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660" windowWidth="10620" windowHeight="5445" firstSheet="6" activeTab="6"/>
  </bookViews>
  <sheets>
    <sheet name="Asset Sum" sheetId="2" state="hidden" r:id="rId1"/>
    <sheet name="Asset Det" sheetId="1" state="hidden" r:id="rId2"/>
    <sheet name="Pivot 08" sheetId="8" state="hidden" r:id="rId3"/>
    <sheet name="Asset List 08" sheetId="7" state="hidden" r:id="rId4"/>
    <sheet name="Asset List 07" sheetId="6" state="hidden" r:id="rId5"/>
    <sheet name="Pol Cntl" sheetId="4" state="hidden" r:id="rId6"/>
    <sheet name="Pol Det 08" sheetId="13" r:id="rId7"/>
    <sheet name="Pol Det" sheetId="5" state="hidden" r:id="rId8"/>
    <sheet name="Leases" sheetId="12" state="hidden" r:id="rId9"/>
  </sheets>
  <definedNames>
    <definedName name="HEADER">'Asset Det'!$A$1:$Q$14</definedName>
    <definedName name="_xlnm.Print_Area" localSheetId="1">'Asset Det'!$A$15:$Q$96</definedName>
    <definedName name="_xlnm.Print_Area" localSheetId="4">'Asset List 07'!$C$2775:$M$2837</definedName>
    <definedName name="_xlnm.Print_Area" localSheetId="3">'Asset List 08'!$A$2095:$I$2218</definedName>
    <definedName name="_xlnm.Print_Area" localSheetId="0">'Asset Sum'!$A$1:$Q$68</definedName>
    <definedName name="_xlnm.Print_Area" localSheetId="5">'Pol Cntl'!$A$1:$K$63</definedName>
    <definedName name="_xlnm.Print_Area" localSheetId="7">'Pol Det'!$D$6:$J$901</definedName>
    <definedName name="_xlnm.Print_Area" localSheetId="6">'Pol Det 08'!$B$1:$V$615</definedName>
    <definedName name="_xlnm.Print_Titles" localSheetId="1">'Asset Det'!$1:$14</definedName>
    <definedName name="_xlnm.Print_Titles" localSheetId="3">'Asset List 08'!$1:$1</definedName>
    <definedName name="_xlnm.Print_Titles" localSheetId="7">'Pol Det'!$1:$5</definedName>
    <definedName name="_xlnm.Print_Titles" localSheetId="6">'Pol Det 08'!$1:$5</definedName>
  </definedNames>
  <calcPr calcId="124519"/>
</workbook>
</file>

<file path=xl/calcChain.xml><?xml version="1.0" encoding="utf-8"?>
<calcChain xmlns="http://schemas.openxmlformats.org/spreadsheetml/2006/main">
  <c r="E49" i="1"/>
  <c r="E50"/>
  <c r="E57"/>
  <c r="E60"/>
  <c r="E79"/>
  <c r="E80"/>
  <c r="E82"/>
  <c r="I272" i="13"/>
  <c r="I253"/>
  <c r="I16"/>
  <c r="I132"/>
  <c r="I314"/>
  <c r="I317"/>
  <c r="E64" i="1"/>
  <c r="E63"/>
  <c r="E61"/>
  <c r="E59"/>
  <c r="E58"/>
  <c r="E56"/>
  <c r="E54"/>
  <c r="E53"/>
  <c r="E52"/>
  <c r="E51"/>
  <c r="E48"/>
  <c r="E47"/>
  <c r="E46"/>
  <c r="E45"/>
  <c r="E44"/>
  <c r="E43"/>
  <c r="E42"/>
  <c r="E66"/>
  <c r="G18" i="2" s="1"/>
  <c r="I525" i="13"/>
  <c r="I297"/>
  <c r="I521"/>
  <c r="I516"/>
  <c r="I503"/>
  <c r="I83"/>
  <c r="I388"/>
  <c r="I51"/>
  <c r="I210"/>
  <c r="I203"/>
  <c r="H615"/>
  <c r="O62" i="1"/>
  <c r="O92"/>
  <c r="O91"/>
  <c r="O90"/>
  <c r="O89"/>
  <c r="O88"/>
  <c r="O81"/>
  <c r="O80"/>
  <c r="O79"/>
  <c r="O78"/>
  <c r="O77"/>
  <c r="O76"/>
  <c r="O75"/>
  <c r="O74"/>
  <c r="O73"/>
  <c r="O72"/>
  <c r="O71"/>
  <c r="O70"/>
  <c r="O64"/>
  <c r="O63"/>
  <c r="O61"/>
  <c r="O60"/>
  <c r="O59"/>
  <c r="O58"/>
  <c r="O57"/>
  <c r="O56"/>
  <c r="O55"/>
  <c r="O54"/>
  <c r="O53"/>
  <c r="O52"/>
  <c r="O51"/>
  <c r="O50"/>
  <c r="O49"/>
  <c r="O48"/>
  <c r="O47"/>
  <c r="O46"/>
  <c r="O45"/>
  <c r="O44"/>
  <c r="O43"/>
  <c r="O42"/>
  <c r="O41"/>
  <c r="O40"/>
  <c r="O34"/>
  <c r="O33"/>
  <c r="O32"/>
  <c r="O31"/>
  <c r="O30"/>
  <c r="O29"/>
  <c r="O28"/>
  <c r="O27"/>
  <c r="O26"/>
  <c r="O25"/>
  <c r="O24"/>
  <c r="O18"/>
  <c r="O17"/>
  <c r="E102" i="8"/>
  <c r="J3175" i="7"/>
  <c r="I897" i="5"/>
  <c r="D139" i="8"/>
  <c r="E178"/>
  <c r="D176"/>
  <c r="D178" s="1"/>
  <c r="H747" i="7"/>
  <c r="H63"/>
  <c r="H38"/>
  <c r="H34"/>
  <c r="H3219"/>
  <c r="H3223" s="1"/>
  <c r="H3227" s="1"/>
  <c r="H3221"/>
  <c r="J3209"/>
  <c r="I3215"/>
  <c r="I3214"/>
  <c r="I3213"/>
  <c r="I3212"/>
  <c r="I3211"/>
  <c r="I3210"/>
  <c r="I3209"/>
  <c r="I3208"/>
  <c r="I3207"/>
  <c r="I3206"/>
  <c r="I3205"/>
  <c r="I3204"/>
  <c r="I3203"/>
  <c r="I3202"/>
  <c r="I3201"/>
  <c r="I3200"/>
  <c r="I3199"/>
  <c r="I3198"/>
  <c r="I3197"/>
  <c r="I3196"/>
  <c r="I3195"/>
  <c r="I3194"/>
  <c r="I3193"/>
  <c r="I3192"/>
  <c r="I3191"/>
  <c r="I3190"/>
  <c r="I3189"/>
  <c r="I3188"/>
  <c r="I3187"/>
  <c r="I3186"/>
  <c r="I3185"/>
  <c r="I3184"/>
  <c r="I3183"/>
  <c r="I3182"/>
  <c r="I3181"/>
  <c r="I3180"/>
  <c r="I3179"/>
  <c r="I3178"/>
  <c r="I3177"/>
  <c r="I3176"/>
  <c r="I3171"/>
  <c r="I3175"/>
  <c r="I3174"/>
  <c r="I3170"/>
  <c r="I3169"/>
  <c r="I3173"/>
  <c r="I3172"/>
  <c r="I3168"/>
  <c r="I3166"/>
  <c r="I3164"/>
  <c r="I3167"/>
  <c r="I3165"/>
  <c r="I3162"/>
  <c r="I3157"/>
  <c r="I3160"/>
  <c r="I3159"/>
  <c r="I3163"/>
  <c r="I3158"/>
  <c r="I3161"/>
  <c r="I3155"/>
  <c r="I3154"/>
  <c r="I3156"/>
  <c r="I3244"/>
  <c r="I3153"/>
  <c r="I3152"/>
  <c r="I3243"/>
  <c r="I3150"/>
  <c r="I3151"/>
  <c r="I3149"/>
  <c r="I3148"/>
  <c r="I3242"/>
  <c r="I3147"/>
  <c r="I3146"/>
  <c r="I3144"/>
  <c r="I3145"/>
  <c r="I3143"/>
  <c r="I3142"/>
  <c r="I3132"/>
  <c r="I3131"/>
  <c r="I3130"/>
  <c r="I3129"/>
  <c r="I3128"/>
  <c r="I3127"/>
  <c r="I3126"/>
  <c r="I3125"/>
  <c r="I3124"/>
  <c r="I3123"/>
  <c r="I3122"/>
  <c r="I3121"/>
  <c r="I3120"/>
  <c r="I3119"/>
  <c r="I3118"/>
  <c r="I3117"/>
  <c r="I3116"/>
  <c r="I3115"/>
  <c r="I3114"/>
  <c r="I3113"/>
  <c r="I3141"/>
  <c r="I3112"/>
  <c r="I3137"/>
  <c r="I3136"/>
  <c r="I3135"/>
  <c r="I3134"/>
  <c r="I3133"/>
  <c r="I3111"/>
  <c r="I3110"/>
  <c r="I3109"/>
  <c r="I3108"/>
  <c r="I3107"/>
  <c r="I3106"/>
  <c r="I3105"/>
  <c r="I3104"/>
  <c r="I3103"/>
  <c r="I3102"/>
  <c r="I3101"/>
  <c r="I3100"/>
  <c r="I3099"/>
  <c r="I3098"/>
  <c r="I3097"/>
  <c r="I3096"/>
  <c r="I3138"/>
  <c r="I3139"/>
  <c r="I3095"/>
  <c r="I3094"/>
  <c r="I3093"/>
  <c r="I3092"/>
  <c r="I3091"/>
  <c r="I3090"/>
  <c r="I3089"/>
  <c r="I3088"/>
  <c r="I3087"/>
  <c r="I3086"/>
  <c r="I3085"/>
  <c r="I3140"/>
  <c r="I2921"/>
  <c r="I2920"/>
  <c r="I2923"/>
  <c r="I2910"/>
  <c r="I2909"/>
  <c r="I2893"/>
  <c r="I2892"/>
  <c r="I2881"/>
  <c r="I2860"/>
  <c r="I2830"/>
  <c r="I2823"/>
  <c r="I2828"/>
  <c r="I2727"/>
  <c r="I2750"/>
  <c r="I2740"/>
  <c r="I2969"/>
  <c r="I2968"/>
  <c r="I3062"/>
  <c r="I3061"/>
  <c r="I3042"/>
  <c r="I3041"/>
  <c r="I2563"/>
  <c r="I2613"/>
  <c r="I2610"/>
  <c r="I2609"/>
  <c r="I2608"/>
  <c r="I2607"/>
  <c r="I2606"/>
  <c r="I2605"/>
  <c r="I2604"/>
  <c r="I2534"/>
  <c r="I2533"/>
  <c r="I2532"/>
  <c r="I2938"/>
  <c r="I2919"/>
  <c r="I2891"/>
  <c r="I2901"/>
  <c r="I2879"/>
  <c r="I2878"/>
  <c r="I3066"/>
  <c r="I3060"/>
  <c r="I3059"/>
  <c r="I3040"/>
  <c r="I3039"/>
  <c r="I3038"/>
  <c r="I2974"/>
  <c r="I2977"/>
  <c r="I2980"/>
  <c r="I2970"/>
  <c r="I2971"/>
  <c r="I2785"/>
  <c r="I2791"/>
  <c r="I2794"/>
  <c r="I2745"/>
  <c r="I2703"/>
  <c r="I2603"/>
  <c r="I2602"/>
  <c r="I2601"/>
  <c r="I2600"/>
  <c r="I2599"/>
  <c r="I2598"/>
  <c r="I2597"/>
  <c r="I2596"/>
  <c r="I2595"/>
  <c r="I2548"/>
  <c r="I2547"/>
  <c r="I2546"/>
  <c r="I2549"/>
  <c r="I3063"/>
  <c r="I3037"/>
  <c r="I3036"/>
  <c r="I3035"/>
  <c r="I3034"/>
  <c r="I3070"/>
  <c r="I3033"/>
  <c r="I2875"/>
  <c r="I2815"/>
  <c r="I2797"/>
  <c r="I2790"/>
  <c r="I2719"/>
  <c r="I2737"/>
  <c r="I2714"/>
  <c r="I2712"/>
  <c r="I2713"/>
  <c r="I2722"/>
  <c r="I2967"/>
  <c r="I3067"/>
  <c r="I3032"/>
  <c r="I3031"/>
  <c r="I3030"/>
  <c r="I3029"/>
  <c r="I3028"/>
  <c r="I3027"/>
  <c r="I3026"/>
  <c r="I3025"/>
  <c r="I3024"/>
  <c r="I2981"/>
  <c r="I2966"/>
  <c r="I2982"/>
  <c r="I2594"/>
  <c r="I2593"/>
  <c r="I2592"/>
  <c r="I2591"/>
  <c r="I2590"/>
  <c r="I2589"/>
  <c r="I2588"/>
  <c r="I2587"/>
  <c r="I2586"/>
  <c r="I2585"/>
  <c r="I2584"/>
  <c r="I2583"/>
  <c r="I2531"/>
  <c r="I2900"/>
  <c r="I2908"/>
  <c r="I2872"/>
  <c r="I2856"/>
  <c r="I2819"/>
  <c r="I2846"/>
  <c r="I2826"/>
  <c r="I2401"/>
  <c r="I3023"/>
  <c r="I3022"/>
  <c r="I3021"/>
  <c r="I3020"/>
  <c r="I3019"/>
  <c r="I3018"/>
  <c r="I3017"/>
  <c r="I3016"/>
  <c r="I2965"/>
  <c r="I2973"/>
  <c r="I2945"/>
  <c r="I2944"/>
  <c r="I2943"/>
  <c r="I2940"/>
  <c r="I2807"/>
  <c r="I2804"/>
  <c r="I2803"/>
  <c r="I2806"/>
  <c r="I2724"/>
  <c r="I2717"/>
  <c r="I2659"/>
  <c r="I2693"/>
  <c r="I2688"/>
  <c r="I2687"/>
  <c r="I2686"/>
  <c r="I2685"/>
  <c r="I2684"/>
  <c r="I2683"/>
  <c r="I2682"/>
  <c r="I2681"/>
  <c r="I2680"/>
  <c r="I2679"/>
  <c r="I2678"/>
  <c r="I2619"/>
  <c r="I2626"/>
  <c r="I2617"/>
  <c r="I2616"/>
  <c r="I2625"/>
  <c r="I2566"/>
  <c r="I2565"/>
  <c r="I2564"/>
  <c r="I2561"/>
  <c r="I2560"/>
  <c r="I2796"/>
  <c r="I2795"/>
  <c r="I2768"/>
  <c r="I2743"/>
  <c r="I2735"/>
  <c r="I2695"/>
  <c r="I2694"/>
  <c r="I2657"/>
  <c r="I2668"/>
  <c r="I2667"/>
  <c r="I2663"/>
  <c r="I2643"/>
  <c r="I2582"/>
  <c r="I2581"/>
  <c r="I2580"/>
  <c r="I2579"/>
  <c r="I2578"/>
  <c r="I2577"/>
  <c r="I2576"/>
  <c r="I2356"/>
  <c r="I3015"/>
  <c r="I3014"/>
  <c r="I3013"/>
  <c r="I3012"/>
  <c r="I3011"/>
  <c r="I3010"/>
  <c r="I3009"/>
  <c r="I3008"/>
  <c r="I2813"/>
  <c r="I2812"/>
  <c r="I2811"/>
  <c r="I2852"/>
  <c r="I2847"/>
  <c r="I2775"/>
  <c r="I2774"/>
  <c r="I2773"/>
  <c r="I2777"/>
  <c r="I2721"/>
  <c r="I2726"/>
  <c r="I2677"/>
  <c r="I2676"/>
  <c r="I2675"/>
  <c r="I2674"/>
  <c r="I2673"/>
  <c r="I2672"/>
  <c r="I2671"/>
  <c r="I2907"/>
  <c r="I2906"/>
  <c r="I2905"/>
  <c r="I2855"/>
  <c r="I2814"/>
  <c r="I2787"/>
  <c r="I2786"/>
  <c r="I2723"/>
  <c r="I2744"/>
  <c r="I2738"/>
  <c r="I2734"/>
  <c r="I2733"/>
  <c r="I2732"/>
  <c r="I2731"/>
  <c r="I2730"/>
  <c r="I2646"/>
  <c r="I2656"/>
  <c r="I2665"/>
  <c r="I2652"/>
  <c r="I2654"/>
  <c r="I2664"/>
  <c r="I2666"/>
  <c r="I2658"/>
  <c r="I2638"/>
  <c r="I2637"/>
  <c r="I2636"/>
  <c r="I2783"/>
  <c r="I2956"/>
  <c r="I2955"/>
  <c r="I2954"/>
  <c r="I2562"/>
  <c r="I2559"/>
  <c r="I2810"/>
  <c r="I2809"/>
  <c r="I2575"/>
  <c r="I2528"/>
  <c r="I2527"/>
  <c r="I2526"/>
  <c r="I2535"/>
  <c r="I2529"/>
  <c r="I2931"/>
  <c r="I2918"/>
  <c r="I2926"/>
  <c r="I2904"/>
  <c r="I2896"/>
  <c r="I2871"/>
  <c r="I2870"/>
  <c r="I2869"/>
  <c r="I2851"/>
  <c r="I2854"/>
  <c r="I2832"/>
  <c r="I2818"/>
  <c r="I2817"/>
  <c r="I2836"/>
  <c r="I2964"/>
  <c r="I2953"/>
  <c r="I2782"/>
  <c r="I2779"/>
  <c r="I2776"/>
  <c r="I2781"/>
  <c r="I2751"/>
  <c r="I2729"/>
  <c r="I2720"/>
  <c r="I2728"/>
  <c r="I2725"/>
  <c r="I2698"/>
  <c r="I2651"/>
  <c r="I2644"/>
  <c r="I2614"/>
  <c r="I2558"/>
  <c r="I2557"/>
  <c r="I2739"/>
  <c r="I2747"/>
  <c r="I2752"/>
  <c r="I2755"/>
  <c r="I2670"/>
  <c r="I2669"/>
  <c r="I2635"/>
  <c r="I2634"/>
  <c r="I2574"/>
  <c r="I2899"/>
  <c r="I2898"/>
  <c r="I2897"/>
  <c r="I2880"/>
  <c r="I2702"/>
  <c r="I3079"/>
  <c r="I3078"/>
  <c r="I3077"/>
  <c r="I3076"/>
  <c r="I3075"/>
  <c r="I3074"/>
  <c r="I3084"/>
  <c r="I3083"/>
  <c r="I3058"/>
  <c r="I3057"/>
  <c r="I3056"/>
  <c r="I3055"/>
  <c r="I3054"/>
  <c r="I3049"/>
  <c r="I3007"/>
  <c r="I3006"/>
  <c r="I3048"/>
  <c r="I2963"/>
  <c r="I2952"/>
  <c r="I2917"/>
  <c r="I2890"/>
  <c r="I2895"/>
  <c r="I2874"/>
  <c r="I2859"/>
  <c r="I2835"/>
  <c r="I2824"/>
  <c r="I2839"/>
  <c r="I2820"/>
  <c r="I2844"/>
  <c r="I2838"/>
  <c r="I2831"/>
  <c r="I2778"/>
  <c r="I2772"/>
  <c r="I2697"/>
  <c r="I2649"/>
  <c r="I2650"/>
  <c r="I2647"/>
  <c r="I2868"/>
  <c r="I2867"/>
  <c r="I2866"/>
  <c r="I2865"/>
  <c r="I2845"/>
  <c r="I2853"/>
  <c r="I2850"/>
  <c r="I2816"/>
  <c r="I2849"/>
  <c r="I2848"/>
  <c r="I2770"/>
  <c r="I2767"/>
  <c r="I2769"/>
  <c r="I2742"/>
  <c r="I2701"/>
  <c r="I2736"/>
  <c r="I2661"/>
  <c r="I2655"/>
  <c r="I2653"/>
  <c r="I2660"/>
  <c r="I2951"/>
  <c r="I2950"/>
  <c r="I2949"/>
  <c r="I2948"/>
  <c r="I3082"/>
  <c r="I3081"/>
  <c r="I3080"/>
  <c r="I2556"/>
  <c r="I2555"/>
  <c r="I2554"/>
  <c r="I2862"/>
  <c r="I2861"/>
  <c r="I2825"/>
  <c r="I2827"/>
  <c r="I2822"/>
  <c r="I2837"/>
  <c r="I2829"/>
  <c r="I2833"/>
  <c r="I2843"/>
  <c r="I2573"/>
  <c r="I2572"/>
  <c r="I2539"/>
  <c r="I2525"/>
  <c r="I2524"/>
  <c r="I2916"/>
  <c r="I2915"/>
  <c r="I2927"/>
  <c r="I2924"/>
  <c r="I2914"/>
  <c r="I2913"/>
  <c r="I2886"/>
  <c r="I2903"/>
  <c r="I2902"/>
  <c r="I2842"/>
  <c r="I2841"/>
  <c r="I2840"/>
  <c r="I2789"/>
  <c r="I2766"/>
  <c r="I2696"/>
  <c r="I2648"/>
  <c r="I2624"/>
  <c r="I2623"/>
  <c r="I3044"/>
  <c r="I3005"/>
  <c r="I3004"/>
  <c r="I2939"/>
  <c r="I2947"/>
  <c r="I2718"/>
  <c r="I2749"/>
  <c r="I2760"/>
  <c r="I2639"/>
  <c r="I2628"/>
  <c r="I2640"/>
  <c r="I2864"/>
  <c r="I2692"/>
  <c r="I2691"/>
  <c r="I2690"/>
  <c r="I2662"/>
  <c r="I2689"/>
  <c r="I2622"/>
  <c r="I2621"/>
  <c r="I2620"/>
  <c r="I2571"/>
  <c r="I2570"/>
  <c r="I2569"/>
  <c r="I2568"/>
  <c r="I2567"/>
  <c r="I2937"/>
  <c r="I2930"/>
  <c r="I2925"/>
  <c r="I2928"/>
  <c r="I2929"/>
  <c r="I2936"/>
  <c r="I2935"/>
  <c r="I2934"/>
  <c r="I2894"/>
  <c r="I2885"/>
  <c r="I3071"/>
  <c r="I3003"/>
  <c r="I3002"/>
  <c r="I3001"/>
  <c r="I3000"/>
  <c r="I2999"/>
  <c r="I2998"/>
  <c r="I2979"/>
  <c r="I2933"/>
  <c r="I2922"/>
  <c r="I2863"/>
  <c r="I2877"/>
  <c r="I2793"/>
  <c r="I2788"/>
  <c r="I2780"/>
  <c r="I2771"/>
  <c r="I2765"/>
  <c r="I2716"/>
  <c r="I2715"/>
  <c r="I2753"/>
  <c r="I2756"/>
  <c r="I2748"/>
  <c r="I2746"/>
  <c r="I2711"/>
  <c r="I2946"/>
  <c r="I2957"/>
  <c r="I2515"/>
  <c r="I3053"/>
  <c r="I3073"/>
  <c r="I3072"/>
  <c r="I3043"/>
  <c r="I2997"/>
  <c r="I2996"/>
  <c r="I2989"/>
  <c r="I2978"/>
  <c r="I2912"/>
  <c r="I2889"/>
  <c r="I2857"/>
  <c r="I2834"/>
  <c r="I2805"/>
  <c r="I2764"/>
  <c r="I2763"/>
  <c r="I2762"/>
  <c r="I2761"/>
  <c r="I2784"/>
  <c r="I2741"/>
  <c r="I3047"/>
  <c r="I2995"/>
  <c r="I2962"/>
  <c r="I2976"/>
  <c r="I2961"/>
  <c r="I2972"/>
  <c r="I2960"/>
  <c r="I2932"/>
  <c r="I2975"/>
  <c r="I2985"/>
  <c r="I2983"/>
  <c r="I2710"/>
  <c r="I2700"/>
  <c r="I2709"/>
  <c r="I2708"/>
  <c r="I2707"/>
  <c r="I2706"/>
  <c r="I2705"/>
  <c r="I2704"/>
  <c r="I2641"/>
  <c r="I2642"/>
  <c r="I2633"/>
  <c r="I2545"/>
  <c r="I2544"/>
  <c r="I2543"/>
  <c r="I2542"/>
  <c r="I2876"/>
  <c r="I2873"/>
  <c r="I2884"/>
  <c r="I2883"/>
  <c r="I2882"/>
  <c r="I2888"/>
  <c r="I2887"/>
  <c r="I3068"/>
  <c r="I3069"/>
  <c r="I3065"/>
  <c r="I3064"/>
  <c r="I2987"/>
  <c r="I2986"/>
  <c r="I2959"/>
  <c r="I2984"/>
  <c r="I2988"/>
  <c r="I2958"/>
  <c r="I2942"/>
  <c r="I2994"/>
  <c r="I2993"/>
  <c r="I2992"/>
  <c r="I2991"/>
  <c r="I2911"/>
  <c r="I2858"/>
  <c r="I2821"/>
  <c r="I2801"/>
  <c r="I2800"/>
  <c r="I2792"/>
  <c r="I2799"/>
  <c r="I2798"/>
  <c r="I2802"/>
  <c r="I2754"/>
  <c r="I2757"/>
  <c r="I2758"/>
  <c r="I2759"/>
  <c r="I2699"/>
  <c r="I2632"/>
  <c r="I2631"/>
  <c r="I2630"/>
  <c r="I2629"/>
  <c r="I2627"/>
  <c r="I2645"/>
  <c r="I2612"/>
  <c r="I2615"/>
  <c r="I2611"/>
  <c r="I2618"/>
  <c r="I2553"/>
  <c r="I2552"/>
  <c r="I2551"/>
  <c r="I2550"/>
  <c r="I2941"/>
  <c r="I3051"/>
  <c r="I3052"/>
  <c r="I3050"/>
  <c r="I3046"/>
  <c r="I2990"/>
  <c r="I3045"/>
  <c r="I2482"/>
  <c r="I2444"/>
  <c r="I2410"/>
  <c r="I2409"/>
  <c r="I2408"/>
  <c r="I2407"/>
  <c r="I2406"/>
  <c r="I2405"/>
  <c r="I2404"/>
  <c r="I2414"/>
  <c r="I2413"/>
  <c r="I2388"/>
  <c r="I2387"/>
  <c r="I2386"/>
  <c r="I2385"/>
  <c r="I2384"/>
  <c r="I2349"/>
  <c r="I2354"/>
  <c r="I2353"/>
  <c r="I2352"/>
  <c r="I2308"/>
  <c r="I2344"/>
  <c r="I2348"/>
  <c r="I2339"/>
  <c r="I2335"/>
  <c r="I2334"/>
  <c r="I2298"/>
  <c r="I2300"/>
  <c r="I2299"/>
  <c r="I2538"/>
  <c r="I2537"/>
  <c r="I2541"/>
  <c r="I2511"/>
  <c r="I2510"/>
  <c r="I2483"/>
  <c r="I2403"/>
  <c r="I2426"/>
  <c r="I2383"/>
  <c r="I2382"/>
  <c r="I2381"/>
  <c r="I2333"/>
  <c r="I2345"/>
  <c r="I2355"/>
  <c r="I2357"/>
  <c r="I2500"/>
  <c r="I2506"/>
  <c r="I2499"/>
  <c r="I2498"/>
  <c r="I2497"/>
  <c r="I2496"/>
  <c r="I2476"/>
  <c r="I2475"/>
  <c r="I2474"/>
  <c r="I2473"/>
  <c r="I2472"/>
  <c r="I2471"/>
  <c r="I2470"/>
  <c r="I2469"/>
  <c r="I2468"/>
  <c r="I2467"/>
  <c r="I2466"/>
  <c r="I2465"/>
  <c r="I2464"/>
  <c r="I2380"/>
  <c r="I2379"/>
  <c r="I2390"/>
  <c r="I2378"/>
  <c r="I2332"/>
  <c r="I2336"/>
  <c r="I2523"/>
  <c r="I2522"/>
  <c r="I2502"/>
  <c r="I2463"/>
  <c r="I2460"/>
  <c r="I2461"/>
  <c r="I2459"/>
  <c r="I2400"/>
  <c r="I2399"/>
  <c r="I2398"/>
  <c r="I2392"/>
  <c r="I2377"/>
  <c r="I2376"/>
  <c r="I2375"/>
  <c r="I2374"/>
  <c r="I2331"/>
  <c r="I2329"/>
  <c r="I2297"/>
  <c r="I2296"/>
  <c r="I2295"/>
  <c r="I2518"/>
  <c r="I2521"/>
  <c r="I2493"/>
  <c r="I2505"/>
  <c r="I2454"/>
  <c r="I2453"/>
  <c r="I2452"/>
  <c r="I2451"/>
  <c r="I2455"/>
  <c r="I2422"/>
  <c r="I2425"/>
  <c r="I2373"/>
  <c r="I2372"/>
  <c r="I2330"/>
  <c r="I2294"/>
  <c r="I2293"/>
  <c r="I2292"/>
  <c r="I2503"/>
  <c r="I2492"/>
  <c r="I2501"/>
  <c r="I2458"/>
  <c r="I2450"/>
  <c r="I2424"/>
  <c r="I2327"/>
  <c r="I2325"/>
  <c r="I2328"/>
  <c r="I2326"/>
  <c r="I2291"/>
  <c r="I2290"/>
  <c r="I2494"/>
  <c r="I2491"/>
  <c r="I2490"/>
  <c r="I2488"/>
  <c r="I2489"/>
  <c r="I2487"/>
  <c r="I2423"/>
  <c r="I2314"/>
  <c r="I2324"/>
  <c r="I2323"/>
  <c r="I2289"/>
  <c r="I2288"/>
  <c r="I2517"/>
  <c r="I2514"/>
  <c r="I2486"/>
  <c r="I2448"/>
  <c r="I2449"/>
  <c r="I2447"/>
  <c r="I2412"/>
  <c r="I2418"/>
  <c r="I2417"/>
  <c r="I2351"/>
  <c r="I2364"/>
  <c r="I2337"/>
  <c r="I2347"/>
  <c r="I2350"/>
  <c r="I2360"/>
  <c r="I2320"/>
  <c r="I2319"/>
  <c r="I2318"/>
  <c r="I2317"/>
  <c r="I2287"/>
  <c r="I2286"/>
  <c r="I2285"/>
  <c r="I2520"/>
  <c r="I2519"/>
  <c r="I2507"/>
  <c r="I2443"/>
  <c r="I2445"/>
  <c r="I2442"/>
  <c r="I2441"/>
  <c r="I2389"/>
  <c r="I2421"/>
  <c r="I2359"/>
  <c r="I2363"/>
  <c r="I2358"/>
  <c r="I2316"/>
  <c r="I2284"/>
  <c r="I2516"/>
  <c r="I2513"/>
  <c r="I2485"/>
  <c r="I2440"/>
  <c r="I2419"/>
  <c r="I2420"/>
  <c r="I2361"/>
  <c r="I2362"/>
  <c r="I2322"/>
  <c r="I2321"/>
  <c r="I2808"/>
  <c r="I2536"/>
  <c r="I2530"/>
  <c r="I2540"/>
  <c r="I2509"/>
  <c r="I2439"/>
  <c r="I2438"/>
  <c r="I2315"/>
  <c r="I2313"/>
  <c r="I2477"/>
  <c r="I2371"/>
  <c r="I2370"/>
  <c r="I2369"/>
  <c r="I2368"/>
  <c r="I2367"/>
  <c r="I2341"/>
  <c r="I2340"/>
  <c r="I2338"/>
  <c r="I2342"/>
  <c r="I2346"/>
  <c r="I2512"/>
  <c r="I2484"/>
  <c r="I2437"/>
  <c r="I2436"/>
  <c r="I2435"/>
  <c r="I2434"/>
  <c r="I2433"/>
  <c r="I2432"/>
  <c r="I2431"/>
  <c r="I2430"/>
  <c r="I2429"/>
  <c r="I2416"/>
  <c r="I2415"/>
  <c r="I2312"/>
  <c r="I2310"/>
  <c r="I2309"/>
  <c r="I2311"/>
  <c r="I2504"/>
  <c r="I2446"/>
  <c r="I2478"/>
  <c r="I2481"/>
  <c r="I2366"/>
  <c r="I2393"/>
  <c r="I2402"/>
  <c r="I2397"/>
  <c r="I2396"/>
  <c r="I2305"/>
  <c r="I2306"/>
  <c r="I2304"/>
  <c r="I2302"/>
  <c r="I2301"/>
  <c r="I2303"/>
  <c r="I2508"/>
  <c r="I2428"/>
  <c r="I2427"/>
  <c r="I2411"/>
  <c r="I2495"/>
  <c r="I2480"/>
  <c r="I2479"/>
  <c r="I2457"/>
  <c r="I2456"/>
  <c r="I2462"/>
  <c r="I2395"/>
  <c r="I2394"/>
  <c r="I2391"/>
  <c r="I2365"/>
  <c r="I2343"/>
  <c r="I2307"/>
  <c r="I2283"/>
  <c r="I2282"/>
  <c r="I2281"/>
  <c r="I2280"/>
  <c r="I2279"/>
  <c r="I2278"/>
  <c r="I2277"/>
  <c r="I2276"/>
  <c r="I2275"/>
  <c r="I2274"/>
  <c r="I2273"/>
  <c r="I2272"/>
  <c r="I2271"/>
  <c r="I2270"/>
  <c r="I2269"/>
  <c r="I2268"/>
  <c r="I2267"/>
  <c r="I2266"/>
  <c r="I2265"/>
  <c r="I2264"/>
  <c r="I2263"/>
  <c r="I2262"/>
  <c r="I2261"/>
  <c r="I3241"/>
  <c r="I2260"/>
  <c r="I2259"/>
  <c r="I2258"/>
  <c r="I2257"/>
  <c r="I3240"/>
  <c r="I3239"/>
  <c r="I3238"/>
  <c r="I3237"/>
  <c r="I2256"/>
  <c r="I3236"/>
  <c r="I3235"/>
  <c r="I3234"/>
  <c r="I3233"/>
  <c r="I2255"/>
  <c r="I2254"/>
  <c r="I2253"/>
  <c r="I2252"/>
  <c r="I2251"/>
  <c r="I2250"/>
  <c r="I2249"/>
  <c r="I2248"/>
  <c r="I2247"/>
  <c r="I2246"/>
  <c r="I2245"/>
  <c r="I2244"/>
  <c r="I2243"/>
  <c r="I2242"/>
  <c r="I2241"/>
  <c r="I2240"/>
  <c r="I2239"/>
  <c r="I2238"/>
  <c r="I2237"/>
  <c r="I2236"/>
  <c r="I2235"/>
  <c r="I2234"/>
  <c r="I2233"/>
  <c r="I2232"/>
  <c r="I2231"/>
  <c r="I2230"/>
  <c r="I2229"/>
  <c r="I2228"/>
  <c r="I2227"/>
  <c r="I2226"/>
  <c r="I2225"/>
  <c r="I2224"/>
  <c r="I2223"/>
  <c r="I2222"/>
  <c r="I2221"/>
  <c r="I2220"/>
  <c r="I2219"/>
  <c r="I2218"/>
  <c r="I2217"/>
  <c r="I2216"/>
  <c r="I2215"/>
  <c r="I2214"/>
  <c r="I2213"/>
  <c r="I2212"/>
  <c r="I2211"/>
  <c r="I2210"/>
  <c r="I2121"/>
  <c r="I2120"/>
  <c r="I2119"/>
  <c r="I2175"/>
  <c r="I2169"/>
  <c r="I2158"/>
  <c r="I2204"/>
  <c r="I2193"/>
  <c r="I2165"/>
  <c r="I2164"/>
  <c r="I2163"/>
  <c r="I2151"/>
  <c r="I2146"/>
  <c r="I2200"/>
  <c r="I2199"/>
  <c r="I2198"/>
  <c r="I2197"/>
  <c r="I2181"/>
  <c r="I2180"/>
  <c r="I2179"/>
  <c r="I2178"/>
  <c r="I2177"/>
  <c r="I2176"/>
  <c r="I2203"/>
  <c r="I2195"/>
  <c r="I2194"/>
  <c r="I2202"/>
  <c r="I2196"/>
  <c r="I2137"/>
  <c r="I2134"/>
  <c r="I2133"/>
  <c r="I2132"/>
  <c r="I2131"/>
  <c r="I2157"/>
  <c r="I2156"/>
  <c r="I2139"/>
  <c r="I2205"/>
  <c r="I2192"/>
  <c r="I2173"/>
  <c r="I2152"/>
  <c r="I2149"/>
  <c r="I2209"/>
  <c r="I2208"/>
  <c r="I2190"/>
  <c r="I2207"/>
  <c r="I2170"/>
  <c r="I2154"/>
  <c r="I2147"/>
  <c r="I2150"/>
  <c r="I2138"/>
  <c r="I2135"/>
  <c r="I2191"/>
  <c r="I2159"/>
  <c r="I2145"/>
  <c r="I2144"/>
  <c r="I2143"/>
  <c r="I2142"/>
  <c r="I2141"/>
  <c r="I2189"/>
  <c r="I2188"/>
  <c r="I2186"/>
  <c r="I2174"/>
  <c r="I2168"/>
  <c r="I2185"/>
  <c r="I2161"/>
  <c r="I2162"/>
  <c r="I2153"/>
  <c r="I2160"/>
  <c r="I2206"/>
  <c r="I2140"/>
  <c r="I2130"/>
  <c r="I2129"/>
  <c r="I2125"/>
  <c r="I2128"/>
  <c r="I2127"/>
  <c r="I2126"/>
  <c r="I2183"/>
  <c r="I2182"/>
  <c r="I2166"/>
  <c r="I2201"/>
  <c r="I2187"/>
  <c r="I2123"/>
  <c r="I2184"/>
  <c r="I2167"/>
  <c r="I2155"/>
  <c r="I2148"/>
  <c r="I2136"/>
  <c r="I2124"/>
  <c r="I2097"/>
  <c r="I2107"/>
  <c r="I2098"/>
  <c r="I2113"/>
  <c r="I2105"/>
  <c r="I2104"/>
  <c r="I2106"/>
  <c r="I2100"/>
  <c r="I2118"/>
  <c r="I2115"/>
  <c r="I2110"/>
  <c r="I2109"/>
  <c r="I2095"/>
  <c r="I2114"/>
  <c r="I2112"/>
  <c r="I2096"/>
  <c r="I2172"/>
  <c r="I2171"/>
  <c r="I2103"/>
  <c r="I2111"/>
  <c r="I2108"/>
  <c r="I2102"/>
  <c r="I2101"/>
  <c r="I2122"/>
  <c r="I2117"/>
  <c r="I2116"/>
  <c r="I2099"/>
  <c r="I2094"/>
  <c r="I2093"/>
  <c r="I2081"/>
  <c r="I2080"/>
  <c r="I2079"/>
  <c r="I2078"/>
  <c r="I2077"/>
  <c r="I2076"/>
  <c r="I2075"/>
  <c r="I2074"/>
  <c r="I2073"/>
  <c r="I2072"/>
  <c r="I2071"/>
  <c r="I2070"/>
  <c r="I2069"/>
  <c r="I2068"/>
  <c r="I2067"/>
  <c r="I2066"/>
  <c r="I2065"/>
  <c r="I2064"/>
  <c r="I2063"/>
  <c r="I2062"/>
  <c r="I2061"/>
  <c r="I2060"/>
  <c r="I2091"/>
  <c r="I2059"/>
  <c r="I2058"/>
  <c r="I2057"/>
  <c r="I2056"/>
  <c r="I2055"/>
  <c r="I2054"/>
  <c r="I2053"/>
  <c r="I2052"/>
  <c r="I2051"/>
  <c r="I2050"/>
  <c r="I2090"/>
  <c r="I2049"/>
  <c r="I2085"/>
  <c r="I2089"/>
  <c r="I2048"/>
  <c r="I2047"/>
  <c r="I2046"/>
  <c r="I2045"/>
  <c r="I2088"/>
  <c r="I2083"/>
  <c r="I2086"/>
  <c r="I2084"/>
  <c r="I2044"/>
  <c r="I2043"/>
  <c r="I2042"/>
  <c r="I2041"/>
  <c r="I2040"/>
  <c r="I2039"/>
  <c r="I2038"/>
  <c r="I2087"/>
  <c r="I2037"/>
  <c r="I2082"/>
  <c r="I1624"/>
  <c r="I1613"/>
  <c r="I1623"/>
  <c r="I1579"/>
  <c r="I1612"/>
  <c r="I1591"/>
  <c r="I1594"/>
  <c r="I1574"/>
  <c r="I1536"/>
  <c r="I1515"/>
  <c r="I1514"/>
  <c r="I1486"/>
  <c r="I1497"/>
  <c r="I1496"/>
  <c r="I1479"/>
  <c r="I1478"/>
  <c r="I1438"/>
  <c r="I1437"/>
  <c r="I1462"/>
  <c r="I1485"/>
  <c r="I1477"/>
  <c r="I1464"/>
  <c r="I1461"/>
  <c r="I1460"/>
  <c r="I1495"/>
  <c r="I1476"/>
  <c r="I1448"/>
  <c r="I1400"/>
  <c r="I1399"/>
  <c r="I1378"/>
  <c r="I1391"/>
  <c r="I1272"/>
  <c r="I1277"/>
  <c r="I1269"/>
  <c r="I1292"/>
  <c r="I1285"/>
  <c r="I1278"/>
  <c r="I1251"/>
  <c r="I1320"/>
  <c r="I1279"/>
  <c r="I1182"/>
  <c r="I1183"/>
  <c r="I1072"/>
  <c r="I1065"/>
  <c r="I1064"/>
  <c r="I1089"/>
  <c r="I1036"/>
  <c r="I1040"/>
  <c r="I983"/>
  <c r="I1067"/>
  <c r="I1063"/>
  <c r="I1048"/>
  <c r="I1047"/>
  <c r="I1046"/>
  <c r="I1045"/>
  <c r="I1934"/>
  <c r="I1898"/>
  <c r="I1658"/>
  <c r="I1604"/>
  <c r="I1657"/>
  <c r="I1705"/>
  <c r="I1704"/>
  <c r="I1703"/>
  <c r="I1573"/>
  <c r="I1699"/>
  <c r="I1572"/>
  <c r="I2002"/>
  <c r="I2012"/>
  <c r="I2013"/>
  <c r="I2024"/>
  <c r="I2016"/>
  <c r="I1982"/>
  <c r="I1989"/>
  <c r="I1981"/>
  <c r="I1980"/>
  <c r="I2010"/>
  <c r="I1979"/>
  <c r="I1978"/>
  <c r="I1977"/>
  <c r="I1976"/>
  <c r="I1975"/>
  <c r="I1974"/>
  <c r="I1897"/>
  <c r="I1915"/>
  <c r="I1896"/>
  <c r="I1895"/>
  <c r="I1894"/>
  <c r="I1893"/>
  <c r="I1892"/>
  <c r="I1891"/>
  <c r="I1890"/>
  <c r="I1899"/>
  <c r="I1911"/>
  <c r="I1889"/>
  <c r="I1813"/>
  <c r="I1812"/>
  <c r="I1811"/>
  <c r="I1810"/>
  <c r="I1807"/>
  <c r="I878"/>
  <c r="I875"/>
  <c r="I873"/>
  <c r="I866"/>
  <c r="I863"/>
  <c r="I862"/>
  <c r="I746"/>
  <c r="I846"/>
  <c r="I845"/>
  <c r="I838"/>
  <c r="I837"/>
  <c r="I836"/>
  <c r="I835"/>
  <c r="I834"/>
  <c r="I833"/>
  <c r="I685"/>
  <c r="I684"/>
  <c r="I683"/>
  <c r="I1571"/>
  <c r="I1570"/>
  <c r="I1569"/>
  <c r="I1513"/>
  <c r="I1537"/>
  <c r="I1535"/>
  <c r="I1475"/>
  <c r="I1447"/>
  <c r="I1446"/>
  <c r="I1474"/>
  <c r="I1494"/>
  <c r="I1445"/>
  <c r="I1484"/>
  <c r="I1473"/>
  <c r="I1382"/>
  <c r="I1377"/>
  <c r="I1376"/>
  <c r="I1375"/>
  <c r="I516"/>
  <c r="I478"/>
  <c r="I1973"/>
  <c r="I1972"/>
  <c r="I1988"/>
  <c r="I1991"/>
  <c r="I1993"/>
  <c r="I1986"/>
  <c r="I1971"/>
  <c r="I1970"/>
  <c r="I1969"/>
  <c r="I1968"/>
  <c r="I1967"/>
  <c r="I1984"/>
  <c r="I1966"/>
  <c r="I1888"/>
  <c r="I1887"/>
  <c r="I1886"/>
  <c r="I1885"/>
  <c r="I1884"/>
  <c r="I1883"/>
  <c r="I1907"/>
  <c r="I1936"/>
  <c r="I1938"/>
  <c r="I1932"/>
  <c r="I1644"/>
  <c r="I1656"/>
  <c r="I1767"/>
  <c r="I1766"/>
  <c r="I1774"/>
  <c r="I1773"/>
  <c r="I1775"/>
  <c r="I1771"/>
  <c r="I1772"/>
  <c r="I1718"/>
  <c r="I1717"/>
  <c r="I1716"/>
  <c r="I1715"/>
  <c r="I1714"/>
  <c r="I1713"/>
  <c r="I1712"/>
  <c r="I1711"/>
  <c r="I1710"/>
  <c r="I1709"/>
  <c r="I1708"/>
  <c r="I1606"/>
  <c r="I1598"/>
  <c r="I1597"/>
  <c r="I1596"/>
  <c r="I1139"/>
  <c r="I1145"/>
  <c r="I1189"/>
  <c r="I1195"/>
  <c r="I1121"/>
  <c r="I1120"/>
  <c r="I1044"/>
  <c r="I1071"/>
  <c r="I1086"/>
  <c r="I1096"/>
  <c r="I1095"/>
  <c r="I977"/>
  <c r="I872"/>
  <c r="I867"/>
  <c r="I883"/>
  <c r="I832"/>
  <c r="I831"/>
  <c r="I830"/>
  <c r="I829"/>
  <c r="I828"/>
  <c r="I827"/>
  <c r="I826"/>
  <c r="I825"/>
  <c r="I824"/>
  <c r="I276"/>
  <c r="I1965"/>
  <c r="I1964"/>
  <c r="I1963"/>
  <c r="I1882"/>
  <c r="I1881"/>
  <c r="I1880"/>
  <c r="I1879"/>
  <c r="I1878"/>
  <c r="I1877"/>
  <c r="I2000"/>
  <c r="I1999"/>
  <c r="I2005"/>
  <c r="I2011"/>
  <c r="I1997"/>
  <c r="I2015"/>
  <c r="I2014"/>
  <c r="I2004"/>
  <c r="I1995"/>
  <c r="I1994"/>
  <c r="I1876"/>
  <c r="I1875"/>
  <c r="I1874"/>
  <c r="I1904"/>
  <c r="I1806"/>
  <c r="I1805"/>
  <c r="I1804"/>
  <c r="I1819"/>
  <c r="I1818"/>
  <c r="I1817"/>
  <c r="I1816"/>
  <c r="I1815"/>
  <c r="I1765"/>
  <c r="I1820"/>
  <c r="I1826"/>
  <c r="I1827"/>
  <c r="I1764"/>
  <c r="I1763"/>
  <c r="I1595"/>
  <c r="I1707"/>
  <c r="I1568"/>
  <c r="I1567"/>
  <c r="I1566"/>
  <c r="I1565"/>
  <c r="I1578"/>
  <c r="I1564"/>
  <c r="I1534"/>
  <c r="I1493"/>
  <c r="I1436"/>
  <c r="I1435"/>
  <c r="I1459"/>
  <c r="I1381"/>
  <c r="I1385"/>
  <c r="I1261"/>
  <c r="I1250"/>
  <c r="I1260"/>
  <c r="I1259"/>
  <c r="I1249"/>
  <c r="I1197"/>
  <c r="I1176"/>
  <c r="I1039"/>
  <c r="I1032"/>
  <c r="I1075"/>
  <c r="I1029"/>
  <c r="I1004"/>
  <c r="I1000"/>
  <c r="I1003"/>
  <c r="I976"/>
  <c r="I984"/>
  <c r="I1061"/>
  <c r="I1008"/>
  <c r="I1043"/>
  <c r="I973"/>
  <c r="I877"/>
  <c r="I879"/>
  <c r="I1374"/>
  <c r="I1258"/>
  <c r="I1762"/>
  <c r="I1761"/>
  <c r="I1645"/>
  <c r="I1643"/>
  <c r="I1617"/>
  <c r="I1616"/>
  <c r="I1630"/>
  <c r="I1629"/>
  <c r="I1603"/>
  <c r="I1563"/>
  <c r="I1642"/>
  <c r="I1702"/>
  <c r="I1698"/>
  <c r="I1697"/>
  <c r="I1701"/>
  <c r="I1696"/>
  <c r="I844"/>
  <c r="I1962"/>
  <c r="I1961"/>
  <c r="I1935"/>
  <c r="I1873"/>
  <c r="I1937"/>
  <c r="I1927"/>
  <c r="I1795"/>
  <c r="I1790"/>
  <c r="I1799"/>
  <c r="I1760"/>
  <c r="I895"/>
  <c r="I823"/>
  <c r="I822"/>
  <c r="I821"/>
  <c r="I820"/>
  <c r="I819"/>
  <c r="I818"/>
  <c r="I817"/>
  <c r="I696"/>
  <c r="I709"/>
  <c r="I701"/>
  <c r="I680"/>
  <c r="I1586"/>
  <c r="I1562"/>
  <c r="I1611"/>
  <c r="I1632"/>
  <c r="I1622"/>
  <c r="I1621"/>
  <c r="I1593"/>
  <c r="I1583"/>
  <c r="I1561"/>
  <c r="I1525"/>
  <c r="I1503"/>
  <c r="I1512"/>
  <c r="I1458"/>
  <c r="I1434"/>
  <c r="I1433"/>
  <c r="I1444"/>
  <c r="I1472"/>
  <c r="I1471"/>
  <c r="I1457"/>
  <c r="I1456"/>
  <c r="I1455"/>
  <c r="I1470"/>
  <c r="I1380"/>
  <c r="I1379"/>
  <c r="I1373"/>
  <c r="I1372"/>
  <c r="I1371"/>
  <c r="I1257"/>
  <c r="I1275"/>
  <c r="I1273"/>
  <c r="I1267"/>
  <c r="I1284"/>
  <c r="I1263"/>
  <c r="I1361"/>
  <c r="I1256"/>
  <c r="I1359"/>
  <c r="I1358"/>
  <c r="I1351"/>
  <c r="I1255"/>
  <c r="I275"/>
  <c r="I274"/>
  <c r="I273"/>
  <c r="I272"/>
  <c r="I271"/>
  <c r="I270"/>
  <c r="I269"/>
  <c r="I268"/>
  <c r="I267"/>
  <c r="I266"/>
  <c r="I265"/>
  <c r="I1872"/>
  <c r="I1871"/>
  <c r="I1870"/>
  <c r="I1869"/>
  <c r="I1868"/>
  <c r="I1867"/>
  <c r="I1866"/>
  <c r="I1865"/>
  <c r="I1864"/>
  <c r="I1759"/>
  <c r="I1758"/>
  <c r="I1814"/>
  <c r="I1808"/>
  <c r="I1780"/>
  <c r="I1779"/>
  <c r="I1778"/>
  <c r="I1757"/>
  <c r="I1695"/>
  <c r="I1655"/>
  <c r="I1654"/>
  <c r="I1653"/>
  <c r="I1652"/>
  <c r="I1651"/>
  <c r="I1650"/>
  <c r="I1649"/>
  <c r="I1648"/>
  <c r="I1647"/>
  <c r="I1590"/>
  <c r="I1582"/>
  <c r="I1213"/>
  <c r="I1204"/>
  <c r="I1222"/>
  <c r="I1227"/>
  <c r="I1226"/>
  <c r="I1225"/>
  <c r="I1224"/>
  <c r="I1223"/>
  <c r="I1221"/>
  <c r="I1162"/>
  <c r="I1170"/>
  <c r="I1178"/>
  <c r="I1180"/>
  <c r="I1028"/>
  <c r="I1016"/>
  <c r="I1015"/>
  <c r="I940"/>
  <c r="I937"/>
  <c r="I959"/>
  <c r="I958"/>
  <c r="I957"/>
  <c r="I854"/>
  <c r="I860"/>
  <c r="I852"/>
  <c r="I851"/>
  <c r="I850"/>
  <c r="I849"/>
  <c r="I848"/>
  <c r="I859"/>
  <c r="I743"/>
  <c r="I741"/>
  <c r="I735"/>
  <c r="I733"/>
  <c r="I732"/>
  <c r="I1181"/>
  <c r="I1185"/>
  <c r="I1119"/>
  <c r="I1118"/>
  <c r="I1117"/>
  <c r="I1116"/>
  <c r="I1115"/>
  <c r="I1114"/>
  <c r="I1113"/>
  <c r="I1112"/>
  <c r="I1111"/>
  <c r="I1001"/>
  <c r="I1037"/>
  <c r="I982"/>
  <c r="I1073"/>
  <c r="I1011"/>
  <c r="I970"/>
  <c r="I969"/>
  <c r="I968"/>
  <c r="I932"/>
  <c r="I931"/>
  <c r="I962"/>
  <c r="I961"/>
  <c r="I908"/>
  <c r="I907"/>
  <c r="I906"/>
  <c r="I874"/>
  <c r="I871"/>
  <c r="I891"/>
  <c r="I816"/>
  <c r="I815"/>
  <c r="I814"/>
  <c r="I813"/>
  <c r="I812"/>
  <c r="I811"/>
  <c r="I810"/>
  <c r="I809"/>
  <c r="I808"/>
  <c r="I1449"/>
  <c r="I1432"/>
  <c r="I1403"/>
  <c r="I1390"/>
  <c r="I1383"/>
  <c r="I228"/>
  <c r="I1863"/>
  <c r="I1862"/>
  <c r="I1861"/>
  <c r="I1860"/>
  <c r="I1859"/>
  <c r="I1858"/>
  <c r="I1857"/>
  <c r="I1601"/>
  <c r="I1454"/>
  <c r="I1502"/>
  <c r="I1431"/>
  <c r="I1430"/>
  <c r="I1429"/>
  <c r="I1428"/>
  <c r="I1427"/>
  <c r="I1248"/>
  <c r="I1247"/>
  <c r="I1246"/>
  <c r="I1245"/>
  <c r="I1244"/>
  <c r="I1243"/>
  <c r="I1242"/>
  <c r="I1241"/>
  <c r="I1240"/>
  <c r="I1239"/>
  <c r="I1289"/>
  <c r="I1357"/>
  <c r="I1290"/>
  <c r="I1220"/>
  <c r="I1219"/>
  <c r="I1130"/>
  <c r="I1129"/>
  <c r="I1030"/>
  <c r="I1021"/>
  <c r="I1020"/>
  <c r="I1024"/>
  <c r="I1033"/>
  <c r="I1031"/>
  <c r="I956"/>
  <c r="I955"/>
  <c r="I954"/>
  <c r="I953"/>
  <c r="I952"/>
  <c r="I1533"/>
  <c r="I1540"/>
  <c r="I1539"/>
  <c r="I1538"/>
  <c r="I1469"/>
  <c r="I1370"/>
  <c r="I1369"/>
  <c r="I1360"/>
  <c r="I1307"/>
  <c r="I1319"/>
  <c r="I1356"/>
  <c r="I1355"/>
  <c r="I1271"/>
  <c r="I1270"/>
  <c r="I1123"/>
  <c r="I1175"/>
  <c r="I1173"/>
  <c r="I1161"/>
  <c r="I1160"/>
  <c r="I1159"/>
  <c r="I1158"/>
  <c r="I1157"/>
  <c r="I1156"/>
  <c r="I1155"/>
  <c r="I1127"/>
  <c r="I1019"/>
  <c r="I1018"/>
  <c r="I1017"/>
  <c r="I985"/>
  <c r="I1060"/>
  <c r="I1051"/>
  <c r="I1050"/>
  <c r="I1026"/>
  <c r="I938"/>
  <c r="I936"/>
  <c r="I939"/>
  <c r="I951"/>
  <c r="I950"/>
  <c r="I949"/>
  <c r="I948"/>
  <c r="I880"/>
  <c r="I894"/>
  <c r="I893"/>
  <c r="I885"/>
  <c r="I886"/>
  <c r="I1184"/>
  <c r="I1198"/>
  <c r="I1194"/>
  <c r="I1193"/>
  <c r="I1192"/>
  <c r="I1191"/>
  <c r="I1186"/>
  <c r="I1179"/>
  <c r="I1154"/>
  <c r="I1153"/>
  <c r="I1152"/>
  <c r="I1151"/>
  <c r="I1150"/>
  <c r="I1149"/>
  <c r="I1148"/>
  <c r="I1147"/>
  <c r="I1581"/>
  <c r="I1641"/>
  <c r="I1615"/>
  <c r="I42"/>
  <c r="I7"/>
  <c r="I843"/>
  <c r="I842"/>
  <c r="I742"/>
  <c r="I847"/>
  <c r="I841"/>
  <c r="I731"/>
  <c r="I730"/>
  <c r="I1426"/>
  <c r="I807"/>
  <c r="I806"/>
  <c r="I805"/>
  <c r="I804"/>
  <c r="I803"/>
  <c r="I802"/>
  <c r="I801"/>
  <c r="I800"/>
  <c r="I799"/>
  <c r="I798"/>
  <c r="I797"/>
  <c r="I796"/>
  <c r="I795"/>
  <c r="I794"/>
  <c r="I793"/>
  <c r="I792"/>
  <c r="I679"/>
  <c r="I702"/>
  <c r="I697"/>
  <c r="I700"/>
  <c r="I682"/>
  <c r="I678"/>
  <c r="I677"/>
  <c r="I676"/>
  <c r="I1560"/>
  <c r="I1559"/>
  <c r="I1589"/>
  <c r="I1524"/>
  <c r="I1522"/>
  <c r="I1532"/>
  <c r="I1531"/>
  <c r="I1530"/>
  <c r="I1529"/>
  <c r="I1517"/>
  <c r="I1528"/>
  <c r="I1527"/>
  <c r="I1518"/>
  <c r="I1526"/>
  <c r="I1453"/>
  <c r="I1425"/>
  <c r="I1424"/>
  <c r="I1423"/>
  <c r="I1368"/>
  <c r="I1367"/>
  <c r="I1354"/>
  <c r="I1365"/>
  <c r="I1362"/>
  <c r="I1366"/>
  <c r="I1350"/>
  <c r="I1353"/>
  <c r="I1254"/>
  <c r="I1253"/>
  <c r="I1280"/>
  <c r="I1238"/>
  <c r="I1237"/>
  <c r="I1326"/>
  <c r="I1363"/>
  <c r="I2023"/>
  <c r="I1960"/>
  <c r="I1959"/>
  <c r="I1756"/>
  <c r="I1755"/>
  <c r="I1754"/>
  <c r="I1753"/>
  <c r="I1752"/>
  <c r="I1751"/>
  <c r="I1750"/>
  <c r="I1749"/>
  <c r="I1694"/>
  <c r="I1693"/>
  <c r="I1628"/>
  <c r="I1692"/>
  <c r="I1691"/>
  <c r="I1690"/>
  <c r="I1689"/>
  <c r="I1688"/>
  <c r="I1687"/>
  <c r="I1686"/>
  <c r="I1685"/>
  <c r="I1684"/>
  <c r="I1683"/>
  <c r="I1682"/>
  <c r="I1681"/>
  <c r="I1680"/>
  <c r="I1679"/>
  <c r="I1132"/>
  <c r="I1138"/>
  <c r="I1137"/>
  <c r="I1124"/>
  <c r="I1140"/>
  <c r="I1144"/>
  <c r="I1141"/>
  <c r="I1168"/>
  <c r="I975"/>
  <c r="I978"/>
  <c r="I1088"/>
  <c r="I1070"/>
  <c r="I1093"/>
  <c r="I1090"/>
  <c r="I1023"/>
  <c r="I1027"/>
  <c r="I1009"/>
  <c r="I1010"/>
  <c r="I987"/>
  <c r="I986"/>
  <c r="I928"/>
  <c r="I922"/>
  <c r="I921"/>
  <c r="I930"/>
  <c r="I916"/>
  <c r="I840"/>
  <c r="I729"/>
  <c r="I728"/>
  <c r="I727"/>
  <c r="I726"/>
  <c r="I725"/>
  <c r="I724"/>
  <c r="I723"/>
  <c r="I740"/>
  <c r="I1577"/>
  <c r="I1558"/>
  <c r="I1049"/>
  <c r="I1038"/>
  <c r="I1076"/>
  <c r="I947"/>
  <c r="I946"/>
  <c r="I945"/>
  <c r="I944"/>
  <c r="I943"/>
  <c r="I933"/>
  <c r="I870"/>
  <c r="I869"/>
  <c r="I868"/>
  <c r="I791"/>
  <c r="I790"/>
  <c r="I789"/>
  <c r="I788"/>
  <c r="I787"/>
  <c r="I786"/>
  <c r="I785"/>
  <c r="I784"/>
  <c r="I783"/>
  <c r="I782"/>
  <c r="I781"/>
  <c r="I780"/>
  <c r="I779"/>
  <c r="I778"/>
  <c r="I777"/>
  <c r="I776"/>
  <c r="I675"/>
  <c r="I699"/>
  <c r="I695"/>
  <c r="I1511"/>
  <c r="I1510"/>
  <c r="I1509"/>
  <c r="I1501"/>
  <c r="I1483"/>
  <c r="I1218"/>
  <c r="I1092"/>
  <c r="I972"/>
  <c r="I966"/>
  <c r="I2022"/>
  <c r="I2036"/>
  <c r="I2035"/>
  <c r="I2034"/>
  <c r="I2033"/>
  <c r="I2032"/>
  <c r="I2031"/>
  <c r="I2030"/>
  <c r="I2029"/>
  <c r="I2028"/>
  <c r="I1958"/>
  <c r="I1957"/>
  <c r="I1956"/>
  <c r="I1983"/>
  <c r="I1926"/>
  <c r="I1925"/>
  <c r="I1921"/>
  <c r="I1856"/>
  <c r="I1855"/>
  <c r="I1903"/>
  <c r="I1854"/>
  <c r="I1853"/>
  <c r="I1852"/>
  <c r="I1748"/>
  <c r="I1747"/>
  <c r="I1746"/>
  <c r="I1745"/>
  <c r="I1744"/>
  <c r="I1821"/>
  <c r="I1743"/>
  <c r="I1742"/>
  <c r="I1741"/>
  <c r="I1740"/>
  <c r="I1828"/>
  <c r="I1809"/>
  <c r="I1557"/>
  <c r="I1482"/>
  <c r="I1516"/>
  <c r="I1500"/>
  <c r="I1508"/>
  <c r="I1481"/>
  <c r="I1452"/>
  <c r="I1492"/>
  <c r="I1384"/>
  <c r="I1398"/>
  <c r="I1397"/>
  <c r="I1295"/>
  <c r="I1322"/>
  <c r="I1266"/>
  <c r="I1364"/>
  <c r="I1325"/>
  <c r="I1324"/>
  <c r="I1265"/>
  <c r="I1332"/>
  <c r="I1329"/>
  <c r="I1303"/>
  <c r="I1296"/>
  <c r="I1302"/>
  <c r="I1291"/>
  <c r="I1262"/>
  <c r="I1321"/>
  <c r="I1126"/>
  <c r="I1125"/>
  <c r="I1167"/>
  <c r="I1166"/>
  <c r="I1165"/>
  <c r="I1164"/>
  <c r="I1163"/>
  <c r="I1146"/>
  <c r="I1136"/>
  <c r="I1128"/>
  <c r="I1134"/>
  <c r="I912"/>
  <c r="I918"/>
  <c r="I917"/>
  <c r="I896"/>
  <c r="I920"/>
  <c r="I927"/>
  <c r="I876"/>
  <c r="I915"/>
  <c r="I900"/>
  <c r="I889"/>
  <c r="I888"/>
  <c r="I919"/>
  <c r="I903"/>
  <c r="I1507"/>
  <c r="I1506"/>
  <c r="I1422"/>
  <c r="I1421"/>
  <c r="I1420"/>
  <c r="I1419"/>
  <c r="I1418"/>
  <c r="I1417"/>
  <c r="I1416"/>
  <c r="I1415"/>
  <c r="I1414"/>
  <c r="I1264"/>
  <c r="I1252"/>
  <c r="I1348"/>
  <c r="I1347"/>
  <c r="I1346"/>
  <c r="I1345"/>
  <c r="I1344"/>
  <c r="I1110"/>
  <c r="I1109"/>
  <c r="I1108"/>
  <c r="I1107"/>
  <c r="I1122"/>
  <c r="I1106"/>
  <c r="I1105"/>
  <c r="I1104"/>
  <c r="I1103"/>
  <c r="I1062"/>
  <c r="I1022"/>
  <c r="I1078"/>
  <c r="I1041"/>
  <c r="I1035"/>
  <c r="I1074"/>
  <c r="I974"/>
  <c r="I981"/>
  <c r="I971"/>
  <c r="I964"/>
  <c r="I965"/>
  <c r="I892"/>
  <c r="I1678"/>
  <c r="I1677"/>
  <c r="I1676"/>
  <c r="I1675"/>
  <c r="I1674"/>
  <c r="I1673"/>
  <c r="I1672"/>
  <c r="I1671"/>
  <c r="I1670"/>
  <c r="I1620"/>
  <c r="I2027"/>
  <c r="I2026"/>
  <c r="I1851"/>
  <c r="I1850"/>
  <c r="I722"/>
  <c r="I721"/>
  <c r="I720"/>
  <c r="I719"/>
  <c r="I718"/>
  <c r="I736"/>
  <c r="I1402"/>
  <c r="I1401"/>
  <c r="I1276"/>
  <c r="I1274"/>
  <c r="I1306"/>
  <c r="I1301"/>
  <c r="I1331"/>
  <c r="I1330"/>
  <c r="I775"/>
  <c r="I774"/>
  <c r="I773"/>
  <c r="I772"/>
  <c r="I771"/>
  <c r="I770"/>
  <c r="I769"/>
  <c r="I768"/>
  <c r="I767"/>
  <c r="I766"/>
  <c r="I765"/>
  <c r="I764"/>
  <c r="I763"/>
  <c r="I762"/>
  <c r="I761"/>
  <c r="I674"/>
  <c r="I673"/>
  <c r="I711"/>
  <c r="I708"/>
  <c r="I698"/>
  <c r="I706"/>
  <c r="I705"/>
  <c r="I694"/>
  <c r="I1556"/>
  <c r="I1555"/>
  <c r="I1575"/>
  <c r="I1554"/>
  <c r="I1553"/>
  <c r="I1552"/>
  <c r="I1551"/>
  <c r="I1521"/>
  <c r="I1451"/>
  <c r="I1520"/>
  <c r="I1499"/>
  <c r="I1519"/>
  <c r="I1343"/>
  <c r="I1342"/>
  <c r="I1341"/>
  <c r="I1340"/>
  <c r="I1339"/>
  <c r="I1338"/>
  <c r="I1337"/>
  <c r="I1336"/>
  <c r="I1318"/>
  <c r="I1317"/>
  <c r="I1316"/>
  <c r="I1315"/>
  <c r="I1314"/>
  <c r="I1171"/>
  <c r="I1172"/>
  <c r="I1174"/>
  <c r="I1102"/>
  <c r="I1143"/>
  <c r="I963"/>
  <c r="I929"/>
  <c r="I902"/>
  <c r="I858"/>
  <c r="I1849"/>
  <c r="I1848"/>
  <c r="I1847"/>
  <c r="I1846"/>
  <c r="I1910"/>
  <c r="I1845"/>
  <c r="I1801"/>
  <c r="I1777"/>
  <c r="I1798"/>
  <c r="I1786"/>
  <c r="I1550"/>
  <c r="I1669"/>
  <c r="I1668"/>
  <c r="I1667"/>
  <c r="I1666"/>
  <c r="I1665"/>
  <c r="I1664"/>
  <c r="I1663"/>
  <c r="I1662"/>
  <c r="I1661"/>
  <c r="I1006"/>
  <c r="I1025"/>
  <c r="I1034"/>
  <c r="I1069"/>
  <c r="I1042"/>
  <c r="I1005"/>
  <c r="I924"/>
  <c r="I899"/>
  <c r="I864"/>
  <c r="I901"/>
  <c r="I926"/>
  <c r="I1068"/>
  <c r="I911"/>
  <c r="I967"/>
  <c r="I941"/>
  <c r="I942"/>
  <c r="I925"/>
  <c r="I960"/>
  <c r="I913"/>
  <c r="I898"/>
  <c r="I923"/>
  <c r="I935"/>
  <c r="I934"/>
  <c r="I856"/>
  <c r="I855"/>
  <c r="I857"/>
  <c r="I760"/>
  <c r="I759"/>
  <c r="I758"/>
  <c r="I757"/>
  <c r="I756"/>
  <c r="I755"/>
  <c r="I754"/>
  <c r="I753"/>
  <c r="I752"/>
  <c r="I751"/>
  <c r="I750"/>
  <c r="I749"/>
  <c r="I748"/>
  <c r="I1602"/>
  <c r="I1585"/>
  <c r="I1610"/>
  <c r="I1609"/>
  <c r="I1608"/>
  <c r="I1600"/>
  <c r="I1504"/>
  <c r="I1523"/>
  <c r="I1491"/>
  <c r="I1505"/>
  <c r="I1439"/>
  <c r="I1413"/>
  <c r="I1412"/>
  <c r="I1411"/>
  <c r="I1410"/>
  <c r="I1409"/>
  <c r="I1188"/>
  <c r="I2009"/>
  <c r="I2007"/>
  <c r="I2025"/>
  <c r="I2008"/>
  <c r="I2006"/>
  <c r="I1909"/>
  <c r="I1844"/>
  <c r="I1843"/>
  <c r="I1842"/>
  <c r="I1908"/>
  <c r="I1912"/>
  <c r="I1841"/>
  <c r="I1916"/>
  <c r="I1840"/>
  <c r="I1839"/>
  <c r="I1838"/>
  <c r="I1739"/>
  <c r="I1797"/>
  <c r="I1792"/>
  <c r="I1781"/>
  <c r="I1803"/>
  <c r="I1802"/>
  <c r="I1800"/>
  <c r="I1794"/>
  <c r="I1738"/>
  <c r="I1787"/>
  <c r="I1549"/>
  <c r="I1631"/>
  <c r="I1580"/>
  <c r="I1619"/>
  <c r="I1548"/>
  <c r="I1408"/>
  <c r="I1468"/>
  <c r="I1467"/>
  <c r="I1212"/>
  <c r="I1211"/>
  <c r="I1210"/>
  <c r="I1207"/>
  <c r="I1206"/>
  <c r="I1190"/>
  <c r="I1209"/>
  <c r="I1217"/>
  <c r="I1177"/>
  <c r="I1208"/>
  <c r="I1200"/>
  <c r="I1101"/>
  <c r="I1100"/>
  <c r="I1099"/>
  <c r="I1098"/>
  <c r="I1085"/>
  <c r="I989"/>
  <c r="I1094"/>
  <c r="I1002"/>
  <c r="I988"/>
  <c r="I1007"/>
  <c r="I1091"/>
  <c r="I1087"/>
  <c r="I884"/>
  <c r="I1627"/>
  <c r="I1614"/>
  <c r="I1700"/>
  <c r="I2021"/>
  <c r="I2020"/>
  <c r="I2019"/>
  <c r="I2018"/>
  <c r="I2017"/>
  <c r="I1837"/>
  <c r="I1900"/>
  <c r="I1923"/>
  <c r="I1836"/>
  <c r="I1737"/>
  <c r="I1736"/>
  <c r="I739"/>
  <c r="I738"/>
  <c r="I737"/>
  <c r="I734"/>
  <c r="I717"/>
  <c r="I716"/>
  <c r="I715"/>
  <c r="I714"/>
  <c r="I1547"/>
  <c r="I1607"/>
  <c r="I1588"/>
  <c r="I1592"/>
  <c r="I1546"/>
  <c r="I1545"/>
  <c r="I1544"/>
  <c r="I1584"/>
  <c r="I1599"/>
  <c r="I1466"/>
  <c r="I1498"/>
  <c r="I1490"/>
  <c r="I1480"/>
  <c r="I1450"/>
  <c r="I1443"/>
  <c r="I1442"/>
  <c r="I1407"/>
  <c r="I1463"/>
  <c r="I1396"/>
  <c r="I1389"/>
  <c r="I1388"/>
  <c r="I1387"/>
  <c r="I1386"/>
  <c r="I1395"/>
  <c r="I1283"/>
  <c r="I1282"/>
  <c r="I1305"/>
  <c r="I1300"/>
  <c r="I1299"/>
  <c r="I1298"/>
  <c r="I1297"/>
  <c r="I1268"/>
  <c r="I1308"/>
  <c r="I1304"/>
  <c r="I1142"/>
  <c r="I1215"/>
  <c r="I1214"/>
  <c r="I1216"/>
  <c r="I1202"/>
  <c r="I1196"/>
  <c r="I1201"/>
  <c r="I1205"/>
  <c r="I1097"/>
  <c r="I1014"/>
  <c r="I1013"/>
  <c r="I1012"/>
  <c r="I1084"/>
  <c r="I1083"/>
  <c r="I1082"/>
  <c r="I1059"/>
  <c r="I1058"/>
  <c r="I1955"/>
  <c r="I1954"/>
  <c r="I1946"/>
  <c r="I1791"/>
  <c r="I1796"/>
  <c r="I1782"/>
  <c r="I1735"/>
  <c r="I1788"/>
  <c r="I1769"/>
  <c r="I1734"/>
  <c r="I1776"/>
  <c r="I1733"/>
  <c r="I1732"/>
  <c r="I1783"/>
  <c r="I1731"/>
  <c r="I1640"/>
  <c r="I1639"/>
  <c r="I1638"/>
  <c r="I1637"/>
  <c r="I1636"/>
  <c r="I1635"/>
  <c r="I1634"/>
  <c r="I1626"/>
  <c r="I1730"/>
  <c r="I1729"/>
  <c r="I1728"/>
  <c r="I1727"/>
  <c r="I1726"/>
  <c r="I1768"/>
  <c r="I1725"/>
  <c r="I1793"/>
  <c r="I1724"/>
  <c r="I1543"/>
  <c r="I1542"/>
  <c r="I1719"/>
  <c r="I1057"/>
  <c r="I1056"/>
  <c r="I1055"/>
  <c r="I1054"/>
  <c r="I1053"/>
  <c r="I1052"/>
  <c r="I999"/>
  <c r="I998"/>
  <c r="I997"/>
  <c r="I996"/>
  <c r="I995"/>
  <c r="I994"/>
  <c r="I993"/>
  <c r="I992"/>
  <c r="I747"/>
  <c r="I712"/>
  <c r="I710"/>
  <c r="I1541"/>
  <c r="I1576"/>
  <c r="I1406"/>
  <c r="I1489"/>
  <c r="I1465"/>
  <c r="I1488"/>
  <c r="I1487"/>
  <c r="I1405"/>
  <c r="I1441"/>
  <c r="I1953"/>
  <c r="I1985"/>
  <c r="I1998"/>
  <c r="I1990"/>
  <c r="I1996"/>
  <c r="I2003"/>
  <c r="I2001"/>
  <c r="I1945"/>
  <c r="I1948"/>
  <c r="I1944"/>
  <c r="I1947"/>
  <c r="I1835"/>
  <c r="I1914"/>
  <c r="I1834"/>
  <c r="I1913"/>
  <c r="I1943"/>
  <c r="I1942"/>
  <c r="I1941"/>
  <c r="I1940"/>
  <c r="I1939"/>
  <c r="I1833"/>
  <c r="I1825"/>
  <c r="I1822"/>
  <c r="I1784"/>
  <c r="I1824"/>
  <c r="I1823"/>
  <c r="I1723"/>
  <c r="I1785"/>
  <c r="I1789"/>
  <c r="I1722"/>
  <c r="I1770"/>
  <c r="I1633"/>
  <c r="I1625"/>
  <c r="I1660"/>
  <c r="I1646"/>
  <c r="I1659"/>
  <c r="I1919"/>
  <c r="I1918"/>
  <c r="I1917"/>
  <c r="I1920"/>
  <c r="I1832"/>
  <c r="I1901"/>
  <c r="I1831"/>
  <c r="I1830"/>
  <c r="I1721"/>
  <c r="I1720"/>
  <c r="I1618"/>
  <c r="I1605"/>
  <c r="I1706"/>
  <c r="I1394"/>
  <c r="I1393"/>
  <c r="I1392"/>
  <c r="I1288"/>
  <c r="I1281"/>
  <c r="I1287"/>
  <c r="I1286"/>
  <c r="I1294"/>
  <c r="I1199"/>
  <c r="I1203"/>
  <c r="I1187"/>
  <c r="I1169"/>
  <c r="I1133"/>
  <c r="I1135"/>
  <c r="I1131"/>
  <c r="I1081"/>
  <c r="I1080"/>
  <c r="I1079"/>
  <c r="I1066"/>
  <c r="I1077"/>
  <c r="I980"/>
  <c r="I991"/>
  <c r="I990"/>
  <c r="I979"/>
  <c r="I914"/>
  <c r="I909"/>
  <c r="I865"/>
  <c r="I861"/>
  <c r="I910"/>
  <c r="I905"/>
  <c r="I897"/>
  <c r="I904"/>
  <c r="I890"/>
  <c r="I887"/>
  <c r="I882"/>
  <c r="I881"/>
  <c r="I713"/>
  <c r="I745"/>
  <c r="I853"/>
  <c r="I839"/>
  <c r="I744"/>
  <c r="I1587"/>
  <c r="I1987"/>
  <c r="I1952"/>
  <c r="I1951"/>
  <c r="I1950"/>
  <c r="I1992"/>
  <c r="I1949"/>
  <c r="I1829"/>
  <c r="I1933"/>
  <c r="I1906"/>
  <c r="I1922"/>
  <c r="I1902"/>
  <c r="I1905"/>
  <c r="I1931"/>
  <c r="I1924"/>
  <c r="I1930"/>
  <c r="I1929"/>
  <c r="I1928"/>
  <c r="I498"/>
  <c r="I497"/>
  <c r="I496"/>
  <c r="I495"/>
  <c r="I494"/>
  <c r="I493"/>
  <c r="I492"/>
  <c r="I491"/>
  <c r="I490"/>
  <c r="I489"/>
  <c r="I483"/>
  <c r="I422"/>
  <c r="I421"/>
  <c r="I420"/>
  <c r="I419"/>
  <c r="I418"/>
  <c r="I417"/>
  <c r="I285"/>
  <c r="I227"/>
  <c r="I226"/>
  <c r="I225"/>
  <c r="I223"/>
  <c r="I222"/>
  <c r="I221"/>
  <c r="I220"/>
  <c r="I153"/>
  <c r="I152"/>
  <c r="I151"/>
  <c r="I164"/>
  <c r="I163"/>
  <c r="I68"/>
  <c r="I64"/>
  <c r="I63"/>
  <c r="I62"/>
  <c r="I61"/>
  <c r="I33"/>
  <c r="I9"/>
  <c r="I16"/>
  <c r="I25"/>
  <c r="I26"/>
  <c r="I244"/>
  <c r="I146"/>
  <c r="I148"/>
  <c r="I149"/>
  <c r="I139"/>
  <c r="I52"/>
  <c r="I55"/>
  <c r="I53"/>
  <c r="I54"/>
  <c r="I688"/>
  <c r="I687"/>
  <c r="I686"/>
  <c r="I693"/>
  <c r="I672"/>
  <c r="I671"/>
  <c r="I670"/>
  <c r="I669"/>
  <c r="I668"/>
  <c r="I667"/>
  <c r="I666"/>
  <c r="I665"/>
  <c r="I664"/>
  <c r="I594"/>
  <c r="I627"/>
  <c r="I626"/>
  <c r="I593"/>
  <c r="I597"/>
  <c r="I625"/>
  <c r="I639"/>
  <c r="I624"/>
  <c r="I504"/>
  <c r="I503"/>
  <c r="I502"/>
  <c r="I501"/>
  <c r="I500"/>
  <c r="I499"/>
  <c r="I480"/>
  <c r="I481"/>
  <c r="I360"/>
  <c r="I333"/>
  <c r="I332"/>
  <c r="I371"/>
  <c r="I370"/>
  <c r="I334"/>
  <c r="I154"/>
  <c r="I162"/>
  <c r="I144"/>
  <c r="I30"/>
  <c r="I18"/>
  <c r="I17"/>
  <c r="I15"/>
  <c r="I573"/>
  <c r="I576"/>
  <c r="I568"/>
  <c r="I515"/>
  <c r="I580"/>
  <c r="I579"/>
  <c r="I541"/>
  <c r="I477"/>
  <c r="I476"/>
  <c r="I475"/>
  <c r="I474"/>
  <c r="I473"/>
  <c r="I367"/>
  <c r="I366"/>
  <c r="I365"/>
  <c r="I364"/>
  <c r="I344"/>
  <c r="I219"/>
  <c r="I218"/>
  <c r="I217"/>
  <c r="I216"/>
  <c r="I215"/>
  <c r="I214"/>
  <c r="I213"/>
  <c r="I212"/>
  <c r="I211"/>
  <c r="I241"/>
  <c r="I142"/>
  <c r="I141"/>
  <c r="I138"/>
  <c r="I137"/>
  <c r="I136"/>
  <c r="I135"/>
  <c r="I47"/>
  <c r="I46"/>
  <c r="I45"/>
  <c r="I48"/>
  <c r="I44"/>
  <c r="I43"/>
  <c r="I50"/>
  <c r="I51"/>
  <c r="I49"/>
  <c r="I663"/>
  <c r="I662"/>
  <c r="I661"/>
  <c r="I567"/>
  <c r="I566"/>
  <c r="I565"/>
  <c r="I564"/>
  <c r="I563"/>
  <c r="I530"/>
  <c r="I525"/>
  <c r="I524"/>
  <c r="I562"/>
  <c r="I561"/>
  <c r="I472"/>
  <c r="I471"/>
  <c r="I470"/>
  <c r="I469"/>
  <c r="I416"/>
  <c r="I415"/>
  <c r="I414"/>
  <c r="I413"/>
  <c r="I444"/>
  <c r="I449"/>
  <c r="I255"/>
  <c r="I254"/>
  <c r="I340"/>
  <c r="I339"/>
  <c r="I264"/>
  <c r="I263"/>
  <c r="I262"/>
  <c r="I261"/>
  <c r="I260"/>
  <c r="I259"/>
  <c r="I258"/>
  <c r="I257"/>
  <c r="I256"/>
  <c r="I330"/>
  <c r="I359"/>
  <c r="I232"/>
  <c r="I210"/>
  <c r="I209"/>
  <c r="I224"/>
  <c r="I208"/>
  <c r="I134"/>
  <c r="I140"/>
  <c r="I133"/>
  <c r="I132"/>
  <c r="I131"/>
  <c r="I124"/>
  <c r="I119"/>
  <c r="I32"/>
  <c r="I31"/>
  <c r="I36"/>
  <c r="I41"/>
  <c r="I40"/>
  <c r="I39"/>
  <c r="I37"/>
  <c r="I35"/>
  <c r="I638"/>
  <c r="I560"/>
  <c r="I559"/>
  <c r="I558"/>
  <c r="I557"/>
  <c r="I556"/>
  <c r="I555"/>
  <c r="I554"/>
  <c r="I553"/>
  <c r="I552"/>
  <c r="I551"/>
  <c r="I578"/>
  <c r="I442"/>
  <c r="I361"/>
  <c r="I296"/>
  <c r="I363"/>
  <c r="I362"/>
  <c r="I338"/>
  <c r="I337"/>
  <c r="I207"/>
  <c r="I206"/>
  <c r="I205"/>
  <c r="I204"/>
  <c r="I203"/>
  <c r="I202"/>
  <c r="I201"/>
  <c r="I123"/>
  <c r="I122"/>
  <c r="I102"/>
  <c r="I95"/>
  <c r="I120"/>
  <c r="I127"/>
  <c r="I126"/>
  <c r="I125"/>
  <c r="I29"/>
  <c r="I28"/>
  <c r="I27"/>
  <c r="I536"/>
  <c r="I569"/>
  <c r="I533"/>
  <c r="I543"/>
  <c r="I540"/>
  <c r="I532"/>
  <c r="I534"/>
  <c r="I447"/>
  <c r="I439"/>
  <c r="I443"/>
  <c r="I445"/>
  <c r="I448"/>
  <c r="I440"/>
  <c r="I437"/>
  <c r="I300"/>
  <c r="I299"/>
  <c r="I298"/>
  <c r="I297"/>
  <c r="I355"/>
  <c r="I354"/>
  <c r="I353"/>
  <c r="I352"/>
  <c r="I351"/>
  <c r="I200"/>
  <c r="I187"/>
  <c r="I186"/>
  <c r="I185"/>
  <c r="I184"/>
  <c r="I183"/>
  <c r="I182"/>
  <c r="I181"/>
  <c r="I180"/>
  <c r="I179"/>
  <c r="I178"/>
  <c r="I110"/>
  <c r="I118"/>
  <c r="I116"/>
  <c r="I24"/>
  <c r="I23"/>
  <c r="I22"/>
  <c r="I21"/>
  <c r="I654"/>
  <c r="I653"/>
  <c r="I652"/>
  <c r="I592"/>
  <c r="I649"/>
  <c r="I616"/>
  <c r="I528"/>
  <c r="I571"/>
  <c r="I519"/>
  <c r="I544"/>
  <c r="I514"/>
  <c r="I518"/>
  <c r="I513"/>
  <c r="I512"/>
  <c r="I535"/>
  <c r="I511"/>
  <c r="I434"/>
  <c r="I433"/>
  <c r="I432"/>
  <c r="I441"/>
  <c r="I438"/>
  <c r="I358"/>
  <c r="I357"/>
  <c r="I121"/>
  <c r="I115"/>
  <c r="I114"/>
  <c r="I117"/>
  <c r="I112"/>
  <c r="I20"/>
  <c r="I19"/>
  <c r="I14"/>
  <c r="I650"/>
  <c r="I615"/>
  <c r="I614"/>
  <c r="I635"/>
  <c r="I613"/>
  <c r="I612"/>
  <c r="I596"/>
  <c r="I648"/>
  <c r="I611"/>
  <c r="I610"/>
  <c r="I634"/>
  <c r="I623"/>
  <c r="I633"/>
  <c r="I523"/>
  <c r="I570"/>
  <c r="I546"/>
  <c r="I545"/>
  <c r="I423"/>
  <c r="I431"/>
  <c r="I436"/>
  <c r="I430"/>
  <c r="I429"/>
  <c r="I428"/>
  <c r="I427"/>
  <c r="I425"/>
  <c r="I424"/>
  <c r="I435"/>
  <c r="I412"/>
  <c r="I341"/>
  <c r="I335"/>
  <c r="I343"/>
  <c r="I342"/>
  <c r="I279"/>
  <c r="I289"/>
  <c r="I288"/>
  <c r="I322"/>
  <c r="I193"/>
  <c r="I158"/>
  <c r="I173"/>
  <c r="I113"/>
  <c r="I111"/>
  <c r="I101"/>
  <c r="I100"/>
  <c r="I99"/>
  <c r="I98"/>
  <c r="I13"/>
  <c r="I12"/>
  <c r="I11"/>
  <c r="I637"/>
  <c r="I632"/>
  <c r="I631"/>
  <c r="I622"/>
  <c r="I630"/>
  <c r="I647"/>
  <c r="I646"/>
  <c r="I645"/>
  <c r="I644"/>
  <c r="I643"/>
  <c r="I642"/>
  <c r="I641"/>
  <c r="I640"/>
  <c r="I655"/>
  <c r="I621"/>
  <c r="I531"/>
  <c r="I527"/>
  <c r="I537"/>
  <c r="I426"/>
  <c r="I411"/>
  <c r="I410"/>
  <c r="I321"/>
  <c r="I231"/>
  <c r="I230"/>
  <c r="I350"/>
  <c r="I336"/>
  <c r="I172"/>
  <c r="I160"/>
  <c r="I157"/>
  <c r="I167"/>
  <c r="I156"/>
  <c r="I166"/>
  <c r="I174"/>
  <c r="I190"/>
  <c r="I97"/>
  <c r="I96"/>
  <c r="I10"/>
  <c r="I8"/>
  <c r="I6"/>
  <c r="I5"/>
  <c r="I4"/>
  <c r="I3"/>
  <c r="I2"/>
  <c r="I620"/>
  <c r="I619"/>
  <c r="I542"/>
  <c r="I409"/>
  <c r="I408"/>
  <c r="I407"/>
  <c r="I406"/>
  <c r="I405"/>
  <c r="I404"/>
  <c r="I403"/>
  <c r="I402"/>
  <c r="I401"/>
  <c r="I400"/>
  <c r="I399"/>
  <c r="I398"/>
  <c r="I277"/>
  <c r="I320"/>
  <c r="I331"/>
  <c r="I291"/>
  <c r="I316"/>
  <c r="I315"/>
  <c r="I191"/>
  <c r="I155"/>
  <c r="I159"/>
  <c r="I161"/>
  <c r="I171"/>
  <c r="I176"/>
  <c r="I194"/>
  <c r="I177"/>
  <c r="I91"/>
  <c r="I107"/>
  <c r="I109"/>
  <c r="I103"/>
  <c r="I108"/>
  <c r="I105"/>
  <c r="I106"/>
  <c r="I93"/>
  <c r="I94"/>
  <c r="I629"/>
  <c r="I595"/>
  <c r="I636"/>
  <c r="I1440"/>
  <c r="I1404"/>
  <c r="I1236"/>
  <c r="I1235"/>
  <c r="I1234"/>
  <c r="I1233"/>
  <c r="I1232"/>
  <c r="I1231"/>
  <c r="I1313"/>
  <c r="I1312"/>
  <c r="I1311"/>
  <c r="I1310"/>
  <c r="I1309"/>
  <c r="I1293"/>
  <c r="I1328"/>
  <c r="I1323"/>
  <c r="I1327"/>
  <c r="I1352"/>
  <c r="I1349"/>
  <c r="I1335"/>
  <c r="I1334"/>
  <c r="I1333"/>
  <c r="I1230"/>
  <c r="I1229"/>
  <c r="I1228"/>
  <c r="I660"/>
  <c r="I659"/>
  <c r="I658"/>
  <c r="I657"/>
  <c r="I703"/>
  <c r="I656"/>
  <c r="I689"/>
  <c r="I692"/>
  <c r="I691"/>
  <c r="I690"/>
  <c r="I681"/>
  <c r="I704"/>
  <c r="I609"/>
  <c r="I591"/>
  <c r="I590"/>
  <c r="I589"/>
  <c r="I588"/>
  <c r="I587"/>
  <c r="I586"/>
  <c r="I479"/>
  <c r="I522"/>
  <c r="I397"/>
  <c r="I396"/>
  <c r="I395"/>
  <c r="I394"/>
  <c r="I393"/>
  <c r="I392"/>
  <c r="I391"/>
  <c r="I390"/>
  <c r="I389"/>
  <c r="I314"/>
  <c r="I313"/>
  <c r="I312"/>
  <c r="I311"/>
  <c r="I310"/>
  <c r="I309"/>
  <c r="I308"/>
  <c r="I307"/>
  <c r="I306"/>
  <c r="I305"/>
  <c r="I281"/>
  <c r="I199"/>
  <c r="I189"/>
  <c r="I188"/>
  <c r="I192"/>
  <c r="I196"/>
  <c r="I195"/>
  <c r="I104"/>
  <c r="I92"/>
  <c r="I85"/>
  <c r="I87"/>
  <c r="I369"/>
  <c r="I229"/>
  <c r="I373"/>
  <c r="I198"/>
  <c r="I282"/>
  <c r="I235"/>
  <c r="I234"/>
  <c r="I233"/>
  <c r="I145"/>
  <c r="I130"/>
  <c r="I38"/>
  <c r="I651"/>
  <c r="I628"/>
  <c r="I608"/>
  <c r="I607"/>
  <c r="I606"/>
  <c r="I510"/>
  <c r="I509"/>
  <c r="I508"/>
  <c r="I507"/>
  <c r="I506"/>
  <c r="I526"/>
  <c r="I520"/>
  <c r="I505"/>
  <c r="I521"/>
  <c r="I517"/>
  <c r="I388"/>
  <c r="I387"/>
  <c r="I386"/>
  <c r="I385"/>
  <c r="I384"/>
  <c r="I383"/>
  <c r="I323"/>
  <c r="I319"/>
  <c r="I318"/>
  <c r="I317"/>
  <c r="I290"/>
  <c r="I197"/>
  <c r="I278"/>
  <c r="I243"/>
  <c r="I292"/>
  <c r="I88"/>
  <c r="I90"/>
  <c r="I86"/>
  <c r="I84"/>
  <c r="I78"/>
  <c r="I77"/>
  <c r="I80"/>
  <c r="I76"/>
  <c r="I75"/>
  <c r="I82"/>
  <c r="I83"/>
  <c r="I707"/>
  <c r="I585"/>
  <c r="I529"/>
  <c r="I468"/>
  <c r="I467"/>
  <c r="I466"/>
  <c r="I465"/>
  <c r="I464"/>
  <c r="I463"/>
  <c r="I462"/>
  <c r="I461"/>
  <c r="I460"/>
  <c r="I459"/>
  <c r="I458"/>
  <c r="I446"/>
  <c r="I482"/>
  <c r="I356"/>
  <c r="I374"/>
  <c r="I304"/>
  <c r="I303"/>
  <c r="I302"/>
  <c r="I242"/>
  <c r="I287"/>
  <c r="I280"/>
  <c r="I253"/>
  <c r="I252"/>
  <c r="I251"/>
  <c r="I250"/>
  <c r="I143"/>
  <c r="I34"/>
  <c r="I60"/>
  <c r="I59"/>
  <c r="I58"/>
  <c r="I57"/>
  <c r="I56"/>
  <c r="I618"/>
  <c r="I584"/>
  <c r="I583"/>
  <c r="I488"/>
  <c r="I487"/>
  <c r="I486"/>
  <c r="I485"/>
  <c r="I484"/>
  <c r="I382"/>
  <c r="I381"/>
  <c r="I380"/>
  <c r="I379"/>
  <c r="I378"/>
  <c r="I377"/>
  <c r="I240"/>
  <c r="I239"/>
  <c r="I238"/>
  <c r="I237"/>
  <c r="I236"/>
  <c r="I295"/>
  <c r="I294"/>
  <c r="I293"/>
  <c r="I284"/>
  <c r="I283"/>
  <c r="I572"/>
  <c r="I550"/>
  <c r="I539"/>
  <c r="I549"/>
  <c r="I548"/>
  <c r="I547"/>
  <c r="I577"/>
  <c r="I538"/>
  <c r="I574"/>
  <c r="I575"/>
  <c r="I376"/>
  <c r="I375"/>
  <c r="I457"/>
  <c r="I456"/>
  <c r="I455"/>
  <c r="I454"/>
  <c r="I453"/>
  <c r="I452"/>
  <c r="I451"/>
  <c r="I450"/>
  <c r="I301"/>
  <c r="I329"/>
  <c r="I328"/>
  <c r="I327"/>
  <c r="I326"/>
  <c r="I325"/>
  <c r="I324"/>
  <c r="I349"/>
  <c r="I348"/>
  <c r="I347"/>
  <c r="I346"/>
  <c r="I345"/>
  <c r="I372"/>
  <c r="I368"/>
  <c r="I249"/>
  <c r="I248"/>
  <c r="I247"/>
  <c r="I246"/>
  <c r="I245"/>
  <c r="I286"/>
  <c r="I165"/>
  <c r="I175"/>
  <c r="I170"/>
  <c r="I169"/>
  <c r="I129"/>
  <c r="I128"/>
  <c r="I150"/>
  <c r="I147"/>
  <c r="I168"/>
  <c r="I79"/>
  <c r="I81"/>
  <c r="I72"/>
  <c r="I89"/>
  <c r="I74"/>
  <c r="I73"/>
  <c r="I71"/>
  <c r="I70"/>
  <c r="I66"/>
  <c r="I69"/>
  <c r="I65"/>
  <c r="I67"/>
  <c r="I605"/>
  <c r="I604"/>
  <c r="I617"/>
  <c r="I603"/>
  <c r="I602"/>
  <c r="I601"/>
  <c r="I598"/>
  <c r="I600"/>
  <c r="I599"/>
  <c r="I582"/>
  <c r="I581"/>
  <c r="I2092"/>
  <c r="O94" i="1"/>
  <c r="O20" i="2"/>
  <c r="O20" i="1"/>
  <c r="O16" i="2"/>
  <c r="O36" i="1"/>
  <c r="O17" i="2"/>
  <c r="O66" i="1"/>
  <c r="O18" i="2" s="1"/>
  <c r="O84" i="1"/>
  <c r="O19" i="2" s="1"/>
  <c r="M2990" i="6"/>
  <c r="E94" i="1"/>
  <c r="M2823" i="6"/>
  <c r="M2817"/>
  <c r="M2815"/>
  <c r="M2812"/>
  <c r="M2805"/>
  <c r="M2801"/>
  <c r="M2799"/>
  <c r="M2797"/>
  <c r="M2795"/>
  <c r="M2792"/>
  <c r="M2789"/>
  <c r="M2784"/>
  <c r="M2783"/>
  <c r="M2837" s="1"/>
  <c r="E84" i="1"/>
  <c r="G19" i="2" s="1"/>
  <c r="H12" i="1"/>
  <c r="H6"/>
  <c r="H2"/>
  <c r="O96"/>
  <c r="E20"/>
  <c r="E36"/>
  <c r="E96" s="1"/>
  <c r="G20" i="2"/>
  <c r="O36"/>
  <c r="G16"/>
  <c r="I901" i="5"/>
  <c r="I913"/>
  <c r="O23" i="2" l="1"/>
  <c r="O27" s="1"/>
  <c r="G27"/>
  <c r="G17"/>
</calcChain>
</file>

<file path=xl/sharedStrings.xml><?xml version="1.0" encoding="utf-8"?>
<sst xmlns="http://schemas.openxmlformats.org/spreadsheetml/2006/main" count="15148" uniqueCount="4134">
  <si>
    <t>#9 BLOWER</t>
  </si>
  <si>
    <t>#9 ECONOMIZER</t>
  </si>
  <si>
    <t>#7 - PRODUCT TANK</t>
  </si>
  <si>
    <t>PFS TANK STAIR TOWER</t>
  </si>
  <si>
    <t>DAP SCREEN FEED ELEVATOR</t>
  </si>
  <si>
    <t>CAP COOLING TOWER LEVEL CONTRL</t>
  </si>
  <si>
    <t>#7 CAP PIPE RACKS</t>
  </si>
  <si>
    <t>#5 RAYMOND MILL FEEDERS VFD</t>
  </si>
  <si>
    <t>#9 RAYMOND MILL FEEDER VFD</t>
  </si>
  <si>
    <t>MAIN SULFUR PIT POWER SERMOTOR</t>
  </si>
  <si>
    <t>DAP COOLER DRIVE</t>
  </si>
  <si>
    <t>REXNORD EARTH REDUCER</t>
  </si>
  <si>
    <t>CAP SIGHT GLASS</t>
  </si>
  <si>
    <t>FILTER DRIVE HYD MOTOR</t>
  </si>
  <si>
    <t>LIFTOMATIC DRUM HANDLER</t>
  </si>
  <si>
    <t>CONCRETE GROUND FLOOR,MCC DAP</t>
  </si>
  <si>
    <t>GARAGE RESTROOM-MAINT. SHOP</t>
  </si>
  <si>
    <t>#1 FILTER BLDG ROOF</t>
  </si>
  <si>
    <t>METAL ROOF, MCC DAP</t>
  </si>
  <si>
    <t>#7 CAP BRICK FLOOR &amp; SIDEWALLS</t>
  </si>
  <si>
    <t>LIGHTING TRFR/DIST PD NEL</t>
  </si>
  <si>
    <t>#9 CAP STRUCTURAL UPGRADE</t>
  </si>
  <si>
    <t>#7 CAP STRUCTURAL UPGRADE</t>
  </si>
  <si>
    <t>#8 CAP STRUCTURAL UPGRADE</t>
  </si>
  <si>
    <t>REMODEL ADMIN 3RD FLR BATHROOM</t>
  </si>
  <si>
    <t>BARRIER GATES</t>
  </si>
  <si>
    <t>POWER LINE (PRAGON)</t>
  </si>
  <si>
    <t>PRAYON SS PCM ROOM ROOF (STEEL</t>
  </si>
  <si>
    <t>MCC BUILDING STEEL &amp; CONCRETE</t>
  </si>
  <si>
    <t>PRAYON PCM BLDG ROOF PANEL-STA</t>
  </si>
  <si>
    <t>AC SYSTEM COMPRESSOR ROOM</t>
  </si>
  <si>
    <t>DAP BREAK ROOM UPGRD</t>
  </si>
  <si>
    <t>DRY PRODUCTS CONFER. ROOM</t>
  </si>
  <si>
    <t>#5 STORAGE DOOR(DAM-FLOAT PROT</t>
  </si>
  <si>
    <t>AC 2-TON SPLIT CONTROL ROOM</t>
  </si>
  <si>
    <t>AC 2-TON SPLIT RESTROOM</t>
  </si>
  <si>
    <t>AC 3-TON GYP FLD MCC ROOM</t>
  </si>
  <si>
    <t>LOAD SHACK 3 TON AIR COND</t>
  </si>
  <si>
    <t>LAB AIR CONDITIONER (ROOFTOP)</t>
  </si>
  <si>
    <t>AIR CONDITIONER,CENTRAL RECVG</t>
  </si>
  <si>
    <t>AUTOMATION BLDG AIR CONDITIONE</t>
  </si>
  <si>
    <t>MAIN GUARD GATE AIR CONDITION</t>
  </si>
  <si>
    <t>CAP CONTROL ROOM AIR CONDITION</t>
  </si>
  <si>
    <t>MILL CONTROL CENTER AIR CONDIT</t>
  </si>
  <si>
    <t>RR LOOP SYSTEM-WEST END OF PLA</t>
  </si>
  <si>
    <t>UPGRADE RR TRACT #1,2,46</t>
  </si>
  <si>
    <t>RR TRACK RENOVATIONS</t>
  </si>
  <si>
    <t>LITHIA SPRINGS WATERLINE PHASE</t>
  </si>
  <si>
    <t>RAILROAD TRACK REFURBISHING</t>
  </si>
  <si>
    <t>RAILROAD TRACK UPGRADE</t>
  </si>
  <si>
    <t>RAIL UPGRD TO 115# TRACK</t>
  </si>
  <si>
    <t>RAILROAD BRIDGE</t>
  </si>
  <si>
    <t>#7 RAILROAD TRACK @ N.SWITCH</t>
  </si>
  <si>
    <t>PRAYON REACTOR TEMP INDICATOR</t>
  </si>
  <si>
    <t>#1 FILTRATE TANK AGITATOR</t>
  </si>
  <si>
    <t>#2 FILTRATE TANK AGITATOR</t>
  </si>
  <si>
    <t>2 CAMERAS NH3 MONITORING SYS</t>
  </si>
  <si>
    <t>LUDECA ALIGNMENT LASER TOOL</t>
  </si>
  <si>
    <t>PHOS ACID DRAINAGE 9&amp;10 EVAP D</t>
  </si>
  <si>
    <t>#7 BELT AT WET ROCK</t>
  </si>
  <si>
    <t>PRAYON MCC EXTERNAL WALLS(STL</t>
  </si>
  <si>
    <t>CONCRETE CULVERT</t>
  </si>
  <si>
    <t>OFFICE E/I BUILDING (WOOD-TILE</t>
  </si>
  <si>
    <t>4 ROCK SLURRY LINE PIPES</t>
  </si>
  <si>
    <t>AUTOMATIC SAMPLING EQUIPMENT</t>
  </si>
  <si>
    <t>10000 1F OF PIPELINE (TECO EAS</t>
  </si>
  <si>
    <t>TAX ONLY CAP INT - BLDG</t>
  </si>
  <si>
    <t>TAX ONLY CAP INT - LAND IMPROV</t>
  </si>
  <si>
    <t>94 F150 1FTEF14Y4RNA96709</t>
  </si>
  <si>
    <t>COOLING TOWER LIGHTING PROTECT</t>
  </si>
  <si>
    <t>ASPHALT PAVING-CAP AREA RDS</t>
  </si>
  <si>
    <t>FRONT OFFICE POND</t>
  </si>
  <si>
    <t>41A BURTS POWER LINE</t>
  </si>
  <si>
    <t>FRONT OFC VISITOR PARKING LOT</t>
  </si>
  <si>
    <t>POND WTR FR DRAIN LOW PH SYS</t>
  </si>
  <si>
    <t>TK UNLD STA PAVING</t>
  </si>
  <si>
    <t>PW HEADER MODIF-STAIRS/SPRTS</t>
  </si>
  <si>
    <t>HWY 41 SCREEN BARRIER-TREES</t>
  </si>
  <si>
    <t>SOUTH DOCK FENDER SYSTEM</t>
  </si>
  <si>
    <t>ACID DOCK FENDER SYSTEM</t>
  </si>
  <si>
    <t>ELEVATE G SUBSTATION</t>
  </si>
  <si>
    <t>24" WTR LNE KGS AV-JN MOORE RD</t>
  </si>
  <si>
    <t>CONCRETE BRIDGE AT OUTFALL 005</t>
  </si>
  <si>
    <t>CONCRETE BRIDGE EAST OF OFFICE</t>
  </si>
  <si>
    <t>#9 CAP CONCRETE PAD (CONTAINMT</t>
  </si>
  <si>
    <t>SUMP PUMP STATION STAIRWAY</t>
  </si>
  <si>
    <t>PIPE INLETS 4" FABRIFORM SIX</t>
  </si>
  <si>
    <t>PH STATION ACCESS PATHWAY</t>
  </si>
  <si>
    <t>SUMP PUMP</t>
  </si>
  <si>
    <t>VALVE 30" 316SS KNIFE-GATE</t>
  </si>
  <si>
    <t>RAIN HDLG SYS 4" FABRFRM CONCR</t>
  </si>
  <si>
    <t>BERM ARCHIE CREEK</t>
  </si>
  <si>
    <t>STRMWTR MGMT-CRESCENT POND</t>
  </si>
  <si>
    <t>STRMWTR MGMT-EAST POND</t>
  </si>
  <si>
    <t>AIR CDMP ROOM CONTAINMENT PAD</t>
  </si>
  <si>
    <t>CHLORINE TANK CONCRETE PAD</t>
  </si>
  <si>
    <t>PLANT SUMP &amp; DRAINAGE TRENCH</t>
  </si>
  <si>
    <t>MAIN OFFICE SEWER LINE</t>
  </si>
  <si>
    <t>CLAY DISPOSAL AREA I</t>
  </si>
  <si>
    <t>CLAY DISPOSAL AREA P2B</t>
  </si>
  <si>
    <t>CLAY DISPOSAL AREA SFM1</t>
  </si>
  <si>
    <t>TAMPA MAIN SECURITY GATES</t>
  </si>
  <si>
    <t>CONCRETE DRIVE SOUTH OF DAP</t>
  </si>
  <si>
    <t>PRODUCT CONTAINMENT PAD &amp; WALL</t>
  </si>
  <si>
    <t>LOADOUT AREA PAVEMENT</t>
  </si>
  <si>
    <t>COOL TOWER DITCH COVER-CONCRET</t>
  </si>
  <si>
    <t>CLARIFIER FEED RETENTION AREA</t>
  </si>
  <si>
    <t>CLAY DISPOSAL AREA SFM2</t>
  </si>
  <si>
    <t>CLARIFIER WASH PAD</t>
  </si>
  <si>
    <t>TRACK RENOVATION 1996/97</t>
  </si>
  <si>
    <t>POND PREP/ALAFIA DREDGING</t>
  </si>
  <si>
    <t>MILL BALLS CONTAINMENT AREA</t>
  </si>
  <si>
    <t>150,000 GAL LINED POND</t>
  </si>
  <si>
    <t>TANK CAR INSPECTION CONCRETE P</t>
  </si>
  <si>
    <t>MOTORCYCLE PARKING CONCRETE PA</t>
  </si>
  <si>
    <t>FENCING AT JOHNSTON PUMP AREA</t>
  </si>
  <si>
    <t>REGENERATION SYSTEM PIPING</t>
  </si>
  <si>
    <t>GTSP COOLER PINION GEAR</t>
  </si>
  <si>
    <t>DRY PROD CONDUCTIVITY METERS (</t>
  </si>
  <si>
    <t>AA SPECTROPOTOMETER</t>
  </si>
  <si>
    <t>GTSP GRANULATOR PINION SHAFT</t>
  </si>
  <si>
    <t>GTSP COOLER BULL GEAR</t>
  </si>
  <si>
    <t>GTSP GRANULATOR GEAR</t>
  </si>
  <si>
    <t>PHOS ACID BLDG FIBER OPTIC CAB</t>
  </si>
  <si>
    <t>COOLER DISCHARGE LINES</t>
  </si>
  <si>
    <t>CAR WASH STATION</t>
  </si>
  <si>
    <t>MAP REACTOR FEED TANK</t>
  </si>
  <si>
    <t>#9 SULFURIC STORAGE TANK</t>
  </si>
  <si>
    <t>MURRAY STEAM TURBINE BEARINGS</t>
  </si>
  <si>
    <t>PHD ULTRA GAS MONITOR</t>
  </si>
  <si>
    <t>PRAYON ROCK SLURRY LINE</t>
  </si>
  <si>
    <t>DORRCO ROCK SLURRY LINE</t>
  </si>
  <si>
    <t>REAL TIME POWER MONITOR DEVICE</t>
  </si>
  <si>
    <t>GTSP SLURRY DISC FLO PUMP</t>
  </si>
  <si>
    <t>SILO HANDRAIL</t>
  </si>
  <si>
    <t>SILO 4 HANDRAIL</t>
  </si>
  <si>
    <t>DESILO PLATFORM</t>
  </si>
  <si>
    <t>DEFLO SCRUBBER PLATFORM</t>
  </si>
  <si>
    <t>AII PAD PROTECTIVE COATING</t>
  </si>
  <si>
    <t>GTSP PRODUCT CONVEYOR</t>
  </si>
  <si>
    <t>RAIN COLLECTION FACILITIES</t>
  </si>
  <si>
    <t>RETENTION POND</t>
  </si>
  <si>
    <t>NPDES-RECYCLE POND 105</t>
  </si>
  <si>
    <t>NPDES-EVAP POND</t>
  </si>
  <si>
    <t>NPDES WASTEWATER</t>
  </si>
  <si>
    <t>OVERHAUL PRAYON PIT</t>
  </si>
  <si>
    <t>PRAYON FUME SCRUBBER</t>
  </si>
  <si>
    <t>SEPAGE DRAIN SYSTEM 105</t>
  </si>
  <si>
    <t>REWORK RAINWATER</t>
  </si>
  <si>
    <t>REWORK RAINWATER &amp; PROCESS H20</t>
  </si>
  <si>
    <t>GYP FIELD MCC FIBER OPTIC CABL</t>
  </si>
  <si>
    <t>D/P WATER PUMPS POWER SUPPLY</t>
  </si>
  <si>
    <t>COOLING TOWER FAN DRIVE GEAR</t>
  </si>
  <si>
    <t>TRUCK SCALE SAFETY GUARD RAILS</t>
  </si>
  <si>
    <t>DITCH CONDUCTIVITY ALARM</t>
  </si>
  <si>
    <t>AFI PAYLOADER</t>
  </si>
  <si>
    <t>SULFUR STORAGE CROSSOVER PLATF</t>
  </si>
  <si>
    <t>#8 FINAL TOWER EXIT DUCT</t>
  </si>
  <si>
    <t>P/A CONTROL ROOM CEILING &amp; LIG</t>
  </si>
  <si>
    <t>#2 FILTER PAN MODIFICATIONS</t>
  </si>
  <si>
    <t>AA SPECTROPHOTOMETER</t>
  </si>
  <si>
    <t>35MW SUBSTATION</t>
  </si>
  <si>
    <t>GUARD GATE SAFETY HANDRAILS</t>
  </si>
  <si>
    <t>#7 FINAL ACID PUMP</t>
  </si>
  <si>
    <t>DAP DRYER UPGRADE</t>
  </si>
  <si>
    <t>DAP AMMONIA CHILLER</t>
  </si>
  <si>
    <t>ELECTRICAL BUCKET TRUCK</t>
  </si>
  <si>
    <t>DAP CHILLER VALVE</t>
  </si>
  <si>
    <t>#9 MAIN BREAKER UPGRADE</t>
  </si>
  <si>
    <t>#3 FILTER 6" PRAYON S/A LINE</t>
  </si>
  <si>
    <t>3# FILTER 4" CONTROL VALVE</t>
  </si>
  <si>
    <t>#3 FILTER 4" MAG METER</t>
  </si>
  <si>
    <t>PFS 6" MAG METER</t>
  </si>
  <si>
    <t>PFS TO AFI 6" MAG METER</t>
  </si>
  <si>
    <t>PFS RECEIVING PUNP</t>
  </si>
  <si>
    <t>DRYER FINES RECYCLE CONVEYOR</t>
  </si>
  <si>
    <t>PRAYON LIGHTNIN 880Q GEARBOX</t>
  </si>
  <si>
    <t>PLANT OFFICE AIR CONDITIONER</t>
  </si>
  <si>
    <t>WEIGH BELT PRODUCT COVER</t>
  </si>
  <si>
    <t>AFI RAILCAR LOADOUT</t>
  </si>
  <si>
    <t>ELECTRO-PNEUMATIC CALIBRATOR</t>
  </si>
  <si>
    <t>30% ACID LOADOUT STATION</t>
  </si>
  <si>
    <t>SWEEPER, SN 830-1614</t>
  </si>
  <si>
    <t>WET ROCK CAR MOVER</t>
  </si>
  <si>
    <t>LITHIA WATER LINE</t>
  </si>
  <si>
    <t>WET ROCK MILL FEED HOPPERS(2)</t>
  </si>
  <si>
    <t>TRANSFORMER 1000KVA SUBSTATION</t>
  </si>
  <si>
    <t>AFI PUG MILL ZERO SPEED SWITCH</t>
  </si>
  <si>
    <t>EMERGENCY RESPONSE BOAT MOTOR</t>
  </si>
  <si>
    <t>30% CLARIFIER WASH UPGRADE</t>
  </si>
  <si>
    <t>AFI MECHANICAL HOISTS</t>
  </si>
  <si>
    <t>AFI SCREW CONVEYOR</t>
  </si>
  <si>
    <t>AFI ACID PAD LIGHTING</t>
  </si>
  <si>
    <t>TIE-IN PIPING PFS TO AFI</t>
  </si>
  <si>
    <t>#2 FILTER 30D PANS (7)</t>
  </si>
  <si>
    <t>6MW TURBINE TEMP &amp; VIB MONITOR</t>
  </si>
  <si>
    <t>#7 FEED WATER PUMP BASE</t>
  </si>
  <si>
    <t>AFI ACID DENSITY VESSEL</t>
  </si>
  <si>
    <t>AFI CONTROL ROOM AIR CONDIT</t>
  </si>
  <si>
    <t>#9 CAP INTERPASS TANK</t>
  </si>
  <si>
    <t>SULFUR TRANFER INTAKE LINES</t>
  </si>
  <si>
    <t>4" 4-WAY VALVE-PFS COOLERS</t>
  </si>
  <si>
    <t>9-10 EVAP AUTO DIG OUTPUT BD</t>
  </si>
  <si>
    <t>CLAR AUTO PLC ENCLOSURE</t>
  </si>
  <si>
    <t>9-10 EVAP AUTO MODEM AI6390</t>
  </si>
  <si>
    <t>9-10 EVAP AUTO FOUR XMITTERS</t>
  </si>
  <si>
    <t>CLAR AUTO ENGINEERING</t>
  </si>
  <si>
    <t>9-10 EVAP AUTO PIPING</t>
  </si>
  <si>
    <t>CLAR AUTO SIX CONDTVY MONITORS</t>
  </si>
  <si>
    <t>9-10 EVAP AUTO ANALOG INPUT BD</t>
  </si>
  <si>
    <t>9-10 EVAP AUTO ANALOG OUTPT BD</t>
  </si>
  <si>
    <t>CLAR AUTO CABLE TRAY</t>
  </si>
  <si>
    <t>9-10 EVAP AUTO INSTR UPGR</t>
  </si>
  <si>
    <t>9-10 EVAP AUTO CORFLEX CABLE</t>
  </si>
  <si>
    <t>CLAR AUTO CABLE</t>
  </si>
  <si>
    <t>CLAR AUTO ALLEN BRADLEY PLC</t>
  </si>
  <si>
    <t>9-10 EVAP AUTO PLC ENCLOSURE</t>
  </si>
  <si>
    <t>9-10 EVAP AUTO CABLE TRAY SS</t>
  </si>
  <si>
    <t>9-10 EVAP AUTO ELECT UPGR</t>
  </si>
  <si>
    <t>9-10 EVAP AUTO ENGR</t>
  </si>
  <si>
    <t>10" KGA VALVE</t>
  </si>
  <si>
    <t>UNLOAD VALVE #3 SULFUR TANK</t>
  </si>
  <si>
    <t>PROXIMA COLOR PROJECTION PANEL</t>
  </si>
  <si>
    <t>8" PORTED GATE VALVE</t>
  </si>
  <si>
    <t>CHAIN MILL</t>
  </si>
  <si>
    <t>30 HP MOTOR</t>
  </si>
  <si>
    <t>12" CUTOFF SAW (CENTRAL SHOP)</t>
  </si>
  <si>
    <t>RUBBER LINED STEEL E.54% COVER</t>
  </si>
  <si>
    <t>W 30% TANK SUCTION PIPING UPG</t>
  </si>
  <si>
    <t>#10 EVAP BARO COND RUBBERLINER</t>
  </si>
  <si>
    <t>VERT SHAFT/GEAR-#9 MILL</t>
  </si>
  <si>
    <t>41A BURTS PIPING</t>
  </si>
  <si>
    <t>41A BURTS TRANSFORMER</t>
  </si>
  <si>
    <t>PFS RCVG TK MOTOR SHAFT</t>
  </si>
  <si>
    <t>LDG STATION CAR INSP PLTFRM LT</t>
  </si>
  <si>
    <t>LDG STATION CAR INSP PLTFRM RT</t>
  </si>
  <si>
    <t>CENTRIFUGE 2-TON HOIST 1-PHASE</t>
  </si>
  <si>
    <t>STEAM CLEANER FARLEY GEMENI IV</t>
  </si>
  <si>
    <t>PFS RCVG TK 4" VALVES 3</t>
  </si>
  <si>
    <t>MCCID-TON AIR CONDITIONER</t>
  </si>
  <si>
    <t>RETURN SUMP MILLTRONICS-TWO (2</t>
  </si>
  <si>
    <t>RETURN SUMP ACTUATORS 18" TWO-</t>
  </si>
  <si>
    <t>PFS RCVG TK SOUTH PUMP VFD</t>
  </si>
  <si>
    <t>NORTH RECEIVING TANK PUMP</t>
  </si>
  <si>
    <t>DORRCO #4 SULF MIXER</t>
  </si>
  <si>
    <t>RETURN SUMP ACTUATORS 30" TWO-</t>
  </si>
  <si>
    <t>CENTR AUTO DISCH VLVS-SIX (6)</t>
  </si>
  <si>
    <t>SLURRY INV EXP 4" KFGT VLVS-2</t>
  </si>
  <si>
    <t>PW RECIRCULATION LINE</t>
  </si>
  <si>
    <t>DORRCO AGITATOR GEAR BOX RENEW</t>
  </si>
  <si>
    <t>DRYER DRIVES (2)</t>
  </si>
  <si>
    <t>5% SULF PRODN SYS MAGFLOW XMTR</t>
  </si>
  <si>
    <t>#3 FILTER FLOW TRANSMITTER</t>
  </si>
  <si>
    <t>5% SULF PRODN SYS FLOW TUBE</t>
  </si>
  <si>
    <t>PRAYON ROCK SLURRY PMP MECH SL</t>
  </si>
  <si>
    <t>5% SULF PRODN SYS PIPING</t>
  </si>
  <si>
    <t>PROCESS TANKS 4" CLRKSN VLVS-3</t>
  </si>
  <si>
    <t>TK UNLD STA ANSI 53 PUMP</t>
  </si>
  <si>
    <t>CONVERT LD PUMP TO ORBIJET</t>
  </si>
  <si>
    <t>PNEUMATIC RR CAR DOOR OPENER</t>
  </si>
  <si>
    <t>SLURRY INV EXP PIPING</t>
  </si>
  <si>
    <t>PROCESS TANKS 6" CLRKSN VLVS-5</t>
  </si>
  <si>
    <t>10" SS FILTER FEED PIPING</t>
  </si>
  <si>
    <t>RERUBBER #4 EVAPORATOR</t>
  </si>
  <si>
    <t>GRAN/PRIM SCREENS/FEEDERS</t>
  </si>
  <si>
    <t>GRANULATION SCRUBBER DUCTWORK</t>
  </si>
  <si>
    <t>VERTICAL MIXER &amp; MOTOR</t>
  </si>
  <si>
    <t>EQUIPMENT VENT CYCLONES(4)</t>
  </si>
  <si>
    <t>PUG MILL &amp; MOTOR</t>
  </si>
  <si>
    <t>DAP SLURRY PUMP</t>
  </si>
  <si>
    <t>AFI COLLECTION SUMP PROBE</t>
  </si>
  <si>
    <t>GSTP SCRUBBER RECOVERY PIPING</t>
  </si>
  <si>
    <t>ARCO SCRUBBER RECOVERY PIPING</t>
  </si>
  <si>
    <t>MILL POND WATER PIPING</t>
  </si>
  <si>
    <t>DAP SCRUBBER DUCT</t>
  </si>
  <si>
    <t>DAP SECONDARY SCREEN GATES</t>
  </si>
  <si>
    <t>UPGRADE REUSE WATER SYSTEM</t>
  </si>
  <si>
    <t>3RD FILTER-ELECTRICAL</t>
  </si>
  <si>
    <t>EXPL: DEFLU C AGITATOR</t>
  </si>
  <si>
    <t>CLD STACK TOEDTRAIN DUP POWER</t>
  </si>
  <si>
    <t>EXPL: GRAN DUST COLLECT/RECIRC</t>
  </si>
  <si>
    <t>EXPL: DEFLU C TANK</t>
  </si>
  <si>
    <t>RAIN SHIELD AT #9 BURNER</t>
  </si>
  <si>
    <t>MOLTEN SULFUR TANK-=SCRUBBER</t>
  </si>
  <si>
    <t>#8 DRY TOWER MIST ELIM</t>
  </si>
  <si>
    <t>PONDWATER-MOTORS</t>
  </si>
  <si>
    <t>#3 FILTER FEED STNLSS STL PIPI</t>
  </si>
  <si>
    <t>PONDWATER-PUMP W/FOUNDATION</t>
  </si>
  <si>
    <t>PNDWATER-PIPE/VALVE</t>
  </si>
  <si>
    <t>#9 STACK PLC MONITOR S02</t>
  </si>
  <si>
    <t>DEMIN PLC</t>
  </si>
  <si>
    <t>SEAL WATER BOOSTER PUMP</t>
  </si>
  <si>
    <t>PRAYON TELLER/SCRUBBER ROOF</t>
  </si>
  <si>
    <t>#3 FILTER VALVE</t>
  </si>
  <si>
    <t>#3 FILTER REBUILD OF CASTERS</t>
  </si>
  <si>
    <t>#3 FILTER SPACERS &amp; BUSHINGS</t>
  </si>
  <si>
    <t>#3 FILTER SPLASH GUARDS/FUME H</t>
  </si>
  <si>
    <t>#3 FILTER BEARING PEDASTALS</t>
  </si>
  <si>
    <t>DRYER CYCLONE AT AFI</t>
  </si>
  <si>
    <t>005 OUTFALL DISPERER PIPING</t>
  </si>
  <si>
    <t>2 DORRCO AGITATOR 883Q DRIVES</t>
  </si>
  <si>
    <t>FSA MAG DRIVE SCRUBBER PUMP</t>
  </si>
  <si>
    <t>PHOS ACID MOTOR COVERS</t>
  </si>
  <si>
    <t>#8 &amp;39 DEMIN WATER LINE</t>
  </si>
  <si>
    <t>LAB FUMEHOOD</t>
  </si>
  <si>
    <t>DORRCO AGITATOR TOWER</t>
  </si>
  <si>
    <t>ODOR STACK PIPING</t>
  </si>
  <si>
    <t>(2) DORRCO AGITATORS</t>
  </si>
  <si>
    <t>2660LF PIPING FOR PROCESS PW</t>
  </si>
  <si>
    <t>ODOR STACK DUCTWORK</t>
  </si>
  <si>
    <t>ODOR CONTROL STACK</t>
  </si>
  <si>
    <t>CATERPILLAR 920C FRONT-END LOA</t>
  </si>
  <si>
    <t>HY-TRAK FORKLIFT</t>
  </si>
  <si>
    <t>BOBCAT LOADER 853</t>
  </si>
  <si>
    <t>KAWASAKI PAYLOADER</t>
  </si>
  <si>
    <t>UPG WEST 54% TANK SPLITTER BOX</t>
  </si>
  <si>
    <t>NATURAL GAS PIPE LINE</t>
  </si>
  <si>
    <t>AFI 2 SHUTE</t>
  </si>
  <si>
    <t>2 CAUSTIC PUMPS</t>
  </si>
  <si>
    <t>Additional items per input from David Jellerson</t>
  </si>
  <si>
    <t>Reviewed by Env Dept on 15Dec2008</t>
  </si>
  <si>
    <t>SKID STEER LOADER</t>
  </si>
  <si>
    <t>YALE FORKLIFT</t>
  </si>
  <si>
    <t>4X2 GATOR V053067</t>
  </si>
  <si>
    <t>BOBCAT MOD 753 LOADER</t>
  </si>
  <si>
    <t>BOBCAT MOD 863 6 LOADER</t>
  </si>
  <si>
    <t>ACQUISTION WRITEON-PLT EQUIP</t>
  </si>
  <si>
    <t>CAP MODIFICATIONS ADJUSTMENT</t>
  </si>
  <si>
    <t>DAP 6 RECYCLE ELEV HOISTWELL</t>
  </si>
  <si>
    <t>(2)PERIPHERAL DRAINS @ 50 &amp; 85</t>
  </si>
  <si>
    <t>SULFUR TRUCK LOADOUT #2</t>
  </si>
  <si>
    <t>UREE PUMP</t>
  </si>
  <si>
    <t>CENT AIR UNIT/W AMMONIA CHILLE</t>
  </si>
  <si>
    <t>ACTIVE STACKI WAVE BREAKER-PIP</t>
  </si>
  <si>
    <t>#6 DAP DRYER SPRIAL FLETE 5</t>
  </si>
  <si>
    <t>VESCOR SCUBBER FAN HOUSING</t>
  </si>
  <si>
    <t>DAP 5 MCC ROOM-INSTRUMENTS</t>
  </si>
  <si>
    <t>DAP 5 MCC AC UNIT</t>
  </si>
  <si>
    <t>WET ROCK #1 HOPPER</t>
  </si>
  <si>
    <t>GRANULATOR GRIZZLY EXTENSION</t>
  </si>
  <si>
    <t>#7 CAP SULFUR LINE</t>
  </si>
  <si>
    <t>#7 CAP IPA PUMP</t>
  </si>
  <si>
    <t>7 CAP BURNER REFRACTORY</t>
  </si>
  <si>
    <t>SIX 30D FILTER PANS</t>
  </si>
  <si>
    <t>FSA LOADING LINE</t>
  </si>
  <si>
    <t>AFI DOCK PAN CONVEYOR BELT</t>
  </si>
  <si>
    <t>Cable Tray @ #10 Evap Motor</t>
  </si>
  <si>
    <t>Cable tray@#9 Evap Motor</t>
  </si>
  <si>
    <t>PLC Cabinet for NH3 Bullet Upg</t>
  </si>
  <si>
    <t>130FT peripheral drainage pipe</t>
  </si>
  <si>
    <t>Gypsum Slurry pipeline</t>
  </si>
  <si>
    <t>93% Rail loadout Piping</t>
  </si>
  <si>
    <t>93% Rail Loadout MotorCon Cent</t>
  </si>
  <si>
    <t>93% Rail Loadout System</t>
  </si>
  <si>
    <t>93% Rail Loadout Sump Pump</t>
  </si>
  <si>
    <t>93% Rail loadout Structure</t>
  </si>
  <si>
    <t>Two TG-2 Rollup Doors</t>
  </si>
  <si>
    <t>8 Acid Plant Duct Work CR41278</t>
  </si>
  <si>
    <t>T/A Turbine Cr#42028</t>
  </si>
  <si>
    <t>TG1 Split Case CR40337</t>
  </si>
  <si>
    <t>#8 Ductwork CR 44779</t>
  </si>
  <si>
    <t>#8 CAP valve (Jug) - CR 44569</t>
  </si>
  <si>
    <t>AFI Wash System Pump</t>
  </si>
  <si>
    <t>AFI Wash System Piping</t>
  </si>
  <si>
    <t>8 CAP Inlet Damper Valve 43971</t>
  </si>
  <si>
    <t>#5 DAP TAIL GAS SCROBBER</t>
  </si>
  <si>
    <t>PRIMARY SCRUBBER PUMPS</t>
  </si>
  <si>
    <t>Appraisal Method</t>
  </si>
  <si>
    <t>RELINE W BAROMETRIC CONDENSER</t>
  </si>
  <si>
    <t>RELINE BAROMETRIC SEAL TANK</t>
  </si>
  <si>
    <t>55 Acre cooling pond CR44787</t>
  </si>
  <si>
    <t>#9 CAP 480 VOLT TRANSFORMER</t>
  </si>
  <si>
    <t>#9 COOLING TOWER FAN DRIVE</t>
  </si>
  <si>
    <t>PRAYON PCS UPGRADE</t>
  </si>
  <si>
    <t>AFI B MILL CAGE</t>
  </si>
  <si>
    <t>#4 STORAGE BLDG ENCLOSURE</t>
  </si>
  <si>
    <t>BLOWER FIRE WATER STATUSES</t>
  </si>
  <si>
    <t>TAILINGS SINGLE BELT CONVEYOR</t>
  </si>
  <si>
    <t>CLARKSON KVA VALVE BODIES (4)</t>
  </si>
  <si>
    <t>S/A S/S DAY TANK</t>
  </si>
  <si>
    <t>FINAL DRIVER CIRCUIT BOARD</t>
  </si>
  <si>
    <t>#8 S/A BOILER SHELL</t>
  </si>
  <si>
    <t>#8 S/A COOLING TOWER REFURBISH</t>
  </si>
  <si>
    <t>#8 S/A DRYING TOWER ACID PUMP</t>
  </si>
  <si>
    <t>#8 S/A BOILER VALVES</t>
  </si>
  <si>
    <t>#8 S/A CONVERTER DAMPER VALVE</t>
  </si>
  <si>
    <t>1000 TON BIN LEVEL INDICATOR</t>
  </si>
  <si>
    <t>PRAYON FOUNDATION SETTLEMENT</t>
  </si>
  <si>
    <t>SLOPE EROSION RUNOFF</t>
  </si>
  <si>
    <t>ALARM SYSTEM C 248</t>
  </si>
  <si>
    <t>ELECTRICAL SWITCHGEAR</t>
  </si>
  <si>
    <t>2000 BPN PUMPING COOLING</t>
  </si>
  <si>
    <t>EROSION &amp; RUNOFF CONTROL GYP</t>
  </si>
  <si>
    <t>TEST MILL REPLACEMENT SHELLS</t>
  </si>
  <si>
    <t>VOLTAGE SWITCHGEAR #5+9 MILLS</t>
  </si>
  <si>
    <t>PERIPHERAL DEP SYS-GYP FIELD</t>
  </si>
  <si>
    <t>15 KV SWITCH - F SUBSTATION</t>
  </si>
  <si>
    <t>UNINTERUPT POWER SUP</t>
  </si>
  <si>
    <t>#8 CAP COOLING TOWER</t>
  </si>
  <si>
    <t>#8 CAP COLLING TOWER (223867)</t>
  </si>
  <si>
    <t>POWER FACTOR CORR CAP. -MILLPT</t>
  </si>
  <si>
    <t>REPLACE #14 ROCK GRINDING MIL</t>
  </si>
  <si>
    <t>MONORAIL OVER CENTRIFUGES</t>
  </si>
  <si>
    <t>PIPE FROM PFS COOLER TO SUMP</t>
  </si>
  <si>
    <t>PLATFORM COUNTER WTS. PFS LOAD</t>
  </si>
  <si>
    <t>VALVES &amp; PIPE NEW PFS MFG. ARE</t>
  </si>
  <si>
    <t>UPGRADE PLANT PRODUCTION FACIL</t>
  </si>
  <si>
    <t>DRIVE MOTOR &amp; PINION @ #5 DAP</t>
  </si>
  <si>
    <t>ELECTRIC PRE-ENG. AUTOMATE PLA</t>
  </si>
  <si>
    <t>FEED DIVERTORS-ADJUSTABLE</t>
  </si>
  <si>
    <t>JEFFREY SHIPLOADER - REBUILD</t>
  </si>
  <si>
    <t>PFS WATER TANK-EMERGENCY SPLY</t>
  </si>
  <si>
    <t>TRANSFORMER 3-PHASE 1000 KVA</t>
  </si>
  <si>
    <t>MOTOR FOR DRYER DRIVE</t>
  </si>
  <si>
    <t>DENSITY METER</t>
  </si>
  <si>
    <t>PINIUM GEAR</t>
  </si>
  <si>
    <t>STEAM COIL FOR UREA TANK</t>
  </si>
  <si>
    <t>TWO 4" MG11 PLUG VALVES</t>
  </si>
  <si>
    <t>FIRE WATER LINE AT NH3</t>
  </si>
  <si>
    <t>TBI HIGH TEMP. METERS</t>
  </si>
  <si>
    <t>COATING OIL TANK</t>
  </si>
  <si>
    <t>PIPE FOR COOLING WATER</t>
  </si>
  <si>
    <t>BUCHI 321 DISTILLATION UNIT</t>
  </si>
  <si>
    <t>AUTOMATE #7 CAP</t>
  </si>
  <si>
    <t>NEW MAIN BREAKERS AT SWITCHGEA</t>
  </si>
  <si>
    <t>ENGR-CONVEYOR SYSTEM (#256029)</t>
  </si>
  <si>
    <t>COGEN-PRE-ENGINEERING &amp; PERMIT</t>
  </si>
  <si>
    <t>COGEN-INTERPASS ABSORBING TOWE</t>
  </si>
  <si>
    <t>COGEN-COOLING TOWER</t>
  </si>
  <si>
    <t>COGEN-WATER TREATMENT PLANT</t>
  </si>
  <si>
    <t>COGEN-INSTRUMENTATION (COMPUTE</t>
  </si>
  <si>
    <t>COGEN-SUBSTATION &amp; POWER DISTR</t>
  </si>
  <si>
    <t>CONVEYOR SYSTEM-DRY PRODUCT LO</t>
  </si>
  <si>
    <t>N.FLASH COOLER PUMP</t>
  </si>
  <si>
    <t>POWER FEEDERS TO #8 CAP</t>
  </si>
  <si>
    <t>REFURBISH S-8 EVAPORATOR MCC</t>
  </si>
  <si>
    <t>REVISE NH3 STORAGE &amp; HANDLING</t>
  </si>
  <si>
    <t>FEED HOPPER CONVEY DISCH CHUTE</t>
  </si>
  <si>
    <t>MOTOR PROTECTION DEVICES</t>
  </si>
  <si>
    <t>COATING OIL PIPE MODIFICATIONS</t>
  </si>
  <si>
    <t>CATCH BASINS,VALVES,PIPE</t>
  </si>
  <si>
    <t>PROGRAMMABLE CONTROLLER</t>
  </si>
  <si>
    <t>REROUTE PRODUCT ACID PIPING</t>
  </si>
  <si>
    <t>NEW DIESEL FUELING STATION</t>
  </si>
  <si>
    <t>NEW CONDUIT &amp; WIRE FOR W. FEED</t>
  </si>
  <si>
    <t>PIPING AT RETENTION POND</t>
  </si>
  <si>
    <t>NEUTRALIZATION STARTERS &amp; CONT</t>
  </si>
  <si>
    <t>UPGRADE 4" PF5 SHIPPING LINE</t>
  </si>
  <si>
    <t>ELECTRONIC INSTRUMENTATION PAN</t>
  </si>
  <si>
    <t>UTILITY &amp; INSTR AIR SYS W/COMP</t>
  </si>
  <si>
    <t>ALARM SYSTEMS FOR 1&amp;2 AGING TA</t>
  </si>
  <si>
    <t>TRANSFORMER (SEE #236491)</t>
  </si>
  <si>
    <t>8" PRESSURE RELIEF VALVE @ BUC</t>
  </si>
  <si>
    <t>NEW CONVEYOR DRIVE EQUIP</t>
  </si>
  <si>
    <t>POLY LINED PIPE</t>
  </si>
  <si>
    <t>SUPPORTS FOR #8 CAP CONVERTER</t>
  </si>
  <si>
    <t>DRYER MONORAIL &amp; HOIST</t>
  </si>
  <si>
    <t>2 OUTER STEEL PIPE CASINGS</t>
  </si>
  <si>
    <t>AIR DRYER &amp; FILETER SYS 5&amp;9 MI</t>
  </si>
  <si>
    <t>CONCENTRATION ANALYZERS</t>
  </si>
  <si>
    <t>BENCH LATHE-MACHINE SHOP</t>
  </si>
  <si>
    <t>2 DISCH VALVES FOR SHIPPING PU</t>
  </si>
  <si>
    <t>PUMP TO REROUTE F/W</t>
  </si>
  <si>
    <t>#1 FILTER STEEL ROOF</t>
  </si>
  <si>
    <t>TRANSMITTER ENERGY SAVING PROJ</t>
  </si>
  <si>
    <t>VALVE ENERGY SAVING PROJECT</t>
  </si>
  <si>
    <t>TANK ENERGY SAVING PROJECT</t>
  </si>
  <si>
    <t>PUMP ENERGY SAVING PROJECT</t>
  </si>
  <si>
    <t>TRANSFORMER, 1500KVA 4160/480V</t>
  </si>
  <si>
    <t>INCLINE BELT @ DOCK</t>
  </si>
  <si>
    <t>#3 BELT @ WET ROCK</t>
  </si>
  <si>
    <t>#6 DAP DRYER DUCTWORK SUPPORT</t>
  </si>
  <si>
    <t>FENCING 500 FT</t>
  </si>
  <si>
    <t>ACID INJECTION SKID</t>
  </si>
  <si>
    <t>DAP #5 INTAKE VALVE</t>
  </si>
  <si>
    <t>FULFUR PIPELINE SUPPORT(STEEL)</t>
  </si>
  <si>
    <t>PLATFORM W/RAILS &amp; WALKWAY</t>
  </si>
  <si>
    <t>SECURITY GATE (9)</t>
  </si>
  <si>
    <t>@#2 &amp; #3 FILTER FILTRATE TK AG</t>
  </si>
  <si>
    <t>6 MW GENERATOR (CAP)</t>
  </si>
  <si>
    <t>(2) STAINLESS STEEL SINKS</t>
  </si>
  <si>
    <t>A DIVERTER GATE</t>
  </si>
  <si>
    <t>DRYER KNOCKER CARGO NETTING</t>
  </si>
  <si>
    <t>PLATFORMS @ DAP 6</t>
  </si>
  <si>
    <t>#14 BALL MILL HEAD</t>
  </si>
  <si>
    <t>100 FT GALVANIZED MONOPOLE</t>
  </si>
  <si>
    <t>IPA COOLER #7 SAP</t>
  </si>
  <si>
    <t>ROTATE D DIVERTER GATE</t>
  </si>
  <si>
    <t>NO9 MILL DUST COLLECTOR AIRLOC</t>
  </si>
  <si>
    <t>NO 5 MILL DUST PUMP</t>
  </si>
  <si>
    <t>MILL DUST BLOWER</t>
  </si>
  <si>
    <t>NO 5 OPACITY MONITOR</t>
  </si>
  <si>
    <t>NO 9 OPOCITY MONITOR</t>
  </si>
  <si>
    <t>NO 5 MILL DUST COLLECTOR FAN/M</t>
  </si>
  <si>
    <t>NO 9 NMILL DUST COLLECTOR</t>
  </si>
  <si>
    <t>5 &amp; 9 MILL DUST TRANSFER PIPIN</t>
  </si>
  <si>
    <t>NO 9 MILL DUST COLLECTOR</t>
  </si>
  <si>
    <t>NO 5 MILL STACK</t>
  </si>
  <si>
    <t>NO 9 MILL STOCK</t>
  </si>
  <si>
    <t>MILL 1000T BIN DUST COLLECTOR</t>
  </si>
  <si>
    <t>VESCOR SCRUBBER-PIPING</t>
  </si>
  <si>
    <t>36" JOHNSON POND WATER PUMP(2)</t>
  </si>
  <si>
    <t>DORRCO VESCOR SCRUBBER DUCT</t>
  </si>
  <si>
    <t>DORRCO WARMAN DISCHARGE LINE</t>
  </si>
  <si>
    <t>LABORATORY WASTEWATER SUMP</t>
  </si>
  <si>
    <t>005 DUTFALL DISPERSER PIPE`</t>
  </si>
  <si>
    <t>GYP LINE REPLACEMENT</t>
  </si>
  <si>
    <t>#8 PREHEATER PH ANALYZER</t>
  </si>
  <si>
    <t>TEMPERATURE ALARM MODULES</t>
  </si>
  <si>
    <t>FRESH WATER LINE TO DRY PROD</t>
  </si>
  <si>
    <t>#2 FILTER NORTH GYP PUMP LINE</t>
  </si>
  <si>
    <t>6MW GEN STATIC EXCITATION SYST</t>
  </si>
  <si>
    <t>#5DAP DRYER TAIL GAS SCRUBBER</t>
  </si>
  <si>
    <t>TELLER SCRUBBER PIPING</t>
  </si>
  <si>
    <t>SCRUBBER ACCESS DOOR PLATFORM</t>
  </si>
  <si>
    <t>SULFATE NEUTRALIZATION TANK</t>
  </si>
  <si>
    <t>#9 CAP DRY TOWER MIST ELIMIN</t>
  </si>
  <si>
    <t>#9 S/A DRIFT ELIMINATORS</t>
  </si>
  <si>
    <t>EMERGENCY FRESH WATER TANK SIG</t>
  </si>
  <si>
    <t>#7 200HP STEAM TURBINE</t>
  </si>
  <si>
    <t>COOLER DRAIN PUMP</t>
  </si>
  <si>
    <t>SCRUBBER DECK PLATFORM</t>
  </si>
  <si>
    <t>DRAINAGE SUMPS FOR #5&amp;#9 MILL</t>
  </si>
  <si>
    <t>BURNER RAIN COVER</t>
  </si>
  <si>
    <t>GTSP SCRUBBER PUMP</t>
  </si>
  <si>
    <t>CYCLONE LEVEL PLATFORM</t>
  </si>
  <si>
    <t>RE-RUBBER GYPSUM SLURRY TANK</t>
  </si>
  <si>
    <t>PONDWATER TANK FOR 5&amp;6 PUMPS</t>
  </si>
  <si>
    <t>S/A STACK DRAINS</t>
  </si>
  <si>
    <t>Haz-Op Piping - Pond to Booster station (A)</t>
  </si>
  <si>
    <t>Haz-Op Piping - Pond to Booster station (B)</t>
  </si>
  <si>
    <t>Ammonia Bullet Steel Strapping</t>
  </si>
  <si>
    <t>AFI DF Scrubber Upgrade - Fan</t>
  </si>
  <si>
    <t>AFI DF Scrubber Upgrade - Pipe</t>
  </si>
  <si>
    <t>#7 ACID TANK STEEL PLATING</t>
  </si>
  <si>
    <t>D3 DCS TO VER 10.2</t>
  </si>
  <si>
    <t>#8 SAP GRIDS &amp; POSTS 1ST MASS</t>
  </si>
  <si>
    <t>#8 CAP TA COOLING TOWER</t>
  </si>
  <si>
    <t>#8 CAP TA TGI ELECT</t>
  </si>
  <si>
    <t>SULFUR TANK-20KTON, MOLTEN</t>
  </si>
  <si>
    <t>RONAN DORRCO WFILT FEED PUMP</t>
  </si>
  <si>
    <t>COND LINE CONDUCTIVITY ANALYZE</t>
  </si>
  <si>
    <t>JEFFREY LOADER B ELT</t>
  </si>
  <si>
    <t>(3)AUTO SAMPLERS</t>
  </si>
  <si>
    <t>MOTOR COVERS</t>
  </si>
  <si>
    <t>KITTED JOB STAGING AREA</t>
  </si>
  <si>
    <t>36-3892806</t>
  </si>
  <si>
    <t>FBATTERY BACK-UP</t>
  </si>
  <si>
    <t>#6 SULFURIC GATE AIR CYLINDER</t>
  </si>
  <si>
    <t>#5 DAP MCC SMOKE DETECTOR SYST</t>
  </si>
  <si>
    <t>8" DORCO PLUG VALVE</t>
  </si>
  <si>
    <t>PFS COOLER</t>
  </si>
  <si>
    <t>STEAM FLOW INDICATION MONITOR</t>
  </si>
  <si>
    <t>#1 FILTER FILTRATE TANK S.S.</t>
  </si>
  <si>
    <t>THERMOM CALIBRATOR SN92B376</t>
  </si>
  <si>
    <t>HIGH LEVEL TANK ALARMS (2)</t>
  </si>
  <si>
    <t>#8 DRY TOWER ACID DISTRIB</t>
  </si>
  <si>
    <t>DAP RECYCLE ELEVATOR W/HLDBACK</t>
  </si>
  <si>
    <t>2 DORRCO REACTOR AGITATOR DRIV</t>
  </si>
  <si>
    <t>#8 DRY TOWER-PIPING</t>
  </si>
  <si>
    <t>#8 DRY TOWER-BLOWER MODIF</t>
  </si>
  <si>
    <t>$#8 DRY TOWER-DUCTWORK</t>
  </si>
  <si>
    <t>#8 DRY TOWER</t>
  </si>
  <si>
    <t>#7 CAP COMPRESSED ROOM A/CONDI</t>
  </si>
  <si>
    <t>AUTOMATION/PM/ENG SERVER</t>
  </si>
  <si>
    <t>AF1 RECYCLE ELEV HEAD ASSY</t>
  </si>
  <si>
    <t>CAP PLATFORMS #8 JUG &amp;#7 BURNE</t>
  </si>
  <si>
    <t>#8(2) CONDENSATE PUMPS</t>
  </si>
  <si>
    <t>GTSP 40% ACID TANK REFURBISHMN</t>
  </si>
  <si>
    <t>UPS-PLANT OFFICE</t>
  </si>
  <si>
    <t>N/W SERVER ROOM ELEC WIRING/CA</t>
  </si>
  <si>
    <t>MAGMETER @ COOLING TWR</t>
  </si>
  <si>
    <t>AFI EVAC PUGMILL EVAC UPGRADE</t>
  </si>
  <si>
    <t>AF1 DRYER ELEV HEAD ASSY</t>
  </si>
  <si>
    <t>FLSH CLR SEAL TANK AGIT SHAFT</t>
  </si>
  <si>
    <t>AFI EVAC VENTURI SCRUBBER</t>
  </si>
  <si>
    <t>#3 FILTER 7.5 TON HOIST</t>
  </si>
  <si>
    <t>AFI EVAC LIMESTONE/CYCLONE</t>
  </si>
  <si>
    <t>#6 ACID STORAGE TANK OVERHAUL</t>
  </si>
  <si>
    <t>AFI EVAC RECYCLE ELEVATOR</t>
  </si>
  <si>
    <t>AFI EVAC GRANULATOR FAN UNGRAD</t>
  </si>
  <si>
    <t>#1 FILTER VFD FOR GYP PUMPS</t>
  </si>
  <si>
    <t>DAP A&amp;B CHAIN MILLS</t>
  </si>
  <si>
    <t>RAIL SCALE SP1226 STATIC</t>
  </si>
  <si>
    <t>AFI EVAC DRYER PLENUM UPGRADE</t>
  </si>
  <si>
    <t>MORRIS PUMP WATERLESS SEAL</t>
  </si>
  <si>
    <t>#9 SUPERHEATER</t>
  </si>
  <si>
    <t>GTSP POND WATER BLOCK VALVE</t>
  </si>
  <si>
    <t>#3 FILTER SS WASH SYSTEM</t>
  </si>
  <si>
    <t>EQUIPMENT FLOP GATE VALVE</t>
  </si>
  <si>
    <t>LOADOUT SURGE BIN</t>
  </si>
  <si>
    <t>LOADOUT WEIGHT BIN</t>
  </si>
  <si>
    <t>Piping for teller scrubber</t>
  </si>
  <si>
    <t>Auto Samplers Pond Water 40034</t>
  </si>
  <si>
    <t>#7 Blower Wheel R#42760</t>
  </si>
  <si>
    <t>Ammonia Piping Dap 5 Vaporizer</t>
  </si>
  <si>
    <t>VAPORIZER INTAKE DUCT 39585</t>
  </si>
  <si>
    <t>FLOWMETER FOR PIPE 39585</t>
  </si>
  <si>
    <t>FLARE PIPING 39585</t>
  </si>
  <si>
    <t>DUCTWORK SUPPORTS 39585</t>
  </si>
  <si>
    <t>DAMPER FAN 39585</t>
  </si>
  <si>
    <t>CONCRETE CONTAINMENT WORK</t>
  </si>
  <si>
    <t># 5 DAP VAPORIZER- REACTOR</t>
  </si>
  <si>
    <t>Ammonia Safety Relief Valve</t>
  </si>
  <si>
    <t>AMMONIA FLARE FOR #5 DAP 39585</t>
  </si>
  <si>
    <t>Flow Control Valve (39585)</t>
  </si>
  <si>
    <t>#5 Dap Vaporizer Motor</t>
  </si>
  <si>
    <t>Piping #5Dap Vaporizer-Reactor</t>
  </si>
  <si>
    <t>MIST ELIMINATOR #5 DAP 39585</t>
  </si>
  <si>
    <t>Valve for Ammonia System 39583</t>
  </si>
  <si>
    <t>pump- #5 dap vaporizer</t>
  </si>
  <si>
    <t>VALVE #5 DAP VAPORIZER</t>
  </si>
  <si>
    <t>AFI #2 SOLIT PLATE @ CYCLONE</t>
  </si>
  <si>
    <t>AFI 2 INSULATION</t>
  </si>
  <si>
    <t>AFI 2 POND WATER PIPING 38471</t>
  </si>
  <si>
    <t>RELINE "C" EVAPORATOR</t>
  </si>
  <si>
    <t>#6 Evaporator Re-rubber</t>
  </si>
  <si>
    <t>GYPSUM LINE 44954</t>
  </si>
  <si>
    <t>#6 MOL Ratio Analyz  Asset2867</t>
  </si>
  <si>
    <t>Prop Classified</t>
  </si>
  <si>
    <t>Class</t>
  </si>
  <si>
    <t>Day Acqd</t>
  </si>
  <si>
    <t>Asset #</t>
  </si>
  <si>
    <t>Description</t>
  </si>
  <si>
    <t>AccDepr</t>
  </si>
  <si>
    <t>NetBk</t>
  </si>
  <si>
    <t>CapDate</t>
  </si>
  <si>
    <t>YrAcqd</t>
  </si>
  <si>
    <t>FRONT OFC SOUTH SIDEWALK 180</t>
  </si>
  <si>
    <t>USD</t>
  </si>
  <si>
    <t>METAL GUARD RAILS 1000</t>
  </si>
  <si>
    <t>35 FLAGPOLE</t>
  </si>
  <si>
    <t>2-55 POWER POLES &amp; FEED LINES</t>
  </si>
  <si>
    <t>REPLACE 1900 NAT GAS LINE</t>
  </si>
  <si>
    <t>DEMIN REGEN WATER PUMPING SYS</t>
  </si>
  <si>
    <t>SUMP PUMP POWER LINE</t>
  </si>
  <si>
    <t>CAGE MILL EVACUATION DUCTS</t>
  </si>
  <si>
    <t>#9 CAP BOILER STEAM SEPARATOR</t>
  </si>
  <si>
    <t>#5 S/A STORAGE TANK OVERHAUL</t>
  </si>
  <si>
    <t>#9 CAP BOILER FEED WATER PUMP</t>
  </si>
  <si>
    <t>#9 CAP SUPERHEATER</t>
  </si>
  <si>
    <t>#9 CAP TURBINE GEN PIPING</t>
  </si>
  <si>
    <t>#9 CAP CATALYSIS</t>
  </si>
  <si>
    <t>#9 CAP SUPERHEATER PIPING</t>
  </si>
  <si>
    <t>#9 CAP HEAT GAS TO GAS EXCHANG</t>
  </si>
  <si>
    <t>#9 CAP TURBINE GENERATOR</t>
  </si>
  <si>
    <t>TRANE BOILER NATURAL GAS REGUL</t>
  </si>
  <si>
    <t>#9 PLANT TRANSFORMER COVER</t>
  </si>
  <si>
    <t>ELECTRICITY LOAD SHED MONITOR</t>
  </si>
  <si>
    <t>CHLORINE PUMP</t>
  </si>
  <si>
    <t>5&amp;9 MILL ROTARY AIRLOCK</t>
  </si>
  <si>
    <t>#2 FILTER PANS(5)</t>
  </si>
  <si>
    <t>PRAYON COOLER DISCHARGE PIPE</t>
  </si>
  <si>
    <t>#3 FILTER PANS(30)</t>
  </si>
  <si>
    <t>S/A INSTRUMENT ENCLOSURE</t>
  </si>
  <si>
    <t>SENSYCON DIFF PRESSURE ANALYZE</t>
  </si>
  <si>
    <t>ISCO 3700 PORTABLE SAMPLER(2)</t>
  </si>
  <si>
    <t>DEMIN CONDUTIVITY ANALYZER</t>
  </si>
  <si>
    <t>DAP LIFEAIR ESCAPE DEVISE</t>
  </si>
  <si>
    <t>GTSP ACCESS PLATFORMS</t>
  </si>
  <si>
    <t>EKG BURDICK ELITE II MACHINE</t>
  </si>
  <si>
    <t>1 " STEAM REGULATOR</t>
  </si>
  <si>
    <t>LUBEOIL PUMP</t>
  </si>
  <si>
    <t>CLUTCH FOR KVS MILLS</t>
  </si>
  <si>
    <t>WATER MONITORING FLOW METER (2</t>
  </si>
  <si>
    <t>SILO GATES CONTROL STATIONS</t>
  </si>
  <si>
    <t>#9 PRODUCT TANK 6" MSR PUMP</t>
  </si>
  <si>
    <t>AFI SILO PLATFORM</t>
  </si>
  <si>
    <t>ACID COOLER CATHODIC PROTECTIO</t>
  </si>
  <si>
    <t>35 MW GEN CONTROL ROOM AIR CON</t>
  </si>
  <si>
    <t>ISCO PORTABLE SAMPLER</t>
  </si>
  <si>
    <t>DAP GRANULATOR PINION SHAFT</t>
  </si>
  <si>
    <t>DAP GRANULATOR TRUNION ASSYS-2</t>
  </si>
  <si>
    <t>PAP GRANULATOR FALK DRIVE</t>
  </si>
  <si>
    <t>#9 CAP SULFUR GUNS (6)</t>
  </si>
  <si>
    <t>#9 CAP FINAL DRY TOWER PUMP</t>
  </si>
  <si>
    <t>#9 CAP SULFUR BURNER REFURBISH</t>
  </si>
  <si>
    <t>ROTEX SECOND SCREEN A &amp; MOTOR</t>
  </si>
  <si>
    <t>ROTEX SECOND SCREEN B &amp; MOTOR</t>
  </si>
  <si>
    <t>DRYER ELEVATOR &amp; MOTOR</t>
  </si>
  <si>
    <t>GRANULATION PLANT DUCTWORK</t>
  </si>
  <si>
    <t>GRANULATION PLANT SCRUBBER</t>
  </si>
  <si>
    <t>LOADOUT ELEVATOR &amp; MOTOR</t>
  </si>
  <si>
    <t>RECYCLE ELEVATOR 7 MOTOR</t>
  </si>
  <si>
    <t>GRANULATION PLANT STACK</t>
  </si>
  <si>
    <t>COMBUSTION CHAMBER</t>
  </si>
  <si>
    <t>#8 MODIFICATIONS</t>
  </si>
  <si>
    <t>#9 MODIFICATIONS</t>
  </si>
  <si>
    <t>DUPONT ANALYZERS</t>
  </si>
  <si>
    <t>13.8 KV LINE EAST SUBSTATION</t>
  </si>
  <si>
    <t>ACQUISTION WRITEDN-PLT EQUIP</t>
  </si>
  <si>
    <t>COOLING TOWER PH CONTROL</t>
  </si>
  <si>
    <t>#4 EVAPORATOR STEAM EJECTOR</t>
  </si>
  <si>
    <t>RERUBBER WEST 30% TANK</t>
  </si>
  <si>
    <t>#2 FILTER VALVE DISTRIBUTOR</t>
  </si>
  <si>
    <t>ICP SPECTROMETER</t>
  </si>
  <si>
    <t>POWERBOSS SWEEPER SW/9XT</t>
  </si>
  <si>
    <t>ROTARY VESSELS HIFT ALARMS</t>
  </si>
  <si>
    <t>FILTER TABLE LIGHTING FIXTURE</t>
  </si>
  <si>
    <t>INTERCOM/PAGE SYS. - LAB BLDG</t>
  </si>
  <si>
    <t>HYUNDAI ELECTRIC CART</t>
  </si>
  <si>
    <t>3 PHASE 70 AMP LINE REACTOR</t>
  </si>
  <si>
    <t>INSULATE COATING OIL TANK</t>
  </si>
  <si>
    <t>FUSIBLE DISCONNECT LINE ENCL</t>
  </si>
  <si>
    <t>UPGR POWER SUPPLY TO PUMPS</t>
  </si>
  <si>
    <t>STEEL PLATFORMS/WALKWAYS</t>
  </si>
  <si>
    <t>MILL DISCONNECTS</t>
  </si>
  <si>
    <t>MILL BY-PASS GATES</t>
  </si>
  <si>
    <t>11 EVAP SPARE FITTING</t>
  </si>
  <si>
    <t>ARCHIE CREEK-HYDRAULIC LINE</t>
  </si>
  <si>
    <t>SA TO DP 4" POTABLE WATER LINE</t>
  </si>
  <si>
    <t>LASER ALIGNMT TOOL</t>
  </si>
  <si>
    <t>HYDRAULIC HAMMER</t>
  </si>
  <si>
    <t>RANDY MCQUIEN, Phone:  813-672-6460   FAX:  813-671-6283</t>
  </si>
  <si>
    <t>Account 005687.0500</t>
  </si>
  <si>
    <t>VIBRATION MONITORS/ALARMS #7&amp;9</t>
  </si>
  <si>
    <t>NH3 TRANSFER PUMPS (2)</t>
  </si>
  <si>
    <t>ENG-FW SYSTEM (C-168)</t>
  </si>
  <si>
    <t>PACKING FRAME FOR DORRCO SCRUB</t>
  </si>
  <si>
    <t>AUTOMATE #9 CAP CONTROLS</t>
  </si>
  <si>
    <t>FW SYSTEM-ELECTRICAL,INSTRUMEN</t>
  </si>
  <si>
    <t>FW SYSTEM-STORAGE TANK</t>
  </si>
  <si>
    <t>COLLECTION TANK &amp; PUMPS-MAIN O</t>
  </si>
  <si>
    <t>48" &amp; 36" BELT WIPE HEADS</t>
  </si>
  <si>
    <t>ROOF OVER CAR MOVER SYSTEM</t>
  </si>
  <si>
    <t>EVAP LOOP SEAL MANIFOLDS</t>
  </si>
  <si>
    <t>BLOWER DISCHARGE VALVE #8 CAP</t>
  </si>
  <si>
    <t>2-120 VAC POWER CIRCUITS</t>
  </si>
  <si>
    <t>NEW POWER SUPPLY,CONDUITS,WIRI</t>
  </si>
  <si>
    <t>SLEEVE SYS ON LOADING LINE</t>
  </si>
  <si>
    <t>POWER SUPPLY MONITOR,DRANETZ</t>
  </si>
  <si>
    <t>NH3 TRANSFER PIPE</t>
  </si>
  <si>
    <t>#3 MORRIS PUMP CONVERSION</t>
  </si>
  <si>
    <t>FALK GEARBOX FOR DRYER</t>
  </si>
  <si>
    <t>EXTEND LOOP SEAL MANIFOLD TO D</t>
  </si>
  <si>
    <t>317L S.S. SPLITTER BOX-W. TANK</t>
  </si>
  <si>
    <t>SULF ACID UNLOAD STATION</t>
  </si>
  <si>
    <t>2-A.C. INVERTER DRIVES</t>
  </si>
  <si>
    <t>STEEL POLYPROPLYENE PIPE</t>
  </si>
  <si>
    <t>4" WATERLINE FR TIE COOLER</t>
  </si>
  <si>
    <t>350HP MOTOR FOR DRYER DRIVE</t>
  </si>
  <si>
    <t>AMMONIA COOLING WATER PUMP</t>
  </si>
  <si>
    <t>EMISSIONS MONITOR-NEW GYP FD</t>
  </si>
  <si>
    <t>42" PIPE IN DITCH TO OUTFALL 0</t>
  </si>
  <si>
    <t>DORRCO FUME EVACUATION DUCT</t>
  </si>
  <si>
    <t>COGEN-DEMIN EFFLUENT SYSTEM</t>
  </si>
  <si>
    <t>COGEN-#8 CAP SYSTEM MODIFICATI</t>
  </si>
  <si>
    <t>COGEN-TURBINE (GENERATOR)</t>
  </si>
  <si>
    <t>SOIL DEWATERING EQUIP-POND WAT</t>
  </si>
  <si>
    <t>2 CONICAL SCREENS</t>
  </si>
  <si>
    <t>PH MONITOR &amp; PUMP UPGRADE</t>
  </si>
  <si>
    <t>700HP MOTOR FOR RGCV SCRUBBER</t>
  </si>
  <si>
    <t>FRESH WATER BOOSTER PUMP</t>
  </si>
  <si>
    <t>NH3 CONTROL &amp; MONITOR SYSTEM</t>
  </si>
  <si>
    <t>HAZARDOUS PIPE LABELS</t>
  </si>
  <si>
    <t>DEAERATOR BRACING -#8 CAP</t>
  </si>
  <si>
    <t>LEVEL DETECT EQUIP FOR TANKS</t>
  </si>
  <si>
    <t>CONDENSATE PIPE TO HOT DEMIN S</t>
  </si>
  <si>
    <t>NH3 VOLUME MONITOR</t>
  </si>
  <si>
    <t>LEVEL DETECT EQUIP ON TANKS</t>
  </si>
  <si>
    <t>4-10" STEEL BEAMS-RG SCRUBBER</t>
  </si>
  <si>
    <t>NON-ASBESTOS PIPE INSULATION</t>
  </si>
  <si>
    <t>700HP MOTOR FOR SCRUBBER FANS</t>
  </si>
  <si>
    <t>RETENTION BASIN PUMP</t>
  </si>
  <si>
    <t>PLASTIC CHEVRON DEMISTOR</t>
  </si>
  <si>
    <t>PFS TANKS-DIKE STAIRS/WALKWAY</t>
  </si>
  <si>
    <t>NON-ASBESTORS PIPE INSULATION</t>
  </si>
  <si>
    <t>PFS TANKS-PUMPS, VALVES</t>
  </si>
  <si>
    <t>SCRUBBER PACKING/SPRAY HEADER</t>
  </si>
  <si>
    <t>UPGRADE RECIR HEADERS (283668)</t>
  </si>
  <si>
    <t>PFS TANKS-SITE PREP ENGR</t>
  </si>
  <si>
    <t>PFS TANKS-ELECT/INSTR ENGR</t>
  </si>
  <si>
    <t>EVAC DUCT/HOOD SUPPORTS-DORRCO</t>
  </si>
  <si>
    <t>DUAL STRAINERS-POND H20 SUPPLY</t>
  </si>
  <si>
    <t>PFS TANKS-INSTRUMENTATION</t>
  </si>
  <si>
    <t>PFS TANKS-FIBER OPTIC CABLE</t>
  </si>
  <si>
    <t>PFS TANKS-PIPING</t>
  </si>
  <si>
    <t>PFS TANKS-ELECTRICAL</t>
  </si>
  <si>
    <t>PFS TANKS-STRUCTURAL REPAIRS</t>
  </si>
  <si>
    <t>PFS TANKS-RUBBERLINE ROOF</t>
  </si>
  <si>
    <t>DUAL STRAINERS &amp; SCRUBBERS</t>
  </si>
  <si>
    <t>PUMPS, POND WATER RETURN (3)</t>
  </si>
  <si>
    <t>REMOTE ALARM SYS-W. 54% TANK</t>
  </si>
  <si>
    <t>ENGR-CLARIFIER COVER</t>
  </si>
  <si>
    <t>COMPUTERS &amp; RELATED EQUIP</t>
  </si>
  <si>
    <t>TOTAL for COMPUTERS &amp; RELATED EQUIP</t>
  </si>
  <si>
    <t>FURN &amp; OFFICE EQUIP</t>
  </si>
  <si>
    <t>TOTAL for FURN &amp; OFFICE EQUIP</t>
  </si>
  <si>
    <t>MACH &amp; EQUIP - PROCESSING</t>
  </si>
  <si>
    <t>TOTAL for MACH &amp; EQUIP - PROCESSING</t>
  </si>
  <si>
    <t>MACH &amp; EQP - PROCESSING</t>
  </si>
  <si>
    <t>UNIFLANGED 30" MORRIS PUMP</t>
  </si>
  <si>
    <t>CONTROL STATION #1 &amp; #2 SILO</t>
  </si>
  <si>
    <t>CAP DCS UPGRADE</t>
  </si>
  <si>
    <t>CLOTHWASH PUMPING SYSTEM</t>
  </si>
  <si>
    <t>AFI RECIRCULATION SOFT START</t>
  </si>
  <si>
    <t>#8 CAP CONVERTER PLATFORM</t>
  </si>
  <si>
    <t>POWER FEEDERS A SUBS TO MILLS</t>
  </si>
  <si>
    <t>PORRCO FLASH COOLER PIPING</t>
  </si>
  <si>
    <t>T/A FINAL ACID TOWER REFURBISH</t>
  </si>
  <si>
    <t>#8 ACID MCCAIR CONDITIONER</t>
  </si>
  <si>
    <t>CONTROL STATION #3 &amp; #4 SILO</t>
  </si>
  <si>
    <t>35 MW GENERATOR TX/DC MECH SEA</t>
  </si>
  <si>
    <t>LEWIS VERTICAL CENTRIFUGE PUMP</t>
  </si>
  <si>
    <t>#3 FILTER DISTRIBUTOR</t>
  </si>
  <si>
    <t>#7 BOILER FEED WATER PUMP</t>
  </si>
  <si>
    <t>PIPELINE PFS AGED TANK TO AFI</t>
  </si>
  <si>
    <t>CAPICITY MODIFY-EVAP CIR PUMPS</t>
  </si>
  <si>
    <t>#8 CAP SILENCER ON TURBIN</t>
  </si>
  <si>
    <t>AFI MO-HUNCHER</t>
  </si>
  <si>
    <t>SULFUR TRANSFER PUMP SEAL</t>
  </si>
  <si>
    <t>CONCENTRATION ANALYZER</t>
  </si>
  <si>
    <t>5% ACID ELEVATED CONCRETE PAD</t>
  </si>
  <si>
    <t>CLARIFIER FEED VALVES (12)</t>
  </si>
  <si>
    <t>LIEBERT 8 KVA UPS</t>
  </si>
  <si>
    <t>4" VALVE W/POSITIONER-ACTUATOR</t>
  </si>
  <si>
    <t>300K TANK RE-RUBBER</t>
  </si>
  <si>
    <t>4000 Total</t>
  </si>
  <si>
    <t>5000 Total</t>
  </si>
  <si>
    <t>70 Total</t>
  </si>
  <si>
    <t>4006 Total</t>
  </si>
  <si>
    <t>110 Total</t>
  </si>
  <si>
    <t>160 Total</t>
  </si>
  <si>
    <t>180 Total</t>
  </si>
  <si>
    <t>(blank)</t>
  </si>
  <si>
    <t>(blank) Total</t>
  </si>
  <si>
    <t>Riverview</t>
  </si>
  <si>
    <t>F&amp;F</t>
  </si>
  <si>
    <t>Sulfur Vessels</t>
  </si>
  <si>
    <t>Watercraft - other</t>
  </si>
  <si>
    <t>M&amp;E Plant vehicles</t>
  </si>
  <si>
    <t>1983 and prior</t>
  </si>
  <si>
    <t>POWERLINE FOR #8 EAST C/T PUMP</t>
  </si>
  <si>
    <t>#4 REACTOR SPILL CONVEYOR</t>
  </si>
  <si>
    <t>GTSP DRYER GEAR</t>
  </si>
  <si>
    <t>#8 S/A #1 BOILER</t>
  </si>
  <si>
    <t>#2 FILTER HOIST</t>
  </si>
  <si>
    <t>#2 FILTER CENTRAL VALVE 30E</t>
  </si>
  <si>
    <t>#9 COLD HEAT EXCHANGER BYPASS</t>
  </si>
  <si>
    <t>RELIABILITY GROUP GOLF CART</t>
  </si>
  <si>
    <t>ACCESS WALKWAY TO GRANULATOR</t>
  </si>
  <si>
    <t>#11 EVAPORATOR MORRIS MOTOR</t>
  </si>
  <si>
    <t>SULLAIR 50 HP COMPRESSORS (2)</t>
  </si>
  <si>
    <t>D SUBSTATION BREAKER</t>
  </si>
  <si>
    <t>DAP EAST DRYER TIRE &amp; GEAR</t>
  </si>
  <si>
    <t>LABORATORY AIR CONDITIONER</t>
  </si>
  <si>
    <t>RAOLCAR CLEANING STATION PLATF</t>
  </si>
  <si>
    <t>ID BADGE CREATING &amp; TRACKING S</t>
  </si>
  <si>
    <t>SECURITY GATE TURNSTILE</t>
  </si>
  <si>
    <t>GATE BAR CODE ID SYSTEM</t>
  </si>
  <si>
    <t>8" LEWIS PUMP REFURBISH</t>
  </si>
  <si>
    <t>CONTROLLER, SBC-544A</t>
  </si>
  <si>
    <t>INTEL CONTROLLER SBC-544A</t>
  </si>
  <si>
    <t>ALUM INSTR ENCLOSURE 1-4 EVAP</t>
  </si>
  <si>
    <t>SENSOR ST-25B-LOADING BELT #9</t>
  </si>
  <si>
    <t>ACCESS PLATFORMS #9 CAP</t>
  </si>
  <si>
    <t>WILFLEY PUMPS DOWNSIZE-ELECTR</t>
  </si>
  <si>
    <t>MILL DISTRIBUTIVE CONTROL SYST</t>
  </si>
  <si>
    <t>PORTABLE AIR DRYERS (2)</t>
  </si>
  <si>
    <t>35 MW GENERATOR PLC</t>
  </si>
  <si>
    <t>500 KVA TRANSFORMER</t>
  </si>
  <si>
    <t>#7 MORRIS PUMP S.S. BASE</t>
  </si>
  <si>
    <t>OVHL #9 CAP-FIRE PROT SPRINKLE</t>
  </si>
  <si>
    <t>SPILL CHUTES-9 &amp; 10 EVAP (2)</t>
  </si>
  <si>
    <t>CORFLEX CABLE-HEAT RECOVERY</t>
  </si>
  <si>
    <t>GYP WASH/FLUSH LINES-PIPING</t>
  </si>
  <si>
    <t>EAST LOWPRESS STMLN INSULATION</t>
  </si>
  <si>
    <t>GYP FIELD HEIGHT INER PERMIT</t>
  </si>
  <si>
    <t>#7 CAP OIL FLTR SYS MAIN OIL</t>
  </si>
  <si>
    <t>9/10 PW TANK OVERFLOW PIPING</t>
  </si>
  <si>
    <t>#3 FLTR EQUIP RM UPS TIEIN</t>
  </si>
  <si>
    <t>EQUIP RM UPS TIEIN (TRNSFRMER)</t>
  </si>
  <si>
    <t>SCREEN FD ELEV 150HP MOTOR</t>
  </si>
  <si>
    <t>COND METER PLATFORM/STAIRS</t>
  </si>
  <si>
    <t>ARCHIE CREEK PIPE ENCLOSURE</t>
  </si>
  <si>
    <t>EVN PROTECTION SYS ENGINEERING</t>
  </si>
  <si>
    <t>SURVEILLANCE SYSTEM</t>
  </si>
  <si>
    <t>#13 MILL ACCESS BRIDGE (PLTFRM</t>
  </si>
  <si>
    <t>#13 MILL SILO ACCESS PLATFORM</t>
  </si>
  <si>
    <t>#14 MILL SILO ACCESS PLATFORM</t>
  </si>
  <si>
    <t>35MW TURB GEN EXTRACTION VALVE</t>
  </si>
  <si>
    <t>FSA TRK LDG PLTFRM PRODDER</t>
  </si>
  <si>
    <t>TRUCK LOADING STATION PRODDER</t>
  </si>
  <si>
    <t>FSA RAIL LDG PLTFRM PRODDERS-2</t>
  </si>
  <si>
    <t>LUBR SYS LINCOLN GREASE PUMP-2</t>
  </si>
  <si>
    <t>PRESSURE SEAL SYSTEM</t>
  </si>
  <si>
    <t>#2 FILTER CARFRAME</t>
  </si>
  <si>
    <t>#2 FILTER HYDRAULIC DRIVE</t>
  </si>
  <si>
    <t>DORRCO BARD COND RUBBER LINER</t>
  </si>
  <si>
    <t>#5 MILL GEARBOX</t>
  </si>
  <si>
    <t>HPC-B-00290 FLATBED SCANNER</t>
  </si>
  <si>
    <t>#3 FLTR LUBRICATION SYSTEM</t>
  </si>
  <si>
    <t>#9 CAP ACID HEEL PUMP HORIZ</t>
  </si>
  <si>
    <t>30% ACID PUMPS (2) UPGR TO 30H</t>
  </si>
  <si>
    <t>DORRCO REACTOR H2S04 SM MIXER</t>
  </si>
  <si>
    <t>PRAYON REACTOR AGITATOR GEARBO</t>
  </si>
  <si>
    <t>9/10 &amp; W.FD TK FEED SYS DRIVE</t>
  </si>
  <si>
    <t>9/10 &amp; WFD TK FEED SYS PIPING</t>
  </si>
  <si>
    <t>EVAPS 1-10 AUTOMATE PRESS/TEMP</t>
  </si>
  <si>
    <t>PRAYON RK SLRY PMP UPGR-2-75HP</t>
  </si>
  <si>
    <t>STEAM LINE 450PSIG #9 TO 35MW</t>
  </si>
  <si>
    <t>F SUBSTN POWER MONITOR F1</t>
  </si>
  <si>
    <t>F SUBSTN POWER MONITOR F2</t>
  </si>
  <si>
    <t>F SUBSTN POWER MONITOR F3</t>
  </si>
  <si>
    <t>F SUBSTN POWER MONITOR F4</t>
  </si>
  <si>
    <t>NEW 300K OVERS LINE-8" RBRLND</t>
  </si>
  <si>
    <t>NEW W 30% OVERS LINE-8" RBRLND</t>
  </si>
  <si>
    <t>OLD 300K OVERS LINE-8" RBRLND</t>
  </si>
  <si>
    <t>OLD W 30% OVERS LINE-8" RBRLND</t>
  </si>
  <si>
    <t>MCC ROOM SMOKE DETECTOR</t>
  </si>
  <si>
    <t>#7 STMFEED WTR TURB 3" VALVE</t>
  </si>
  <si>
    <t>COATING OIL DRUM REX DRIVE</t>
  </si>
  <si>
    <t>COATING OIL DRUM PIPING</t>
  </si>
  <si>
    <t>COATING OIL DRUM, ROTARY</t>
  </si>
  <si>
    <t>35MW CLG TWR LMI PUMP</t>
  </si>
  <si>
    <t>#9 CLG TOWER DULCDMETER</t>
  </si>
  <si>
    <t>Line</t>
  </si>
  <si>
    <t>Asset Category</t>
  </si>
  <si>
    <t>TAX ONLY CAP.INT.-LAND IMP.</t>
  </si>
  <si>
    <t>TAX ONLY CAP INT LAND IMP</t>
  </si>
  <si>
    <t>BURSTER (PAYROLL CHECKS ETC.)</t>
  </si>
  <si>
    <t>LAB TELECOMM UPGRADE</t>
  </si>
  <si>
    <t>PIPING FOR DK TK DAP PIPELN 30</t>
  </si>
  <si>
    <t>NORTH CLARIFIER UNDER PUMPS</t>
  </si>
  <si>
    <t>STEEL GRATING @ WETROCK/HOPPER</t>
  </si>
  <si>
    <t>REDUNDANT DFT TANK LEVEL</t>
  </si>
  <si>
    <t>PIPING FOR DOCK TK GTSP 30%</t>
  </si>
  <si>
    <t>AFI2 ACID FEED PIPELINE</t>
  </si>
  <si>
    <t>#2 FILTER GYP TANK</t>
  </si>
  <si>
    <t>#8 CAP IPA ACID DISTRIBUTOR</t>
  </si>
  <si>
    <t>PHOS ACID PLC DATA NETWORK</t>
  </si>
  <si>
    <t>#8 SAP SURFACE CONDENSER</t>
  </si>
  <si>
    <t>12" KNIFE VALVE/SS PIPLINE STA</t>
  </si>
  <si>
    <t>HILL AIR COMPRESSORS</t>
  </si>
  <si>
    <t>PLATFORM ON #1 FILTER</t>
  </si>
  <si>
    <t>PONDWATER WASH SUPPLY PUMP</t>
  </si>
  <si>
    <t>#5 STORAGE TANK</t>
  </si>
  <si>
    <t>ROCK SLURRY PUMP</t>
  </si>
  <si>
    <t>#8 900-250 LETDOWN RELIEF VALV</t>
  </si>
  <si>
    <t>9-11 EVAP HEAT EXCHANGER</t>
  </si>
  <si>
    <t>30% ACID PIPING UPGRADE</t>
  </si>
  <si>
    <t>#2 FILTER HANDRAILS</t>
  </si>
  <si>
    <t>PE PIPELINE</t>
  </si>
  <si>
    <t>#1 FILTER HANDRAILS</t>
  </si>
  <si>
    <t>The undersigned taxpayer hereby agrees to furnish such other reasonable information as the</t>
  </si>
  <si>
    <t>Appraiser may request in regard to the assessment requested herein.</t>
  </si>
  <si>
    <t>Taxpayer's Signature</t>
  </si>
  <si>
    <t>This form must be filed with the County Property Appraiser before April 1st.</t>
  </si>
  <si>
    <t>ORIGINAL TO BE RETAINED BY PROPERTY APPRAISER</t>
  </si>
  <si>
    <t>COPY TO BE GIVEN TO TAXPAYER</t>
  </si>
  <si>
    <t>MACH &amp; EQP - POL CNTL</t>
  </si>
  <si>
    <t>TOTAL for MACH &amp; EQP - POL CNTL</t>
  </si>
  <si>
    <t>GRAND TOTALS</t>
  </si>
  <si>
    <t>acq-date</t>
  </si>
  <si>
    <t>asset  id</t>
  </si>
  <si>
    <t>description</t>
  </si>
  <si>
    <t>cost</t>
  </si>
  <si>
    <t>SCRUBBER FAN MOTOR</t>
  </si>
  <si>
    <t>SCRUBBER FAN</t>
  </si>
  <si>
    <t>TOTAL 2005 POLLUTION CONTROL EQUIP</t>
  </si>
  <si>
    <t>MISC MINOR EQUIPMENT</t>
  </si>
  <si>
    <t>#1 FILTER UNIT</t>
  </si>
  <si>
    <t>PRAYON FEED PIPING</t>
  </si>
  <si>
    <t>72% ROCK GRINDING</t>
  </si>
  <si>
    <t>#5-8 EVAPORATORS</t>
  </si>
  <si>
    <t>PRAYON PLANT</t>
  </si>
  <si>
    <t>GRANULAR PLANT</t>
  </si>
  <si>
    <t>DRILL PRESS</t>
  </si>
  <si>
    <t>METAL ROLLS AND PRESS</t>
  </si>
  <si>
    <t>FLASH COOLER CC240</t>
  </si>
  <si>
    <t>MOTOR 72% ROCK</t>
  </si>
  <si>
    <t>LATHE</t>
  </si>
  <si>
    <t>PRIM ACID TRAP 3RD FILTER</t>
  </si>
  <si>
    <t>SECONDARY ACID TRAP 3RD FILTER</t>
  </si>
  <si>
    <t>350HP MOTOR 3RD FILTER</t>
  </si>
  <si>
    <t>PIPE BRIDGE-PIPING</t>
  </si>
  <si>
    <t>5 LOW POINT DRAINS-#7 CAP</t>
  </si>
  <si>
    <t>PUMP, DEFOAMER TANK, #1376102</t>
  </si>
  <si>
    <t>FLAG INDICATOR, DEFOAMER TANK</t>
  </si>
  <si>
    <t>TANK LEVEL INDICATOR, #86500</t>
  </si>
  <si>
    <t>PIPE SUPPORT RACK-#8 CAP</t>
  </si>
  <si>
    <t>4 ELECT TRANSFORMERS @ LAB</t>
  </si>
  <si>
    <t>25KV TRANSFORMER @ LITHIA</t>
  </si>
  <si>
    <t>480V 3 PHASE ELECT FEEDER</t>
  </si>
  <si>
    <t>25KVA POLE MOUNT TRANSFORMER</t>
  </si>
  <si>
    <t>SUMP PUMP AT 300K TANK</t>
  </si>
  <si>
    <t>PLATFORM, GRATING - #1 EVAP</t>
  </si>
  <si>
    <t>PLATFORM GRATING &amp; PACKING BIN</t>
  </si>
  <si>
    <t>GRATING OVER RETURN DITCH</t>
  </si>
  <si>
    <t>PLATFORM &amp; GRATING ON GYP TANK</t>
  </si>
  <si>
    <t>PLATFORM, GRATING &amp; GATE VALVE</t>
  </si>
  <si>
    <t>4/6/7 EVAP SCRUBBER PUMP BASE</t>
  </si>
  <si>
    <t>SCRUBBER TANK REF #22339</t>
  </si>
  <si>
    <t>CONF RM (2) TABLE CHR</t>
  </si>
  <si>
    <t>OFFICES (8) DESKS &amp; CHAIRS</t>
  </si>
  <si>
    <t>CUBICLE WORKSTATIONS(24)</t>
  </si>
  <si>
    <t>CAP LCD Projector</t>
  </si>
  <si>
    <t>SUB TOTAL</t>
  </si>
  <si>
    <t>ADDL PARTICLE SCREENING</t>
  </si>
  <si>
    <t>3000 24" SLURRY PIPE</t>
  </si>
  <si>
    <t>2800 GYP SLURRY PIPE</t>
  </si>
  <si>
    <t>2800 WATER MAIN PIPE-HWY 301</t>
  </si>
  <si>
    <t>1200/18" WATERLINE</t>
  </si>
  <si>
    <t>LP STMLN INSUL 354</t>
  </si>
  <si>
    <t>A" GYP PUMP WASHLINE</t>
  </si>
  <si>
    <t>A" GYP LINE FLOW METER</t>
  </si>
  <si>
    <t>65 CLARIFIER #2 FILTER MODIF</t>
  </si>
  <si>
    <t>200 WATERLINE LITHIA HWY 41</t>
  </si>
  <si>
    <t>30 WEATHER TOWER</t>
  </si>
  <si>
    <t>Re-Rubber #7 Evap. Scubber</t>
  </si>
  <si>
    <t>AFI wash System Inlet Boots</t>
  </si>
  <si>
    <t>Containment Pads CR44565 #7&amp;#8</t>
  </si>
  <si>
    <t>Valve PH2 heat input</t>
  </si>
  <si>
    <t>Valve breakers ph2 heat input</t>
  </si>
  <si>
    <t>Cable Tray - PH2 Heat Input</t>
  </si>
  <si>
    <t>Spillway Liner PH2- Heat Input</t>
  </si>
  <si>
    <t>Strainer Vessel PH2-Heat Input</t>
  </si>
  <si>
    <t>wARMAN PUMP -HEAAT INPUT</t>
  </si>
  <si>
    <t>4000FT 54" SUCTION HEADER</t>
  </si>
  <si>
    <t>2500 FT 42" PIPING HEAT INPUT</t>
  </si>
  <si>
    <t>ACCESS RAMP PH2 HEAT INPUT</t>
  </si>
  <si>
    <t>CONCREATE FOUNDATION HEAT INP</t>
  </si>
  <si>
    <t>STEEL STRUCTURE  HEAT INPUT</t>
  </si>
  <si>
    <t>RUBBER LINE PIPING HEAT INPUT</t>
  </si>
  <si>
    <t>STAINLESS STEEL PIPING</t>
  </si>
  <si>
    <t>PAD SUMP PUMP-HEAT INPUT PH2</t>
  </si>
  <si>
    <t>PUMP-LAGOON CR#44567</t>
  </si>
  <si>
    <t>VESCOR SCRUBBER FAN HOUSING</t>
  </si>
  <si>
    <t>200HP Motor</t>
  </si>
  <si>
    <t>Pump for Teller scrubber</t>
  </si>
  <si>
    <t>valve - teller scrubber 44274</t>
  </si>
  <si>
    <t>concreate sump- teller scrub.</t>
  </si>
  <si>
    <t>#4 MAP REACTOR RD TK AGITATOR</t>
  </si>
  <si>
    <t>PW HEADER 14" VLVS-FOUR-SS</t>
  </si>
  <si>
    <t>DORRCO ROCK SLURRY VS DRIVES-3</t>
  </si>
  <si>
    <t>1-4 EVAPS BARO COND PIPING</t>
  </si>
  <si>
    <t>S.S. CABLE TRAY-HEAT RECOVERY</t>
  </si>
  <si>
    <t>8-SOFT START CONTROLS 2-8 EFVA</t>
  </si>
  <si>
    <t>STORAGE TANK RECIRE-ENGR</t>
  </si>
  <si>
    <t>ACTUATORS-8 ACID LINE VALVES</t>
  </si>
  <si>
    <t>PLC-5/25 PROCESSOR, 1785-LT2</t>
  </si>
  <si>
    <t>STORAGE TANK RECIRE-ELECTR</t>
  </si>
  <si>
    <t>SOLENOID CONTROL PANEL</t>
  </si>
  <si>
    <t>DORRCO AUTOMATION-PIPING</t>
  </si>
  <si>
    <t>CONDENSOR SEAL TANK-HEAT RCVY</t>
  </si>
  <si>
    <t>8000GPM PUMP C LITHIA</t>
  </si>
  <si>
    <t>4" PIPE SYS-E&amp;W 54% TANKS</t>
  </si>
  <si>
    <t>2" POLY PIPING-FSA SHIPPING</t>
  </si>
  <si>
    <t>HOT WATER RECOVERY TANK</t>
  </si>
  <si>
    <t>PRE-ENGR-SEWAGE SYS</t>
  </si>
  <si>
    <t>OVHL #9 CAP-FAN DECK FLR,WOOD</t>
  </si>
  <si>
    <t>S.S. CABLE TRAY, DORRCO AUTO</t>
  </si>
  <si>
    <t>PLC-5/25 PROCESSOR 1785-LT2</t>
  </si>
  <si>
    <t>GRANULATION/CHAIN HAMMER MILLS</t>
  </si>
  <si>
    <t>GRAN COMB CHAMBER</t>
  </si>
  <si>
    <t>AF2-CONVEYOR BELT</t>
  </si>
  <si>
    <t>DEFLURINATION PIPING</t>
  </si>
  <si>
    <t>DEFLURINATION TANK</t>
  </si>
  <si>
    <t>GRAIN DRYER</t>
  </si>
  <si>
    <t>AF2-ELEC/INSTRUMENT</t>
  </si>
  <si>
    <t>DIGESTER FEED PUMP</t>
  </si>
  <si>
    <t>FEED HOPPERS - #14 MILL</t>
  </si>
  <si>
    <t>INSTRUMENT AIR COMPRESSOR PAP</t>
  </si>
  <si>
    <t>AC 5 TON BAND UNIT</t>
  </si>
  <si>
    <t>LIME SLATER PIPE</t>
  </si>
  <si>
    <t>SCAFFOLD FOR AFI #1 DRYER</t>
  </si>
  <si>
    <t>#2 STG BLD ROOF AT 6 DAP(STEEL</t>
  </si>
  <si>
    <t>8# CONVEYOR DRIVE</t>
  </si>
  <si>
    <t>AC COMPRESSOR D054JR INLET</t>
  </si>
  <si>
    <t>DAP 6 TAIL GAS SCRUBBER</t>
  </si>
  <si>
    <t>LIME #3 PUMP PIPING</t>
  </si>
  <si>
    <t>#13 MILL MOTOR CONTROL UPGRADE</t>
  </si>
  <si>
    <t>#14 MILL MOTOR CONTROL UPGRADE</t>
  </si>
  <si>
    <t>#3 FLTR TRK SEGMNTS &amp; DRU SHAF</t>
  </si>
  <si>
    <t>#3 FILTER LUBE SYSTEM</t>
  </si>
  <si>
    <t>GTSP DRAIN SYSTEM</t>
  </si>
  <si>
    <t>#9 CAP T/A DUCTWORK</t>
  </si>
  <si>
    <t>CLARIFIER FEED TANK AGITATOR</t>
  </si>
  <si>
    <t>#9 CAP T/A BURNER</t>
  </si>
  <si>
    <t>#3 FILTER CAR FRAME &amp; BULLGEAR</t>
  </si>
  <si>
    <t>#9 SAP HOT GAS HEAT EXCHANGER</t>
  </si>
  <si>
    <t>AFI EVACUATION DUCT 60"</t>
  </si>
  <si>
    <t>GTSP DRYER ELEV REFURBISH</t>
  </si>
  <si>
    <t>SURVEILENCE CAMERAS #3 WHSE</t>
  </si>
  <si>
    <t>PLUGGING EQUIP-EVAP TUBES</t>
  </si>
  <si>
    <t>PRAYON DEFOAMER PUMP SYSTEM</t>
  </si>
  <si>
    <t>CAP INT TAX-EQUIPMENT</t>
  </si>
  <si>
    <t>CAP INT TAX-LANDIMP</t>
  </si>
  <si>
    <t>CAP INT TAX-RAILROAD</t>
  </si>
  <si>
    <t>CAP INT TAX-REAL PROP</t>
  </si>
  <si>
    <t>CAP INT TAX-EQUIPMNT</t>
  </si>
  <si>
    <t>CAP INT TAX-LAND IMPR</t>
  </si>
  <si>
    <t>CAP INT TAX-TREES</t>
  </si>
  <si>
    <t>CAP INT TAX-LAND IMPROV</t>
  </si>
  <si>
    <t>BOOK CAP. INT.-BLDGS</t>
  </si>
  <si>
    <t>BOOK CAP. INT.-EQUIP.</t>
  </si>
  <si>
    <t>CAP INT TAX-REAL PROPERTY</t>
  </si>
  <si>
    <t>TAX ONLY CAP INT-EQUIP</t>
  </si>
  <si>
    <t>TAX ONLY CAP INT-BLDGS</t>
  </si>
  <si>
    <t>TAX ONLY CAP. INT.-BLDGS</t>
  </si>
  <si>
    <t>TAX ONLY CAP. INT.-EQUIP.</t>
  </si>
  <si>
    <t>TAX ONLY CAP.INT.-BLDGS</t>
  </si>
  <si>
    <t>10EVAP BAROMETRIC CONDEN PIPIN</t>
  </si>
  <si>
    <t>SRCUMMER &amp; CLARIFIER (PURIFIED</t>
  </si>
  <si>
    <t>#8 GRIDS AND POSTS</t>
  </si>
  <si>
    <t>8 CAP DIVIDER PLATES STEEL PLA</t>
  </si>
  <si>
    <t>PURIFIED ACID PUMPS</t>
  </si>
  <si>
    <t>PURIFIED ACID PIPE</t>
  </si>
  <si>
    <t>43% CLARIFIER PUMPT AND VALVE</t>
  </si>
  <si>
    <t>43%CLARF STRUCTUR STEEL SUPPOR</t>
  </si>
  <si>
    <t>#8 SAP BURNER</t>
  </si>
  <si>
    <t>43% CLARIFIER PIPE</t>
  </si>
  <si>
    <t>AFI HYDRAULIC UNIT &amp; MOTOR</t>
  </si>
  <si>
    <t>LOADOUT SPOUT &amp; POSITIONER</t>
  </si>
  <si>
    <t>RECLAIM BIN</t>
  </si>
  <si>
    <t>480V SW GEAR</t>
  </si>
  <si>
    <t>XFMR &amp; 5KV SW GEAR</t>
  </si>
  <si>
    <t>DEF ACID HEATER</t>
  </si>
  <si>
    <t>DRYER DRIVE</t>
  </si>
  <si>
    <t>DEF ACID BATCH TANK A</t>
  </si>
  <si>
    <t>DEF ACID BATCH TANK B</t>
  </si>
  <si>
    <t>GRANULATION FAN DUCTWORK</t>
  </si>
  <si>
    <t>CLX CABLE</t>
  </si>
  <si>
    <t>600HP MED VOLTAGE MOTOR</t>
  </si>
  <si>
    <t>LIMESTONE TRK UNLOADING BLOWER</t>
  </si>
  <si>
    <t>ROTEX PRIMARY SCREEN A &amp; MOTOR</t>
  </si>
  <si>
    <t>#1FILTER BLDG STABLIZATION</t>
  </si>
  <si>
    <t>MCC BUILDING (CONCRETE &amp; STUCC</t>
  </si>
  <si>
    <t>DORRCO DIGESTER MCC BLDG</t>
  </si>
  <si>
    <t>AFI 2-BUILDING</t>
  </si>
  <si>
    <t>PURIFIED ACID BUILDING</t>
  </si>
  <si>
    <t>MAIN OFFICE EXTENSION</t>
  </si>
  <si>
    <t>LAB BUILDING ADDITION</t>
  </si>
  <si>
    <t>METAL SHOP ADDITION</t>
  </si>
  <si>
    <t>MECH. SHOP OFFICES</t>
  </si>
  <si>
    <t>#3 WHSE FIRE PROT SPRINKLERS</t>
  </si>
  <si>
    <t>INSTRUMENT SHOP ADDITION</t>
  </si>
  <si>
    <t>REVISIONS TO REST ROOMS</t>
  </si>
  <si>
    <t>INDUSTRIAL RELATIONS OFFICE</t>
  </si>
  <si>
    <t>MAINT. PERSONNEL OFFICES</t>
  </si>
  <si>
    <t>GARAGE FACILITIES</t>
  </si>
  <si>
    <t>ACQUISITION WRITEDN-BUILDINGS</t>
  </si>
  <si>
    <t>FIRE PROTECTION #3 WHSE</t>
  </si>
  <si>
    <t>GARAGE-PLANT EQUIPMENT</t>
  </si>
  <si>
    <t>#2,4 STORAGE BLDG-ROOF</t>
  </si>
  <si>
    <t>CLASSROOM TRAINING FACILITY</t>
  </si>
  <si>
    <t>#3 WHSE-UPGRADE LIGHTS</t>
  </si>
  <si>
    <t>LAB/ENG. WOMENS TOILET</t>
  </si>
  <si>
    <t>REBUILT INPLANT CHANGE</t>
  </si>
  <si>
    <t>PALLET RACK #3 WHSE</t>
  </si>
  <si>
    <t>ADD TO 1ST AID BLDG</t>
  </si>
  <si>
    <t>FIRST AID BLDG ADDITION</t>
  </si>
  <si>
    <t>ROOF EXPANSION JOINTS @ DAP</t>
  </si>
  <si>
    <t>FLASH COOLER @ PRAYON</t>
  </si>
  <si>
    <t>RENOVATE CONTROL ROOM</t>
  </si>
  <si>
    <t>NH3 STORAGE WALL</t>
  </si>
  <si>
    <t>COGEN-TURBO GENERATOR STRUCTUR</t>
  </si>
  <si>
    <t>COGEN-CONTROL CENTER</t>
  </si>
  <si>
    <t>COGEN-SWITCHGEAR ROOM</t>
  </si>
  <si>
    <t>CONSTRUCT OVERFLOW STRUCTURE</t>
  </si>
  <si>
    <t>ADJ ACQ W/D - BUILDINGS</t>
  </si>
  <si>
    <t>ENVIRON MODIFICATIONS LOADING</t>
  </si>
  <si>
    <t>REPLACE ROOF MOTOR CONTROL CEN</t>
  </si>
  <si>
    <t>REPLACE ROOF INSTR SHOP</t>
  </si>
  <si>
    <t>EHS TRAINING CD-TOM SOFTWARE</t>
  </si>
  <si>
    <t>GENESIS SOFTWARE-REF-#457839</t>
  </si>
  <si>
    <t>MAXIMO LICENSES (10)</t>
  </si>
  <si>
    <t>UPS SYSTEM-NETWORK COMPUTER SY</t>
  </si>
  <si>
    <t>UPS SYSTEM M/O COMPUTER CTR</t>
  </si>
  <si>
    <t>SQL PROGRAMMER SOFTWARE</t>
  </si>
  <si>
    <t>GENESIS SERVER SOFTWARE</t>
  </si>
  <si>
    <t>UNIX SERVER OPERATING SOFTWARE</t>
  </si>
  <si>
    <t>NETWARE SERVER SOFTWARE</t>
  </si>
  <si>
    <t>WINISTALL 6.0 UPGRADE (SOFTWAR</t>
  </si>
  <si>
    <t>CATALOG SOFTWARE MAXIMO</t>
  </si>
  <si>
    <t>INNOVATECH SOFTWARE LMP</t>
  </si>
  <si>
    <t>RELIABILITY GROUP DATA COLLECT</t>
  </si>
  <si>
    <t>DATA AISTORIAN FOR OILS SFTWR</t>
  </si>
  <si>
    <t>SOFTWARE ACCRUALS KRONOS</t>
  </si>
  <si>
    <t>SOFTWARE WORKFORCE KRONOS</t>
  </si>
  <si>
    <t>RESOURCE LEVELED SCHED SOFTWAR</t>
  </si>
  <si>
    <t>PLC SOFTWARE MGMT RSGUARDIAN</t>
  </si>
  <si>
    <t>MSDS DATABASE SOFTWARE</t>
  </si>
  <si>
    <t>ENTEK DB SFTWRE PCKG</t>
  </si>
  <si>
    <t>PRIMAVERA PROGRAM UPDATE SFTW</t>
  </si>
  <si>
    <t>TARGET VISION SOFTWARE</t>
  </si>
  <si>
    <t>PRIMAVERA SOFTWARE UPGRADE</t>
  </si>
  <si>
    <t>ACQUISITION WRITEDN-AUTO,TRKS</t>
  </si>
  <si>
    <t>ACQ W/D (C-320) VEHICLES</t>
  </si>
  <si>
    <t>86 FORD F150 PK (S/W...61853)</t>
  </si>
  <si>
    <t>86 FORD F150 (S/N...62374)</t>
  </si>
  <si>
    <t>86 FORD F150 (S/N...62378)</t>
  </si>
  <si>
    <t>85 FORD PU (SN...05425)</t>
  </si>
  <si>
    <t>78 FORD TRACTOR MODEL 2000</t>
  </si>
  <si>
    <t>86 FORD PU F-150 (SN...07668)</t>
  </si>
  <si>
    <t>73 FORD TRACTOR MODEL 2000</t>
  </si>
  <si>
    <t>91 FORD EXPLORER WGN</t>
  </si>
  <si>
    <t>FORD TRACTOR</t>
  </si>
  <si>
    <t>92 CHEV BLAZER (SN...130985)</t>
  </si>
  <si>
    <t>U-HAUL TRAILER</t>
  </si>
  <si>
    <t>88 FORD F250 PU</t>
  </si>
  <si>
    <t>91 FORD F150 PU</t>
  </si>
  <si>
    <t>LOADING BELT TUNNEL EXTENSION</t>
  </si>
  <si>
    <t>P/A BALL MILL HEADS (2)</t>
  </si>
  <si>
    <t>#2 FILTER 904L FEED BOXES (2)</t>
  </si>
  <si>
    <t>DORRCO SEAL TANK MANWAY</t>
  </si>
  <si>
    <t>NORTH FLASH COOLER</t>
  </si>
  <si>
    <t>SOUTH FLASH COOLER</t>
  </si>
  <si>
    <t>#2 FILTER REFURBISHMENT</t>
  </si>
  <si>
    <t>LAB DUALOGER THERMOMETER</t>
  </si>
  <si>
    <t>POWER MOWER</t>
  </si>
  <si>
    <t>SULFUR PIT STEAM PIT REGULATOR</t>
  </si>
  <si>
    <t>FSA TANK PUMP OUTLINE</t>
  </si>
  <si>
    <t>RAPID STILL CENTRIFUGE</t>
  </si>
  <si>
    <t>EAST TRANSFORMER COVER</t>
  </si>
  <si>
    <t>30 % MOTOR FEEDER CONTOL LOOP</t>
  </si>
  <si>
    <t>LSM FITNESS CENTER TREAMILLS (</t>
  </si>
  <si>
    <t>SORCO TD 120 STEAM TRAP</t>
  </si>
  <si>
    <t>#9 S/A DEAERATOR PCV VALVE</t>
  </si>
  <si>
    <t>AFI 16" KGA CLARKSON VALVE</t>
  </si>
  <si>
    <t>JUKETOWER MINICHANGER 5 DISC (</t>
  </si>
  <si>
    <t>CONVEYOR ELEVATOR DRIVE</t>
  </si>
  <si>
    <t>CHESTERTON PUMP W/30 HP MOTOR</t>
  </si>
  <si>
    <t>FILTER PAN CLEANING STATION</t>
  </si>
  <si>
    <t>SILO INSPECTION PLATFORM (2)</t>
  </si>
  <si>
    <t>AFI WESTSIDE MONORAIL</t>
  </si>
  <si>
    <t>15.5 KV 1200 AMP DH BREAKER</t>
  </si>
  <si>
    <t>DOPPLER WATER FLOW METERS (2)</t>
  </si>
  <si>
    <t>PFS TANK ALLEN BRADLEY PLC</t>
  </si>
  <si>
    <t>35 MW VIBRATION MONITOR</t>
  </si>
  <si>
    <t>AL GYP LINE</t>
  </si>
  <si>
    <t>35 MW GEW MOTOR FEEDER</t>
  </si>
  <si>
    <t>#9 ACID SILENCER</t>
  </si>
  <si>
    <t>COMPRESSOR FOR JEFFREY LOADER</t>
  </si>
  <si>
    <t>S/A SO2 ANALYZER</t>
  </si>
  <si>
    <t>#1 FILTER FEED FROM PRAYON</t>
  </si>
  <si>
    <t>CAR WASH STATION REFURBISH</t>
  </si>
  <si>
    <t>JORDON ACTUATOR FOR DAP SCRUBB</t>
  </si>
  <si>
    <t>ALLEN BRADLEY AIM INTERFACE</t>
  </si>
  <si>
    <t>100 AMP BATTERY CHARGER</t>
  </si>
  <si>
    <t>FILTER SAFETY PLATFORMS</t>
  </si>
  <si>
    <t>#8 CAP SO2 MONITOR</t>
  </si>
  <si>
    <t>GOLDEN ANDERSON ELECTRIC VLUE</t>
  </si>
  <si>
    <t>6" LEWIS ACID PUMP</t>
  </si>
  <si>
    <t>DAP GRANULATOR MONORAIL</t>
  </si>
  <si>
    <t>LOW PRESSURE CONDENSATE LINE</t>
  </si>
  <si>
    <t>IN PLANT WATER BOOSTER STATION</t>
  </si>
  <si>
    <t>#8 CAP SULFUR PUMP 30 HP VFD</t>
  </si>
  <si>
    <t>CONDENSATE LINE TO #2 FILTER</t>
  </si>
  <si>
    <t>D-E AIRLOCK VALVE B</t>
  </si>
  <si>
    <t>#1 FILTER FILTRATE TANK</t>
  </si>
  <si>
    <t>VACUUM BELT FILTER (PURIFIED A</t>
  </si>
  <si>
    <t>CONTROL SYS FOR PURIFIED ACID</t>
  </si>
  <si>
    <t>43% CLARIFIER FEED TANK</t>
  </si>
  <si>
    <t>POWER LINE (PRAYON)</t>
  </si>
  <si>
    <t>RECYCLE-PUMP STARTERS</t>
  </si>
  <si>
    <t>EVAPORATORS (PURIFIED ACID)</t>
  </si>
  <si>
    <t>#8 CAP IPA TOWER</t>
  </si>
  <si>
    <t>43% CLARIFER POLYMER SYSTEM</t>
  </si>
  <si>
    <t>DEF ACID PDT PUMP &amp; MOTOR</t>
  </si>
  <si>
    <t>POTABLE WATER PIPING</t>
  </si>
  <si>
    <t>ROTEX PRIMARY SCREEN B &amp; MOTOR</t>
  </si>
  <si>
    <t>RED numbers are restated numbers!</t>
  </si>
  <si>
    <t>RESTATED FOR POLLUTION CONTROL</t>
  </si>
  <si>
    <t>ASSET CHANGES</t>
  </si>
  <si>
    <t>Lower total is due to one asset beibg a Bartow asset.</t>
  </si>
  <si>
    <t>Retired assets were not deducted.</t>
  </si>
  <si>
    <t>WET MIL HOPPER DISCHARGE</t>
  </si>
  <si>
    <t>#8 SUPERHEATED STREAMLINE</t>
  </si>
  <si>
    <t>MOSAIC ACCESS CONTROL SYSTEM</t>
  </si>
  <si>
    <t>J &amp;H VIBRATING SCREEN FEEDER</t>
  </si>
  <si>
    <t>AFI2 25HP MOTOR</t>
  </si>
  <si>
    <t>AFI #2 MONORAIL 38471</t>
  </si>
  <si>
    <t>AFI 2 LOADOUT SCREEN</t>
  </si>
  <si>
    <t>SPRAY FOR DEFLOURINATION TANK</t>
  </si>
  <si>
    <t>AFI 2 SCREEN LIGHTING</t>
  </si>
  <si>
    <t>AFI #2 PLATFORM  38471</t>
  </si>
  <si>
    <t>BOOSTER PUMP</t>
  </si>
  <si>
    <t>CABLE TRAY</t>
  </si>
  <si>
    <t>CHAIN HOIST</t>
  </si>
  <si>
    <t>CHAIN MILL DISCHARGE CHUTES</t>
  </si>
  <si>
    <t>AFI #2 PUMP  38471</t>
  </si>
  <si>
    <t>DEFLURINATION NOZZLE</t>
  </si>
  <si>
    <t>DOCK TANK PIPING</t>
  </si>
  <si>
    <t>AFI 2 ELEVATOR CHAIN</t>
  </si>
  <si>
    <t>AFI 2 CONCREATE FOUNDATION</t>
  </si>
  <si>
    <t>HOIST TRACTOR DRIVE</t>
  </si>
  <si>
    <t>AFI#2 STEAM LINE PIPE SYSTEM</t>
  </si>
  <si>
    <t>AFI #2 VALVE  38471</t>
  </si>
  <si>
    <t>75HP MOTOR  FOR FEED PLANT</t>
  </si>
  <si>
    <t>AC UNIT FOR AFI 2 MCC 38471</t>
  </si>
  <si>
    <t>AFI 2 LOADOUT SCAPLING SCREEN</t>
  </si>
  <si>
    <t>Steam Piping Sulfur Handling</t>
  </si>
  <si>
    <t>Gearbox DAP 6 -CR 44851</t>
  </si>
  <si>
    <t>STORAGE CABINET 6X 5</t>
  </si>
  <si>
    <t>RVEW ADMIN OFFICE DATA SYSTEM</t>
  </si>
  <si>
    <t>#209 1500HP LOCO (OLD #118)</t>
  </si>
  <si>
    <t>83 INTL S1700 FLATBED</t>
  </si>
  <si>
    <t>CAMEL WORK BARGE, 16X 30</t>
  </si>
  <si>
    <t>CAMEL WORK BARGE 16X 30</t>
  </si>
  <si>
    <t>1999 INTL DUMP TRUCK</t>
  </si>
  <si>
    <t>BETTY S TUG</t>
  </si>
  <si>
    <t>BAHIA DE TAMPA SULFUR BARGE</t>
  </si>
  <si>
    <t>SULFUR BARGE</t>
  </si>
  <si>
    <t>ADD TO ASSET 302307</t>
  </si>
  <si>
    <t>#211 EMD MP15 Locomotive</t>
  </si>
  <si>
    <t>USAC ammonia storage equipment - cip</t>
  </si>
  <si>
    <t>USAC general plant equipment - cip</t>
  </si>
  <si>
    <t>USAC SAD equipment - cip</t>
  </si>
  <si>
    <t>USAC PAD equipment - cip</t>
  </si>
  <si>
    <t>2500 GYP STACK SEEPAGE DRAIN</t>
  </si>
  <si>
    <t>Cooling Pond For Heat Input</t>
  </si>
  <si>
    <t>FIREWALL AT P4 SUBSTATION</t>
  </si>
  <si>
    <t>CoCode 2600 Mosaic Fertilizer LLC</t>
  </si>
  <si>
    <t>35 MW GENERATOR UPS</t>
  </si>
  <si>
    <t>GTSP EVACUATION DUETS</t>
  </si>
  <si>
    <t>A-C CENTRIFUGES DCS</t>
  </si>
  <si>
    <t>LOADING BELT CONVEYOR SYSTEM</t>
  </si>
  <si>
    <t>SECO SINGLE DECK SCREEN TOWER</t>
  </si>
  <si>
    <t>PLATFORM #9 &amp; 10 STEAM EJECTOR</t>
  </si>
  <si>
    <t>VARIABLE FREQ DRIVE 50HP</t>
  </si>
  <si>
    <t>CLOSED CIRCUIT MONITORING SYS</t>
  </si>
  <si>
    <t>WASH LINE TO 3RD FILTER</t>
  </si>
  <si>
    <t>SCRUBBER FAN DAMPER ACTUATOR</t>
  </si>
  <si>
    <t>DAP RIG RAIL GAS SCRUBBER</t>
  </si>
  <si>
    <t>GTSP PONDWATER PIPING</t>
  </si>
  <si>
    <t>DAP SCRUBBER ACID PUMP</t>
  </si>
  <si>
    <t>AFI SUMP PUMP</t>
  </si>
  <si>
    <t>ENG-LIGHTNING PROTECTION</t>
  </si>
  <si>
    <t>Pollution Control (Yes/No)</t>
  </si>
  <si>
    <t>Yes</t>
  </si>
  <si>
    <t>ASPHALT PAVE EMPL PARKING LOT</t>
  </si>
  <si>
    <t>ENG-CONTAINMENT DIKING</t>
  </si>
  <si>
    <t>CONTAINMENT DIKES &amp; APRONS</t>
  </si>
  <si>
    <t>CONCRETE FOUNDATIONS-#5 &amp; 6 TA</t>
  </si>
  <si>
    <t>ASPHALT BERM-WARMAN PUMPS AREA</t>
  </si>
  <si>
    <t>CONTAINMENT DIKES-DRY PROD ARE</t>
  </si>
  <si>
    <t>CONTAINMENT DIKE-#5 &amp; 6 TANKS</t>
  </si>
  <si>
    <t>OIL BURNING SYS-STORAGE FENCE</t>
  </si>
  <si>
    <t>SEWAGE &amp; WATER PIPELINES</t>
  </si>
  <si>
    <t>DRAINAGE CULVERT UNDER RR TRK</t>
  </si>
  <si>
    <t>OIL BURNING SYS-CONCRETE PAD</t>
  </si>
  <si>
    <t>POWER LINE POLES-CAP AREA</t>
  </si>
  <si>
    <t>DI55 TITRATOR LAB EQUIPMENT</t>
  </si>
  <si>
    <t>DIVERTERS &amp; SLIDE GATE VALVES</t>
  </si>
  <si>
    <t>BUCKHORN SPRINGS-60 HP MOTOR(2</t>
  </si>
  <si>
    <t>REACTOR SLURRY PUMPS</t>
  </si>
  <si>
    <t>BUCKHORN-MCC UNIT A-B MILL</t>
  </si>
  <si>
    <t>#6 DAP ONLINE MOL RATIO ANALYZ</t>
  </si>
  <si>
    <t>COLLECTING HOPPER</t>
  </si>
  <si>
    <t>#1 FILTER GYP TANKS STEEL</t>
  </si>
  <si>
    <t>#2 WHSE WALL EXTENSION (CONCRE</t>
  </si>
  <si>
    <t>VAC PUMP SW RECYCLE DOLD TANK</t>
  </si>
  <si>
    <t>VAC PUMP SW RECYCLE PIPING</t>
  </si>
  <si>
    <t>VAC PUMP SW RECYCLE PUMP</t>
  </si>
  <si>
    <t>VAC PUMP SW RECYCLE COOL TOWER</t>
  </si>
  <si>
    <t>#2 INHOUSE WELDING UNIT</t>
  </si>
  <si>
    <t>OXFORD XRAY INSTRUMENT FOR AFI</t>
  </si>
  <si>
    <t>AFI SCRUBBER</t>
  </si>
  <si>
    <t>FRESH WATER RECYCLE</t>
  </si>
  <si>
    <t>PRAYON RECYCLE SUMP WALLS</t>
  </si>
  <si>
    <t>9 FRESH WATER PUMPS</t>
  </si>
  <si>
    <t>GYPSUM SLURRY PUMP-PRAYON</t>
  </si>
  <si>
    <t>PLATFORM EAST END PRODUCT COOK</t>
  </si>
  <si>
    <t>02 FORD 1FMU73E52ZA87450</t>
  </si>
  <si>
    <t>WAX MERTYLE SCREEN @ BONE YARD</t>
  </si>
  <si>
    <t>MICROS VENTURI SCRUBBER PUMPS</t>
  </si>
  <si>
    <t>HIGH PRESSURE MOLTEN SULFUR SP</t>
  </si>
  <si>
    <t>MICRONUTRIENTS BINS</t>
  </si>
  <si>
    <t>MICRONUTRIENT WEIGH BELT FEEDE</t>
  </si>
  <si>
    <t>MICRONUTRIENTS MOTORS</t>
  </si>
  <si>
    <t>MICRONUTRIENT COOLER ELEV</t>
  </si>
  <si>
    <t>MICRONUTRIENT DUCT WORK</t>
  </si>
  <si>
    <t>MICRONUTRIENT SULFUR TANK</t>
  </si>
  <si>
    <t>MICRONUTRIENT SULFUR PIPING</t>
  </si>
  <si>
    <t>MICRONUTRIENT CRANE &amp; HOISTS</t>
  </si>
  <si>
    <t>MICRONUTRIENT TRANSFORMER</t>
  </si>
  <si>
    <t>MICRONUTRIENT MCC(MTR CTRL CTR</t>
  </si>
  <si>
    <t>MICRONUTRIENT FLOW METERS</t>
  </si>
  <si>
    <t>PIPING AND VALVES</t>
  </si>
  <si>
    <t>CW BOOSTER PUMPS</t>
  </si>
  <si>
    <t>PIPING &amp; VALVES</t>
  </si>
  <si>
    <t>EXCHANGERS(361SS)</t>
  </si>
  <si>
    <t>PW BOOSTER PUMPS</t>
  </si>
  <si>
    <t>PW FILL PUMPS</t>
  </si>
  <si>
    <t>SEAL WATER BOOSTER</t>
  </si>
  <si>
    <t>MCC BID &amp; CONTROLS</t>
  </si>
  <si>
    <t>NEW PIPE &amp; VALVE VET ROCK MILL</t>
  </si>
  <si>
    <t>DAP 6 CONDENSATE RECOVERY SYS</t>
  </si>
  <si>
    <t>300K TANK PUMPS</t>
  </si>
  <si>
    <t>#6 TO #5 STGE BLDG CONVEY(2)</t>
  </si>
  <si>
    <t>ASH POND WATER PUMP SEAL</t>
  </si>
  <si>
    <t>BUCKHORN DOBBINS PIPELINE</t>
  </si>
  <si>
    <t>#6 DAP LIFT SYSTEM</t>
  </si>
  <si>
    <t>MILLTRONIC LEVEL INDICATOR</t>
  </si>
  <si>
    <t>OIL BURNING SYS-PIPING</t>
  </si>
  <si>
    <t>CONVERT DORRCO TO COLD WATER</t>
  </si>
  <si>
    <t>ENGR-STEAM FLOW METERING</t>
  </si>
  <si>
    <t>2" FLOWMETER ON FSA LINE</t>
  </si>
  <si>
    <t>18" THERMOWELLS FOR EVAP 1-10</t>
  </si>
  <si>
    <t>STEEL PIPE RACK SUPPORTS</t>
  </si>
  <si>
    <t>PRODUCT SCHEME PIPING/CONTROLS</t>
  </si>
  <si>
    <t>UPGRADE B 30% ACID LINE{</t>
  </si>
  <si>
    <t>4 ANNUBARS DHT-25 STEAM FLOW</t>
  </si>
  <si>
    <t>PIPE ARCH @ US 301 (283767)</t>
  </si>
  <si>
    <t>SEALWATER PIPE LINE</t>
  </si>
  <si>
    <t>#7 EVAP TARGET BAFFLE</t>
  </si>
  <si>
    <t>ELECTRICAL IMPROVEMENTS</t>
  </si>
  <si>
    <t>PIPE BRIDGE-ACID LINES</t>
  </si>
  <si>
    <t>DERRICK SCREEN GTSP</t>
  </si>
  <si>
    <t>STACK FALL PROTECTION</t>
  </si>
  <si>
    <t>VIBRATOR ASSEMBLY</t>
  </si>
  <si>
    <t>SPIN JET WATER BLASTER HEAD</t>
  </si>
  <si>
    <t>SONIC COMPOSITION MONITOR</t>
  </si>
  <si>
    <t>SILICA ANALYZER</t>
  </si>
  <si>
    <t>10" SULFUR VALVE</t>
  </si>
  <si>
    <t>P/A HUMIDITY ELIMINATION DRYER</t>
  </si>
  <si>
    <t>MAP COOLER</t>
  </si>
  <si>
    <t>WET ROCK MILLS AIR DRYER</t>
  </si>
  <si>
    <t>#9 50 PIPE BRIDGE</t>
  </si>
  <si>
    <t>5&amp;9 MILL 5 KVA UPS</t>
  </si>
  <si>
    <t>PIPE BRIDGE-STEEL STRUCTURE</t>
  </si>
  <si>
    <t>#8 S/A SUPERHEATER</t>
  </si>
  <si>
    <t>SIZE 4 COMB PLUG-IN STARTER</t>
  </si>
  <si>
    <t>150 HP-1800-447VP SPARE MOTOR</t>
  </si>
  <si>
    <t>POTABLE WATER BOOSTER STARTER</t>
  </si>
  <si>
    <t>DEMIN TRANSFER LINE PH MONITOR</t>
  </si>
  <si>
    <t>#9 FINAL &amp; IPA TOWER INTERVALS</t>
  </si>
  <si>
    <t>DAP GRANULATOR MOTOR</t>
  </si>
  <si>
    <t>DORRCO/THIRD FILTER DCS</t>
  </si>
  <si>
    <t>SULFUR PIT TRANSFER PUMPS (3)</t>
  </si>
  <si>
    <t>#8 CAP CATALYSIS</t>
  </si>
  <si>
    <t>#8 CAP TURBINE GEN PIPING</t>
  </si>
  <si>
    <t>#8 CAP TURBINE GENERATOR</t>
  </si>
  <si>
    <t>GYP FILTER WASH SYSTEM</t>
  </si>
  <si>
    <t>RAYMOND MILL SCREW FEEDER</t>
  </si>
  <si>
    <t>PHOS ACID SHOP LOCKERS</t>
  </si>
  <si>
    <t>LEWIS PUMP -SIZE 8</t>
  </si>
  <si>
    <t>DRYING TOWER EXIT DUCT</t>
  </si>
  <si>
    <t>SUPERHEATER NOZZELS/HOUSINGS</t>
  </si>
  <si>
    <t>#7 COLD HEAT EXCHANGER</t>
  </si>
  <si>
    <t>CLARIFIER FEED TANK MAG METER</t>
  </si>
  <si>
    <t>PLC PROCESSOR-PHOS ACID (2)</t>
  </si>
  <si>
    <t>P/A PLC PROCESSOR PLC5/40E</t>
  </si>
  <si>
    <t>P/A STEAM BRIDGE VALVES (6)</t>
  </si>
  <si>
    <t>AMMONIA TANK/PIPING MODIFICATI</t>
  </si>
  <si>
    <t>AMMONIA DETECTOR</t>
  </si>
  <si>
    <t>LOWER CRESCENT POND PUMP</t>
  </si>
  <si>
    <t>RELINE E BAROMETRIC CONDENSER</t>
  </si>
  <si>
    <t>DRAIN LINES @ DRAINAGE SWALE</t>
  </si>
  <si>
    <t>CONCRETE DRAIN VALVE STRUCTURE</t>
  </si>
  <si>
    <t>CONCRETE CONTAIN SLAB-WHSE #2</t>
  </si>
  <si>
    <t>ENGR-DOCK STORMWATER CONTROL</t>
  </si>
  <si>
    <t>DOCK CONTAINMENT PAVING</t>
  </si>
  <si>
    <t>ASPHALT PAVING-3RD FILT BLDG</t>
  </si>
  <si>
    <t>ASPHALT PAVE-3RD FILTER BLDG</t>
  </si>
  <si>
    <t>#1&amp;7 SECURITY GATES/FENCE</t>
  </si>
  <si>
    <t>FRENCH DRAIN NEAR 5 &amp; 9 MILLS</t>
  </si>
  <si>
    <t>ASPHALT PAVING PLANT ROADS</t>
  </si>
  <si>
    <t>OUTFALL 005 LANDSCAPING</t>
  </si>
  <si>
    <t>OUTFALL 005 WEIR</t>
  </si>
  <si>
    <t>P/O DRAINAGE SYS PIPING</t>
  </si>
  <si>
    <t>CHAIN LINK FENCE D SUBSTATION</t>
  </si>
  <si>
    <t>PHOS ACID CONTROL ROOM LIGNTIN</t>
  </si>
  <si>
    <t>HR BUILDING REMODELING</t>
  </si>
  <si>
    <t>Percent Good</t>
  </si>
  <si>
    <t>1997 and prior yrs</t>
  </si>
  <si>
    <t>1995 and prior yrs</t>
  </si>
  <si>
    <t>2008 EXEMPTION</t>
  </si>
  <si>
    <t xml:space="preserve">     Obsolesence Factor</t>
  </si>
  <si>
    <t>Per ICPG</t>
  </si>
  <si>
    <t>Cost Center</t>
  </si>
  <si>
    <t>P/A ENVIRONMENTAL INTERLOCKS</t>
  </si>
  <si>
    <t>D/P ENVIRONMENTAL INTERLOCKS</t>
  </si>
  <si>
    <t>RECLAIM BIN CYCLONE</t>
  </si>
  <si>
    <t>CRESCENT POND SUMP PUMP</t>
  </si>
  <si>
    <t>#9 FINAL TOWER MIST MONITOR</t>
  </si>
  <si>
    <t>BUCKHORN 5PGS PUMPHOUSE ROOF</t>
  </si>
  <si>
    <t>005 PITCH SAFETY HANDRAIL</t>
  </si>
  <si>
    <t>GENERATOR CONTROL CENTRAL A/C</t>
  </si>
  <si>
    <t>PLANT OFFICE BUILDING</t>
  </si>
  <si>
    <t>5 + 9 MILL BATHROOM</t>
  </si>
  <si>
    <t>STOR BLDG EMERG EXIT PLATFORM</t>
  </si>
  <si>
    <t>GUARD HOUSE GATE #5</t>
  </si>
  <si>
    <t>COMPUTER ROOM RENOVATION</t>
  </si>
  <si>
    <t>100 TON TRUCK SCALE</t>
  </si>
  <si>
    <t>#9 PLANT MCC ROOF</t>
  </si>
  <si>
    <t>GRANULATOR SPARGER DAP 6</t>
  </si>
  <si>
    <t>AUTO WASH CTRL VALVE 30$% CFT</t>
  </si>
  <si>
    <t>5% SU;;OEMENTAL PUMP</t>
  </si>
  <si>
    <t>PRODUCT CONTROL VALVE</t>
  </si>
  <si>
    <t>30D FILTER VALVE</t>
  </si>
  <si>
    <t>SURGE HOPPER SLIDE GATE</t>
  </si>
  <si>
    <t>#7 CIL COOLERS ANODIC PROTECT</t>
  </si>
  <si>
    <t>JOHNSTON PUMPS (2)</t>
  </si>
  <si>
    <t>PLANT OFFICE PHONE &amp; DATA LINE</t>
  </si>
  <si>
    <t>60,000 GAL SLURRY TANK RELINE</t>
  </si>
  <si>
    <t>CONCRETE OIL SPILL CONTAINMENT</t>
  </si>
  <si>
    <t>ENGR-CATCHMENT BASIN (261157)</t>
  </si>
  <si>
    <t>METAL GUARD RAILS BY PIPE RACK</t>
  </si>
  <si>
    <t>ENGR-DRY PROD DIKING (284527)</t>
  </si>
  <si>
    <t>CONCRETE SLAB-SULFUR TRK UNLOA</t>
  </si>
  <si>
    <t>PLUG FRESHWATER SPRING</t>
  </si>
  <si>
    <t>CONTAINMENT DIKE (284527)</t>
  </si>
  <si>
    <t>CLAY LINER (PH2) REF 285875</t>
  </si>
  <si>
    <t>LANDSCAPE-TREES,SHRUBS</t>
  </si>
  <si>
    <t>STRUCTURAL SIDING SUPPORTS AFI</t>
  </si>
  <si>
    <t>9-11 MCC ROOF/RAMP</t>
  </si>
  <si>
    <t>ELEC FOR WHOUSE ROLLUP DOORS</t>
  </si>
  <si>
    <t>PHOS ACID MAINT SHOP EXPANSION</t>
  </si>
  <si>
    <t>WAREHOUSE FIRE SPRINKLERS</t>
  </si>
  <si>
    <t>AFI SIDING-SOUTH SIDE BAY COLU</t>
  </si>
  <si>
    <t>TRANSP SYS FIBEROPTICS, RAIL</t>
  </si>
  <si>
    <t>SAFETY RAILS 6MW/35MW/#8 CLG T</t>
  </si>
  <si>
    <t>TRANSP SYS FIBER OPTICS, DOCK</t>
  </si>
  <si>
    <t>LOADING BELT LUMP SCREEN CHUTE</t>
  </si>
  <si>
    <t>CLARIFIER MCC SWITCHGEAR</t>
  </si>
  <si>
    <t>#3 FLTR #4 TK COND LINE, SS</t>
  </si>
  <si>
    <t>EVAPS PW WASH SYSTEM PIPE</t>
  </si>
  <si>
    <t>EVAPS PW WASH SYS DRIVE, 100HP</t>
  </si>
  <si>
    <t>SCRN FD ELEV CHAIN/BUCKETS</t>
  </si>
  <si>
    <t>SCRN FD ELEV GATES-THREE</t>
  </si>
  <si>
    <t>5+9 MILL MOTOR CONTROL INSTRUM</t>
  </si>
  <si>
    <t>54% COOLER 4-WAY VALVES (2)</t>
  </si>
  <si>
    <t>LACHAT QUIKCHEM 8000 ANALYZER</t>
  </si>
  <si>
    <t>TANK CAR INSPECTION LADDER</t>
  </si>
  <si>
    <t>5/9 MILLS PUMP PANEL</t>
  </si>
  <si>
    <t>AIR COOLED UNIT 6MW GEN CONTRO</t>
  </si>
  <si>
    <t>HDPE PROCESS WATER TANK PIPING</t>
  </si>
  <si>
    <t>#1 FILTRATE CONTROL LOOP</t>
  </si>
  <si>
    <t>50HP VFD #1 FILTER CAKEWASH</t>
  </si>
  <si>
    <t>ENGINE #5 KAWASHI PAYLOADER</t>
  </si>
  <si>
    <t>ELEVATOR LIMIT SWITCHES GTSP</t>
  </si>
  <si>
    <t>B3 GYP LINE</t>
  </si>
  <si>
    <t>50 HP VFD #1 FILTER</t>
  </si>
  <si>
    <t>5KY MAGNA BLAST BEEAKER</t>
  </si>
  <si>
    <t>LIMESTONE TRANS BLOWER HOUSING</t>
  </si>
  <si>
    <t>NORTH METERING PUMP</t>
  </si>
  <si>
    <t>#814"S/S VALVE FOR FINAL PUMP</t>
  </si>
  <si>
    <t>GALIGHER 4"VERTICAL PUMP</t>
  </si>
  <si>
    <t>DORRCO 15TON CRANE HOIST</t>
  </si>
  <si>
    <t>LAB ANALYSIS EQUIP. PURIFIED A</t>
  </si>
  <si>
    <t>PA STEAM PIPE BRIDGE</t>
  </si>
  <si>
    <t>B-4 GYPSUM SLURRY PIPE LINE UP</t>
  </si>
  <si>
    <t>DESK CHAIR (DOCK OFFICE)</t>
  </si>
  <si>
    <t>INTERFACE CABINET,TI EQUIP</t>
  </si>
  <si>
    <t>WALNUT DESK (MATHOT)</t>
  </si>
  <si>
    <t>TABLE CONFERENCE M/O SALES</t>
  </si>
  <si>
    <t>16 CUSTOM WORK UNITS M/O - SAL</t>
  </si>
  <si>
    <t>LABORATORY CABINETS</t>
  </si>
  <si>
    <t>DESK &amp; CREDENZA-RINSMA</t>
  </si>
  <si>
    <t>DESK &amp; CREDENZA-MARKEY</t>
  </si>
  <si>
    <t>FRONT OFC COMPUTER ROOM UPS</t>
  </si>
  <si>
    <t>WALNUT U-DESK-ACCTG</t>
  </si>
  <si>
    <t>OAK U-DESK-ACCTG</t>
  </si>
  <si>
    <t>MODULAR DESKS (12)-ACCTG</t>
  </si>
  <si>
    <t>WORKSTATIONS-TCHARETTE/SMARKEY</t>
  </si>
  <si>
    <t>FOUR CUSTOM WORK UNITS ENVIRON</t>
  </si>
  <si>
    <t>CHAIR ENT HYDRAULIC UMF</t>
  </si>
  <si>
    <t>ADMIN LADIES ROOM COUCH</t>
  </si>
  <si>
    <t>ADMIN LADIES ROOM TABLE</t>
  </si>
  <si>
    <t>(5)PLANT OFFICE WORKSTATIONS</t>
  </si>
  <si>
    <t>AIM DEC 3000 WORKSTATION</t>
  </si>
  <si>
    <t>PO COMPUTERROOM WORKSTAITON</t>
  </si>
  <si>
    <t>SAFETY DEPT WORKSTATIONS(2)</t>
  </si>
  <si>
    <t>RECEPITION CENTER/DESK (SALES)</t>
  </si>
  <si>
    <t>2-6 PERSON PODS (W. UNIT)</t>
  </si>
  <si>
    <t>3-4 PERSON PODS (W. UNIT)</t>
  </si>
  <si>
    <t>9 DESKS/CREDENZA (SALES)</t>
  </si>
  <si>
    <t>8-4 PERSON PODS(E. UNIT)</t>
  </si>
  <si>
    <t>PAOELETL-LEFT U UNIT DESK-JONE</t>
  </si>
  <si>
    <t>CONTROL LAB CABINETS</t>
  </si>
  <si>
    <t>SAFETY ADM ASST WORKSTATION</t>
  </si>
  <si>
    <t>ENVIRON OFFICE WORKSTATIONS (5</t>
  </si>
  <si>
    <t>ENVIRONMENTAL BOOKCASES</t>
  </si>
  <si>
    <t>ACOUSTIC BOOTH</t>
  </si>
  <si>
    <t>SAFETY MANAGER WORKSTATION</t>
  </si>
  <si>
    <t>ENGINEERING CO-OP WORKSTATION</t>
  </si>
  <si>
    <t>5 CUBICLES/PEDESTAL SALE TRAIL</t>
  </si>
  <si>
    <t>P/A SHOP LOCKERS</t>
  </si>
  <si>
    <t>P/A BREAKROOM LOCKERS</t>
  </si>
  <si>
    <t>LAB CABINETS &amp; WORK BENCHES</t>
  </si>
  <si>
    <t>LAN COMMUNICAITON SWITCHES</t>
  </si>
  <si>
    <t>SERVER UPGRADE</t>
  </si>
  <si>
    <t>ETHERNET COMMUNICATE SWITCHING</t>
  </si>
  <si>
    <t>WIRELESS BRIDGE NETWORK</t>
  </si>
  <si>
    <t>FIBER OPTIC CABLE</t>
  </si>
  <si>
    <t>TARGET VISION VIDEO MODULE</t>
  </si>
  <si>
    <t>TARGET VISION  E-SCREENS(17)</t>
  </si>
  <si>
    <t>ICP AUTOSAMPLER</t>
  </si>
  <si>
    <t>CAP TRK LOADING STATION</t>
  </si>
  <si>
    <t>DORRCO REUSE WATER TANK PH</t>
  </si>
  <si>
    <t>FLOW CONTROL VALVE</t>
  </si>
  <si>
    <t>CRANE MECHANICAL SEAL PUMP</t>
  </si>
  <si>
    <t>TECHNICON SOFTWARE 2-CHANNEL</t>
  </si>
  <si>
    <t>TECHNICON SOFTWARE WINDOWS</t>
  </si>
  <si>
    <t>MERIDIAN MAIL UPGRADE</t>
  </si>
  <si>
    <t>GENESIS BUSINESS SYS-SOFTWARE</t>
  </si>
  <si>
    <t>TRAINIG SOFTWARE</t>
  </si>
  <si>
    <t>25-USER ORACLE LICENSE SFTWARE</t>
  </si>
  <si>
    <t>MAXIMO MAINT MGMT SOFTWARE</t>
  </si>
  <si>
    <t>SUPPLIES - MRO</t>
  </si>
  <si>
    <t>TOTAL for SUPPLIES - MRO</t>
  </si>
  <si>
    <t>STRAINER 6" 150# FLGD YPLATFRM</t>
  </si>
  <si>
    <t>#2 FLTR VAC PMP SL WTR 1-1/2"</t>
  </si>
  <si>
    <t>DEFOAMER METERING SYS PUMP</t>
  </si>
  <si>
    <t>DEFOAMER METERING SYS PUMP-#3</t>
  </si>
  <si>
    <t>DEFOAMER METERING SYS PUMP-#4</t>
  </si>
  <si>
    <t>PFS SLURRY SUPP SYS SXITTER</t>
  </si>
  <si>
    <t>PFS SLURRY SUPPLEMENT SYS TUBE</t>
  </si>
  <si>
    <t>DEFMR MTRNG SYS FLOWTUBE</t>
  </si>
  <si>
    <t>50HP MOTOR 1800RPM 460VOLTS</t>
  </si>
  <si>
    <t>UNDRFLW LINE 4" KNFGTE VALVE</t>
  </si>
  <si>
    <t>#3 FLTRATE TANK GEAR REDUCER</t>
  </si>
  <si>
    <t>PFS SLURRY SUPPLEMENT SYS VLV</t>
  </si>
  <si>
    <t>DEFMR MTRNG SYS XMITTER</t>
  </si>
  <si>
    <t>PFS SLURRY SUPP SYS 2" VALVE</t>
  </si>
  <si>
    <t>SWIVEL JOINT 3" SS</t>
  </si>
  <si>
    <t>300K 9&amp;10 PUMP SUCTION AUGER</t>
  </si>
  <si>
    <t>300K TRSFR PMP AUGER (TOW 30%)</t>
  </si>
  <si>
    <t>SLURRY VLAVE 3" SS-TWO</t>
  </si>
  <si>
    <t>UNIFLO STRAINER SS 300GPM</t>
  </si>
  <si>
    <t>PFS SLURRY SUPP SYS INSTRMNTN</t>
  </si>
  <si>
    <t>50HP ALLEN BRADLEY DRIVE</t>
  </si>
  <si>
    <t>INSTRUMENT AIR COMPRESSOR</t>
  </si>
  <si>
    <t>9/10 EVAP EVACUATION DUCT</t>
  </si>
  <si>
    <t>SHIPPING TANK EVACUATION DUCT</t>
  </si>
  <si>
    <t>35MW COOLING TOWER FAN # DRIVE</t>
  </si>
  <si>
    <t>POTABLE WATER PH2 PHOSACID</t>
  </si>
  <si>
    <t>#9 FEEDWATER PUMP BETTERMENT</t>
  </si>
  <si>
    <t>SELF-CLEAN OVRHD TAILGS MAGNET</t>
  </si>
  <si>
    <t>GRANULATOR 300HP BACKUP MOTOR</t>
  </si>
  <si>
    <t>PROCESS TANKS 4" PIPING</t>
  </si>
  <si>
    <t>VSL LDG HYDRAULIC CYLINDER SYS</t>
  </si>
  <si>
    <t>9/10 FEED UPGRADE 50HP DRIVE</t>
  </si>
  <si>
    <t>W.5% TK RUBBER LINER</t>
  </si>
  <si>
    <t>4" GAS LINE TO TRANE BOILER</t>
  </si>
  <si>
    <t>#9 CAP OVERHAUL</t>
  </si>
  <si>
    <t>DORR DUCT (REACTR TO FUME SCRB</t>
  </si>
  <si>
    <t>PROCESS TANKS 6" PIPING</t>
  </si>
  <si>
    <t>#9 CAP 1ST MASS CST IRON GRIDS</t>
  </si>
  <si>
    <t>MOTOR 300HP GRANSULATOR 300HP</t>
  </si>
  <si>
    <t>TAILINGS ELEVATOR RENEWAL</t>
  </si>
  <si>
    <t>MINI DAP DBL-DECK 60" SEPARATR</t>
  </si>
  <si>
    <t>PFS-DH5 CENTRIFUGES-FOUR</t>
  </si>
  <si>
    <t>DORR 16" BTRFLY VALVE 150#</t>
  </si>
  <si>
    <t>DORR FLSH CLR COND SL 48" PIPE</t>
  </si>
  <si>
    <t>DORR FLSH CLR VAC PMP 16" VLV</t>
  </si>
  <si>
    <t>DORR 18" BTRFLY VLVS THREE 200</t>
  </si>
  <si>
    <t>INCREASE DORRCO PLT PROD RATE</t>
  </si>
  <si>
    <t>CAP RAINSHIELDS, INSULATION</t>
  </si>
  <si>
    <t>MH 15 PUMP STATION</t>
  </si>
  <si>
    <t>DAP RECYCLE CONVEYOR</t>
  </si>
  <si>
    <t>AFI DILUTION PUMP</t>
  </si>
  <si>
    <t>UPGRD WEIGH BIN AIRLOCK</t>
  </si>
  <si>
    <t>1-8 EVAP HEAT EXCHANGER</t>
  </si>
  <si>
    <t>TANK DENSITY BUBBLE TUBE</t>
  </si>
  <si>
    <t>#1 PUMP UPG AT #2 FILTRAT TANK</t>
  </si>
  <si>
    <t>THERMAL TREND SOFTWARE</t>
  </si>
  <si>
    <t>PFS LINE TO #1 FILTER</t>
  </si>
  <si>
    <t>ODOR STACK SCRUBBER FAN</t>
  </si>
  <si>
    <t>DRYER SPILL BELT UPGRADE</t>
  </si>
  <si>
    <t>#9 DRAIN PIPE TO DEMIN SUMP</t>
  </si>
  <si>
    <t>#3 RA SS 10" PIPING</t>
  </si>
  <si>
    <t>H&amp;J SUBSTATION SUPPORT LINES</t>
  </si>
  <si>
    <t>PRAYON COOLER LEG BRACES</t>
  </si>
  <si>
    <t>AFI DILLUTION TANK</t>
  </si>
  <si>
    <t>EVAP HEAT EXCHANGER</t>
  </si>
  <si>
    <t>ASPIRATORS &amp; FANS (GTSP)</t>
  </si>
  <si>
    <t>AFI-TAILINGS RECLAIM CONVEYOR</t>
  </si>
  <si>
    <t>SULFUR DOCK CRANE</t>
  </si>
  <si>
    <t>GTSP HEAT EXCHANGER</t>
  </si>
  <si>
    <t>SHIPPING PUMP AT PRIMARY ACID</t>
  </si>
  <si>
    <t>#9 BELT-DOCK AREA</t>
  </si>
  <si>
    <t>B ACID TRAP @ #2 FILTER</t>
  </si>
  <si>
    <t>GRAN GRIZZLY SUPPORT SYSTEM</t>
  </si>
  <si>
    <t>AFI WEST DILUTION PUMP UPGRD</t>
  </si>
  <si>
    <t>6" BUTTERFLY VALVE CONTROL</t>
  </si>
  <si>
    <t>AFI FAN WHEEL WASH SYSTEM</t>
  </si>
  <si>
    <t>PA TOOL RM MAGNETIC SWIPE SYS</t>
  </si>
  <si>
    <t>PUMP FOR 300K TANK</t>
  </si>
  <si>
    <t>FEEDER CONDUIT UPGR-E SUBSTAT</t>
  </si>
  <si>
    <t>2-STAGE WHIZZER ROCK CLASSIFIE</t>
  </si>
  <si>
    <t>300K TANK CONTAINMENT-EXP PROJ</t>
  </si>
  <si>
    <t>DRYER FAN-EXP PROJ</t>
  </si>
  <si>
    <t>DRYER-EXP PROJECT</t>
  </si>
  <si>
    <t>3 PEN RECORDER NG1 SE-120</t>
  </si>
  <si>
    <t>OUTLET VALVE #3 SULFUR TANK</t>
  </si>
  <si>
    <t>MOORING WINCH BARGE DOCKING</t>
  </si>
  <si>
    <t>ACTUATOR T412DA-CLARIFIER</t>
  </si>
  <si>
    <t>HOT WATER WASH SYS-EVAP</t>
  </si>
  <si>
    <t>PONDWATER SAMPLING SYS-PIPING</t>
  </si>
  <si>
    <t>LF AUTO WATER SAMPLER</t>
  </si>
  <si>
    <t>ENGR-PONDWATER RETURN FLOW SYS</t>
  </si>
  <si>
    <t>COND DUMP SYS SCH 40 PIPE</t>
  </si>
  <si>
    <t>COND DUMP SYS -SCH 40 PIPE</t>
  </si>
  <si>
    <t>CONCRETE CONTAIN DIKE</t>
  </si>
  <si>
    <t>7 CHEVRON MIST ELIMINATORS</t>
  </si>
  <si>
    <t>CHEVRON MIST ELIM, #9-10 EVAP</t>
  </si>
  <si>
    <t>by Randy McQuien on 12 Dec2008</t>
  </si>
  <si>
    <t>Potential items per criterion advocated</t>
  </si>
  <si>
    <t>HAMMER KNOCKER ASSEMBLY #5 DAP</t>
  </si>
  <si>
    <t>VALVES FOR #9 EVAP SCRUB PUMP</t>
  </si>
  <si>
    <t>AFI COLLECTION HOOD</t>
  </si>
  <si>
    <t>DOCK TANK ELECTRICAL UPGRD</t>
  </si>
  <si>
    <t>LASER SCAN SYSTEM</t>
  </si>
  <si>
    <t>54% LINE TIE IN TO DRY PROD</t>
  </si>
  <si>
    <t>54% 6" FEED HEADER</t>
  </si>
  <si>
    <t>GTSP FEED PUMP</t>
  </si>
  <si>
    <t>#3 FILTER PROD PUMPS (4)</t>
  </si>
  <si>
    <t>PFS 6" LINE TO AFI</t>
  </si>
  <si>
    <t>PFS SLURRY TANK (15,000 GAL SS</t>
  </si>
  <si>
    <t>#11 EVAP CIRCULATING PUMP</t>
  </si>
  <si>
    <t>CENTRIFUGE "D"</t>
  </si>
  <si>
    <t>54% COOLER</t>
  </si>
  <si>
    <t>#11 EVAPORATOR</t>
  </si>
  <si>
    <t>GOLF CART (LMP)</t>
  </si>
  <si>
    <t>LIMESTONE TRANSFER ASSEMBLY</t>
  </si>
  <si>
    <t>HIGH SPEED MIXER ASSEMBLY</t>
  </si>
  <si>
    <t>CAGE MILL ASSEMBLY</t>
  </si>
  <si>
    <t>DRYER DRIVE ASSEMBLY</t>
  </si>
  <si>
    <t>DE TRANSFER ASSEMBLY</t>
  </si>
  <si>
    <t>SS DORREO AGITATORS (2)</t>
  </si>
  <si>
    <t>NEW GYP FIELD FRESHWATER TANK</t>
  </si>
  <si>
    <t>#7 CONVERTER SAFETY HANDRAILS</t>
  </si>
  <si>
    <t>#7 CONVERTER HANDRAILS</t>
  </si>
  <si>
    <t>TAILINGS CONVERT 10 HP VFD</t>
  </si>
  <si>
    <t>PRAYON AGITATOR SHAFTS (2)</t>
  </si>
  <si>
    <t>1-11 EVAP TRANS PUMP SEALS(11)</t>
  </si>
  <si>
    <t>#9 EVAP CATCH-ALL DROP PIPE</t>
  </si>
  <si>
    <t>AFI HI-VAC</t>
  </si>
  <si>
    <t>DAP TAILINGS CONVEY VFD CARD</t>
  </si>
  <si>
    <t>LAB COMPUTER ROOM AIR CONDITON</t>
  </si>
  <si>
    <t>COOLING TOWER FAN DECK</t>
  </si>
  <si>
    <t>COLOR ANALYZER</t>
  </si>
  <si>
    <t>TECHNICON SOFTWARE CONTROL</t>
  </si>
  <si>
    <t>ULTRA GAS MONITOR</t>
  </si>
  <si>
    <t>MANWAY 15 HYDROMATIC PUMP</t>
  </si>
  <si>
    <t>GTSP DIFFERENTIAL PRESSURE IND</t>
  </si>
  <si>
    <t>COOLING TOWER FAN</t>
  </si>
  <si>
    <t>#11 EVAP BAROMETRIC LINE</t>
  </si>
  <si>
    <t>SULFUR UNLOADING PIPE (650 FT)</t>
  </si>
  <si>
    <t>AUTOMATED MILL LUBE SYSTEM</t>
  </si>
  <si>
    <t>#9 EVAPORATOR BODY</t>
  </si>
  <si>
    <t>#5 DAP GRANULATOR</t>
  </si>
  <si>
    <t>MILL BERTHOLD DENSITY METER</t>
  </si>
  <si>
    <t>PFS AGING TANK STARTER (2)</t>
  </si>
  <si>
    <t>PFS AGING TANK VALVES (12)</t>
  </si>
  <si>
    <t>PFS AGITATORS (2)</t>
  </si>
  <si>
    <t>PFS AGING TANKS (2)</t>
  </si>
  <si>
    <t>125 HP VFD FILTER FEED PUMP</t>
  </si>
  <si>
    <t>DRY PRODUCTS DCS SYSTEM</t>
  </si>
  <si>
    <t>LIGHTNING GEAR BOXES (2)</t>
  </si>
  <si>
    <t>SPLITTER BOX 54% TANK</t>
  </si>
  <si>
    <t>#3 SULFUR TANK</t>
  </si>
  <si>
    <t>#2 SECO SCREEN TROLLY HOIST</t>
  </si>
  <si>
    <t>#3 FILTER FEED LINES</t>
  </si>
  <si>
    <t>DORRCO AGITATORS (2)</t>
  </si>
  <si>
    <t>DRY PRODUCTS PIPE PACKS</t>
  </si>
  <si>
    <t>DAP ROTARY DRYER WEST TIRE</t>
  </si>
  <si>
    <t>IPA ACID TOWER CANDLES</t>
  </si>
  <si>
    <t>IPA ACID PUMP TANK</t>
  </si>
  <si>
    <t>#7 SULFUR BURNER</t>
  </si>
  <si>
    <t>#14 MILL SCREEN MOTOR VFD</t>
  </si>
  <si>
    <t>CLARIFIER FEED PUMPS</t>
  </si>
  <si>
    <t>CLARIFIER FEED PIPING</t>
  </si>
  <si>
    <t>#13 MILL SCREEN MOTOR VFD</t>
  </si>
  <si>
    <t>30% CLARIFIER RAKE DRIVE</t>
  </si>
  <si>
    <t>DRY PRODUCTS CONTROL ROOM A/C</t>
  </si>
  <si>
    <t>15 KV TRANSFORMER D SUBSTATION</t>
  </si>
  <si>
    <t>S/A DCS ADDITION</t>
  </si>
  <si>
    <t>#7 COOLING TWR MCC FEEDER</t>
  </si>
  <si>
    <t>#9 EVAP RERUBBER SCRUBBER SEAL</t>
  </si>
  <si>
    <t>#3&amp;4 FILTRATE S.S. PIPING</t>
  </si>
  <si>
    <t>SUBSYSTEM-2VAC PUMP MUFFLERS</t>
  </si>
  <si>
    <t>PRIMAVERA SOFTWARE</t>
  </si>
  <si>
    <t>FEED LINE #3 FILTER TO DIGESTE</t>
  </si>
  <si>
    <t>PLC CABINETS (PRAYON)</t>
  </si>
  <si>
    <t>#1 FILTER 7.5 TON HOIST</t>
  </si>
  <si>
    <t>AC SYSTEM (FOR MCC ROOM) PRAGO</t>
  </si>
  <si>
    <t>UPGRD DAP DRYER ASSET 22316</t>
  </si>
  <si>
    <t>TRANSFORMER (PRAYON)</t>
  </si>
  <si>
    <t>4160V MCC EQUIPMENT (PRAYON)</t>
  </si>
  <si>
    <t>SWITCHGEAR (PRAYON)</t>
  </si>
  <si>
    <t>CABLE TRAY SYSTEM (PRAYON)</t>
  </si>
  <si>
    <t>480 V MCC EQUIPMENT (PRAYON)</t>
  </si>
  <si>
    <t>PRAYON REALTOR HOIST</t>
  </si>
  <si>
    <t>PRESSURE RELIEF VALVES TREES</t>
  </si>
  <si>
    <t>125 HP MOTOR</t>
  </si>
  <si>
    <t>MOTOR 250 HP</t>
  </si>
  <si>
    <t>200 HP MOTOR</t>
  </si>
  <si>
    <t>CONVEYOR BELT</t>
  </si>
  <si>
    <t>TRANSFORMER</t>
  </si>
  <si>
    <t>#4 EVAP STRUCTURAL STEEL MOD.</t>
  </si>
  <si>
    <t>BUCKET CHAIN FOR GTSP ELEVATOR</t>
  </si>
  <si>
    <t>DORRCO FILTER PIPING</t>
  </si>
  <si>
    <t>DORRCO SLURRY PIPING(DIGESTER)</t>
  </si>
  <si>
    <t>BLADE DIVERTER</t>
  </si>
  <si>
    <t>SCREEN HOIST</t>
  </si>
  <si>
    <t>DEFLURINATION PUMP</t>
  </si>
  <si>
    <t>DAP DEFOAMER SYSTEM</t>
  </si>
  <si>
    <t>TOSHIBA MOTOR</t>
  </si>
  <si>
    <t>GRAN/SCRUBBER</t>
  </si>
  <si>
    <t>NORTH CLARIFIER SUMP E/I</t>
  </si>
  <si>
    <t>D TANK ACID TRANSFER PUMP</t>
  </si>
  <si>
    <t>ACID PUMP</t>
  </si>
  <si>
    <t>SLIDE GATE</t>
  </si>
  <si>
    <t>#7 PW PUMP UPGRADE</t>
  </si>
  <si>
    <t>ELEVATOR HOIST</t>
  </si>
  <si>
    <t>SCRUBBER RECIRC. PUMP</t>
  </si>
  <si>
    <t>GRAN MATERIAL SPLITTER</t>
  </si>
  <si>
    <t>DH5 CENTRIFUGES (10)</t>
  </si>
  <si>
    <t>#6 SULFURIC STORAGE TANK INSPE</t>
  </si>
  <si>
    <t>5&amp;9 MILL MOTOR</t>
  </si>
  <si>
    <t>DH5 CENTRIFUGES (6)</t>
  </si>
  <si>
    <t>CLG DISTRIBUTION BOXES</t>
  </si>
  <si>
    <t>PRAYON WARMANDISCHAGRE LINES</t>
  </si>
  <si>
    <t>CLG INSTRUMENTATION</t>
  </si>
  <si>
    <t>CL LOOP GRINDING PIPING</t>
  </si>
  <si>
    <t>DERRICK SCREENS/CL LOOP GRIND</t>
  </si>
  <si>
    <t>50# STEM LINE SUPPORTS</t>
  </si>
  <si>
    <t>5-8 EVAP SS POWER CABLE TRAYS</t>
  </si>
  <si>
    <t>MILLTRONICS LEVEL TRANSDUCER</t>
  </si>
  <si>
    <t>1921 W JOHN DEER 4X2 GATOR</t>
  </si>
  <si>
    <t>6" CLARKSON VALVES (4)</t>
  </si>
  <si>
    <t>S/A GOULD PUMP-1750 MOTOR</t>
  </si>
  <si>
    <t>MELROE BOBCAT LOADER</t>
  </si>
  <si>
    <t>753BOBCAT LOADER</t>
  </si>
  <si>
    <t>ELECTRICAL MODULAR OFFICE BLDG</t>
  </si>
  <si>
    <t>PHONES.LINES COMMERCIAL BLDG</t>
  </si>
  <si>
    <t>FOUNDAITON MODULAR OFFICE BLDG</t>
  </si>
  <si>
    <t>AFI BUILDING LOUVERS</t>
  </si>
  <si>
    <t>SULFURIC ACID TELECOMM UPGRADE</t>
  </si>
  <si>
    <t>DRY PRODUCTS TELECOMM UPGRADE</t>
  </si>
  <si>
    <t>OPERATIONS TELECOMM UPGRADE</t>
  </si>
  <si>
    <t>PHOS ACID TELECOMM UPGRADE</t>
  </si>
  <si>
    <t>LOADING DEPT. TELECOMM UPGRADE</t>
  </si>
  <si>
    <t>DIGITAL FIELD TOPGRAPHY</t>
  </si>
  <si>
    <t>IPC SPECTROMETER</t>
  </si>
  <si>
    <t>CLOCKS (19) PAYROLL</t>
  </si>
  <si>
    <t>SCRUBBER PUMPS</t>
  </si>
  <si>
    <t>JUG VALVE</t>
  </si>
  <si>
    <t>9-11 EVAPORATOR PIPING</t>
  </si>
  <si>
    <t>6:" HOPELINE(LITHIA INJ 1)</t>
  </si>
  <si>
    <t>FAT ACID PUMP</t>
  </si>
  <si>
    <t>BUCKHORN SPRINGS-PUMP</t>
  </si>
  <si>
    <t>WATER TANK (RECLAIMED WATER)</t>
  </si>
  <si>
    <t>WARMAN/DIGESTER PIPING MODIF.</t>
  </si>
  <si>
    <t>SOUTHEND BURNER REFRACTORY UPG</t>
  </si>
  <si>
    <t>DAT TOWER INLET</t>
  </si>
  <si>
    <t>IPA TOWER INLET</t>
  </si>
  <si>
    <t>FAT TOWER INLET</t>
  </si>
  <si>
    <t>STEAM LINE SUPPORT BRIDGE</t>
  </si>
  <si>
    <t>ENTRAINMENT SEPARATOR PRAYON</t>
  </si>
  <si>
    <t>RERUBBER N/S FLASH (#325802)</t>
  </si>
  <si>
    <t>OPERATOR CONTROL MODULE</t>
  </si>
  <si>
    <t>ADD TO ASSET 333768 SLURRY PIP</t>
  </si>
  <si>
    <t>#7 EVAPORATOR HEAT EXCHANGER</t>
  </si>
  <si>
    <t>#8 EVAPORATOR RUBBER LINER</t>
  </si>
  <si>
    <t>TWO 2000 KVA TRANSFORMERS</t>
  </si>
  <si>
    <t>LUBE OIL FIRE PROT SYS</t>
  </si>
  <si>
    <t>TORCH STACK-PAK CUTTING SYSTEM</t>
  </si>
  <si>
    <t>DATA HWY FIBER OPTIC ENCL (3)</t>
  </si>
  <si>
    <t>12" VERTICAL RETURN H20 PUMP</t>
  </si>
  <si>
    <t>ALL TERRAIN VEHICLE, JOHN DEER</t>
  </si>
  <si>
    <t>DIGITAL MASS FLOW CALIBRATOR</t>
  </si>
  <si>
    <t>#3 FLTR HYD DRVE PUMP SPARE</t>
  </si>
  <si>
    <t>DAP DRYER BALL HAMMER SYS</t>
  </si>
  <si>
    <t>ACID SPLITTER BOX</t>
  </si>
  <si>
    <t>AFI DRYER ELEVATOR</t>
  </si>
  <si>
    <t>PHOS ACID AUTO SAMPLERS</t>
  </si>
  <si>
    <t>#9 ACID STG TANK</t>
  </si>
  <si>
    <t>PILINGS FOR EVAPS #1-4</t>
  </si>
  <si>
    <t>FALK DRIVE #9 CONVEYOR</t>
  </si>
  <si>
    <t>DOCK SULFUR PIPE</t>
  </si>
  <si>
    <t>HUMIDITY TEST CHAMBER</t>
  </si>
  <si>
    <t>#2 FILTER GREASE HEADER</t>
  </si>
  <si>
    <t>#1 FILTER GYP TANK S.STEEL</t>
  </si>
  <si>
    <t>#7 IPA TANK-SULFURIC ACID PLAN</t>
  </si>
  <si>
    <t>DORR FLSH CLR VCMPMP CLG TWR</t>
  </si>
  <si>
    <t>PRAYON FLASH COOLER VACUUM PMP</t>
  </si>
  <si>
    <t>DORRCO FLSH CLR VAC PUMP SS</t>
  </si>
  <si>
    <t>9/10 FEED UPGRADE 4" SS VALVE</t>
  </si>
  <si>
    <t>#14 BALL MILL MOTOR REFURBISH</t>
  </si>
  <si>
    <t>GTSP 40% TANK AGITATOR/DRIVE</t>
  </si>
  <si>
    <t>VACUUM PUMP 4002</t>
  </si>
  <si>
    <t>#3 FILTER GYP TANK SSTEEL REP</t>
  </si>
  <si>
    <t>GAS SCAVENGER FLOWER</t>
  </si>
  <si>
    <t>#3 EVAPORATOR RERUBBER</t>
  </si>
  <si>
    <t>SULFUR TRUCK LOADOUT STATION</t>
  </si>
  <si>
    <t>#7 STRUCTURAL STEEL &amp; PLATFORM</t>
  </si>
  <si>
    <t>#3 FILTR SPACER PIPES &amp; LINING</t>
  </si>
  <si>
    <t>B CENTRIFUGE VFD</t>
  </si>
  <si>
    <t>#9 CAP T/A CONVERTER</t>
  </si>
  <si>
    <t>C-PFS SS 3" FLOW TUBE CNTL VAL</t>
  </si>
  <si>
    <t>#9 COMPR BUILDING AIR RCVR TNK</t>
  </si>
  <si>
    <t>POND WATER HEADER HP REDUCTION</t>
  </si>
  <si>
    <t>CAR MOVER HYD UNIT ENCLOSURE</t>
  </si>
  <si>
    <t>POTABLE WATER PHASE 1-CAP</t>
  </si>
  <si>
    <t>#9 DRYG TWR CONV TO SUCKR BLWR</t>
  </si>
  <si>
    <t>4" POTABLE WATERLINE</t>
  </si>
  <si>
    <t>RAILCAR PLATFORMS-TWO</t>
  </si>
  <si>
    <t>#7 &amp; #8 AP JUG VALVES</t>
  </si>
  <si>
    <t>MOTOR COVER FOR PHOS ACID MILL</t>
  </si>
  <si>
    <t>MOTOR COVER FOR AFI</t>
  </si>
  <si>
    <t>MOTOR COVER FOR #5 DAP</t>
  </si>
  <si>
    <t>MOTOR COVER FOR GTSP</t>
  </si>
  <si>
    <t>#2 REDUCER MORRIS PUMP</t>
  </si>
  <si>
    <t>5/40E PLC PROCESSORS (2)</t>
  </si>
  <si>
    <t>SPARE CENTRIFUGE HOUSING</t>
  </si>
  <si>
    <t>FOXBORO COATG OIL CTRLS</t>
  </si>
  <si>
    <t>FWCT FLOWDOWNS TO TG2 PIPING</t>
  </si>
  <si>
    <t>DOCK FACE TIMBER</t>
  </si>
  <si>
    <t>CLARIFIER FEED TANK SS LOWER S</t>
  </si>
  <si>
    <t>GLOBAL POSITION SYSTEM</t>
  </si>
  <si>
    <t>HOUSE FISHER PROPERTY</t>
  </si>
  <si>
    <t>ADMIN BUILDING AIR CONDITIONER</t>
  </si>
  <si>
    <t>COGEN MCC BUILDING</t>
  </si>
  <si>
    <t>HOUSE HARWELL PROPERTY</t>
  </si>
  <si>
    <t>BARN FERLITA PROPERTY</t>
  </si>
  <si>
    <t>HOUSE FERLITA PROPERTY</t>
  </si>
  <si>
    <t>TURBINE GENERATOR BLDG #7</t>
  </si>
  <si>
    <t>COMMUNICATIONS UTILITY BLDG</t>
  </si>
  <si>
    <t>MODULAR BLDG</t>
  </si>
  <si>
    <t>AFI LOWER LEVEL SIDING</t>
  </si>
  <si>
    <t>#3 WAREHOUSE DRAINAGE</t>
  </si>
  <si>
    <t>MEZZANINE FLOORING #3 WHSE</t>
  </si>
  <si>
    <t>DOCK BUMPERS &amp; STAIRS #3 WAREH</t>
  </si>
  <si>
    <t>COVERED STORAGE #3 WAREHOUSE</t>
  </si>
  <si>
    <t>PRYON REACTOR EVACUATION DUCT</t>
  </si>
  <si>
    <t>#8 CAP FWCT SWITCHGEAR/FEEDER</t>
  </si>
  <si>
    <t>#6 LOADING FINES REMOVAL SYST</t>
  </si>
  <si>
    <t>#8 S/A STORAGE TANK OVERHAUL</t>
  </si>
  <si>
    <t>EVAPS PW WASH SYSTEM PUMP, 13"</t>
  </si>
  <si>
    <t>#7 CAP DRYING TWR LEWIS PUMP</t>
  </si>
  <si>
    <t>#8 CAP FINAL TWR LEWIS PUMP</t>
  </si>
  <si>
    <t>SCRN FD ELEV ACTUATORS-EIGHT</t>
  </si>
  <si>
    <t>#7 CAP ACID TANK UPGRADE</t>
  </si>
  <si>
    <t>GMW TURBINE GENERATOR RENEWAL</t>
  </si>
  <si>
    <t>RESTORE #3 SULFUR TANK</t>
  </si>
  <si>
    <t>WELDING MACHINE, LINCOLN 400 A</t>
  </si>
  <si>
    <t>MCC UPS-SOLA 2.2 KW</t>
  </si>
  <si>
    <t>FIBER OPTIC CABLE DEMIN--#8PCM</t>
  </si>
  <si>
    <t>BREATHER BOX W/CO MONITOR-3 EA</t>
  </si>
  <si>
    <t>DISCH LINE #1 TK-SAMPLE STATN</t>
  </si>
  <si>
    <t>#2 FILTER 5 TON HOIST</t>
  </si>
  <si>
    <t>DEMIN VALVE 3" PLUB ACTUATOR</t>
  </si>
  <si>
    <t>6MW TURBINE SIZE 4 STARTER</t>
  </si>
  <si>
    <t>6MW TURBINE SIZE2 STARTERS-TWO</t>
  </si>
  <si>
    <t>FIBER OPTIC CABLE #8-ENV PLC</t>
  </si>
  <si>
    <t>300,000 GAL TANK AGITATOR</t>
  </si>
  <si>
    <t>DEMIN FLOWMETER-I/A SERIES</t>
  </si>
  <si>
    <t>#9 CAP UPS-INSTR POWER SYS</t>
  </si>
  <si>
    <t>DEMIN FLOWTUBE-MAGNETIC</t>
  </si>
  <si>
    <t>FUEL OIL PURIFIER</t>
  </si>
  <si>
    <t>9/10 MORRIS PUMP UNIFLANGE</t>
  </si>
  <si>
    <t>DORRCO &amp; PRAYON ROCK SLURRY TK</t>
  </si>
  <si>
    <t>STORAGE SILO SLIDE GATE</t>
  </si>
  <si>
    <t>CLASSIFIER INLET FAN MOTOR</t>
  </si>
  <si>
    <t>LIMESTONE SILO SLIDE GATE</t>
  </si>
  <si>
    <t>LOAD CELL</t>
  </si>
  <si>
    <t>D-E SILO AIRLOCK MOTOR</t>
  </si>
  <si>
    <t>D-E WEIGH BIN &amp; LOAD CELLS</t>
  </si>
  <si>
    <t>LIME DAY BIN AIRLOCK VALVE/MTR</t>
  </si>
  <si>
    <t>RECLAIM BIN AIRLOCK VALVE/MTR</t>
  </si>
  <si>
    <t>D-E WEIGH BIN AIRLOCK &amp; MOTOR</t>
  </si>
  <si>
    <t>LIMESTONE SILO ROT AIRLOCK/MTR</t>
  </si>
  <si>
    <t>SURGE BIN SLIDE GATE</t>
  </si>
  <si>
    <t>WEIGHT BIN SLIDE GATE</t>
  </si>
  <si>
    <t>UPS</t>
  </si>
  <si>
    <t>D-E FEED SPLITTER</t>
  </si>
  <si>
    <t>D-E SYSTEM BLOWER MOTOR</t>
  </si>
  <si>
    <t>ASSET VALUE DETAIL</t>
  </si>
  <si>
    <t>MOSAIC FERTILIZER, LLC</t>
  </si>
  <si>
    <t>Acq Year</t>
  </si>
  <si>
    <t>Cost</t>
  </si>
  <si>
    <t>Market Value</t>
  </si>
  <si>
    <t>ASSET VALUE SUMMARY</t>
  </si>
  <si>
    <t>TOTALS</t>
  </si>
  <si>
    <t>MACH &amp; EQP - POL CNTRL</t>
  </si>
  <si>
    <t>I affirm that the information contained in this report is accurate and complete to the best of my knowledge and belief and that complete information</t>
  </si>
  <si>
    <t>PARKING LOT-MAIN OFFICE SOUTH</t>
  </si>
  <si>
    <t>FENCING 119 ACRE POND</t>
  </si>
  <si>
    <t>CAKEBLOWER</t>
  </si>
  <si>
    <t>#8 CAP MCC 480 VOLT SWITCHGEAR</t>
  </si>
  <si>
    <t>#8 S/A JUG DAMPER</t>
  </si>
  <si>
    <t>#9 S/A ANODIC PROTECTION SYS</t>
  </si>
  <si>
    <t>RECYCLE ELEVATOR 5 TON HOIST</t>
  </si>
  <si>
    <t>#9 COLD HEAT EXCHANGER</t>
  </si>
  <si>
    <t>GTSP SOUTH SLURRY LINE</t>
  </si>
  <si>
    <t>DOCK COATING OIL TANK</t>
  </si>
  <si>
    <t>#8 SAP ANODIC PROTECTION</t>
  </si>
  <si>
    <t>#8 FRESH WATER COOLING TOWER</t>
  </si>
  <si>
    <t>DEMIN ACID PUMP-INJECTION</t>
  </si>
  <si>
    <t>PRAYDON #1 ATTACH TK EVAC DUCT</t>
  </si>
  <si>
    <t>SLURRY PUMP MICH SEALS-SEVEN</t>
  </si>
  <si>
    <t>BYPASS PIPE FM PMPS TO 24" LIN</t>
  </si>
  <si>
    <t>18" SIPHON LINE</t>
  </si>
  <si>
    <t>PROCESS TANKS 6" KNFGT VALVE</t>
  </si>
  <si>
    <t>E 54% TK SPLITTER BOX TOP PE</t>
  </si>
  <si>
    <t>5-8 EVAPS BARO COND PIPING</t>
  </si>
  <si>
    <t>E 54% TK SPLITTER BOX</t>
  </si>
  <si>
    <t>2-4 EVAPS BARO INLET PW PIPING</t>
  </si>
  <si>
    <t>#2 FLTR FLTRAT TNK LVL INSTR</t>
  </si>
  <si>
    <t>DORRCO DVR PMP 316L BASES-3</t>
  </si>
  <si>
    <t>NEW ADDITIONS(2007) NOT INCLUDED(REPAIRS) PER RANDY MCQUIEN</t>
  </si>
  <si>
    <t>200840</t>
  </si>
  <si>
    <t>OIS Pi Server system</t>
  </si>
  <si>
    <t>201194</t>
  </si>
  <si>
    <t>WASHDOWN PUMP &amp; MOTOR</t>
  </si>
  <si>
    <t>PIPE BRIDGE OVER AREA 3 OFFICE</t>
  </si>
  <si>
    <t>PRAYON H2504 PUMP STARTER CONT</t>
  </si>
  <si>
    <t>COGEN-#8 CAP SYS (REF 256042)</t>
  </si>
  <si>
    <t>CONVERT RGCV FAN TO 700HP</t>
  </si>
  <si>
    <t>ENCLOSE TRANSFER BELT ENDS @ D</t>
  </si>
  <si>
    <t>REBUILD 5-8 EVAP SWITCHGEAR</t>
  </si>
  <si>
    <t>COGEN-TURBINE (REF 256035)</t>
  </si>
  <si>
    <t>DA TANK TRAYS - #8 CAP</t>
  </si>
  <si>
    <t>CONTROL VALVE IN NH3 PIPELINE</t>
  </si>
  <si>
    <t>WIND SPEED &amp; DIRECTION SENSOR</t>
  </si>
  <si>
    <t>PIPE ARCH @ US 301</t>
  </si>
  <si>
    <t>3RD PF5 CENTRIFUGE</t>
  </si>
  <si>
    <t>100HP A.F. DRIVE</t>
  </si>
  <si>
    <t>ELECTRIC CHAIN HOIST</t>
  </si>
  <si>
    <t>COATING OIL SYS AT DOCK</t>
  </si>
  <si>
    <t>NEW SCREEN DECKS</t>
  </si>
  <si>
    <t>DAP 6 ADJUSTABLE GRANULATOR</t>
  </si>
  <si>
    <t>#1 FILTER VAC PUMPS SEAL</t>
  </si>
  <si>
    <t>HEAT EXCHANGER FOR 1-8 EVAP</t>
  </si>
  <si>
    <t>SOUTH BAROMETRIC CONDENSOR</t>
  </si>
  <si>
    <t>PIPE @ #4 PROCESS WATER TANK</t>
  </si>
  <si>
    <t>COMMON COOLING TOWER</t>
  </si>
  <si>
    <t>GYPSUM WASH PUMPS</t>
  </si>
  <si>
    <t>D-E PIPING SYSTEM</t>
  </si>
  <si>
    <t>CLASSIFIER VIBRATOR MOTOR</t>
  </si>
  <si>
    <t>AFI RAIL CAR POSITIONER</t>
  </si>
  <si>
    <t>CONTROL VALVES (3)</t>
  </si>
  <si>
    <t>CLASSIFIER INLET FAN</t>
  </si>
  <si>
    <t>MAG FLOW METERS (2)</t>
  </si>
  <si>
    <t>DRYER GEAR</t>
  </si>
  <si>
    <t>LIMESTONE WEIGH BELT &amp; MOTOR</t>
  </si>
  <si>
    <t>SILO LEVEL SYSTEM</t>
  </si>
  <si>
    <t>DEF RECIRCULATION PIPING</t>
  </si>
  <si>
    <t>RAILCAR POS HYDRAULIC UNIT/MTR</t>
  </si>
  <si>
    <t>SEPTIC TANK-SEWAGE SYS</t>
  </si>
  <si>
    <t>DORRCO POND H20 RETURN PIPING</t>
  </si>
  <si>
    <t>SEWAGE/TREATMENT SYS-ELECTR</t>
  </si>
  <si>
    <t>ENGR-SEWAGE/TREATMENT SYS</t>
  </si>
  <si>
    <t>SEWAGE/TREATMENT SYS-PIPING</t>
  </si>
  <si>
    <t>SEWAGE/TREATMENT SYSTEM</t>
  </si>
  <si>
    <t>RUBBERLINED PIPE-SHIPPING TANK</t>
  </si>
  <si>
    <t>ENGR-PONDWATER CHLORINATOR</t>
  </si>
  <si>
    <t>SCRUBBER SEAL TANK, #7 EVAP</t>
  </si>
  <si>
    <t>DRAIN PIPE, S.W. DIKE</t>
  </si>
  <si>
    <t>ENGR/ELECTR-OUTFALL 1&amp;5 PROJ</t>
  </si>
  <si>
    <t>24" MAG FLOWMETER OUTFALL 1&amp;5</t>
  </si>
  <si>
    <t>35MW GEN. HEAT UP LINE</t>
  </si>
  <si>
    <t>VESCOR SCRUBBER PACKING-DORRCO</t>
  </si>
  <si>
    <t>DORRCO-PONDWATER DISCH PIPE</t>
  </si>
  <si>
    <t>HYDR LIFT WEIGHING SYS-DUST</t>
  </si>
  <si>
    <t>FUME SCRUBBER 3RD FILTER</t>
  </si>
  <si>
    <t>RG SCRUBBER-EXP PROJ</t>
  </si>
  <si>
    <t>2 DOUBLE WALL FUEL TANKS</t>
  </si>
  <si>
    <t>SURVEY MONUMENTS (CONCRETE)</t>
  </si>
  <si>
    <t>POLLUTION CONTROL EQUIPMENT - SEE ATTACHED LIST</t>
  </si>
  <si>
    <t xml:space="preserve">  HILLSBOROUGH</t>
  </si>
  <si>
    <t>24" SIPHON LINE TO PONDS</t>
  </si>
  <si>
    <t>#3 FLTR SCRUBBER EVAC DUCT</t>
  </si>
  <si>
    <t>EVAP SCRBR WATER MKUP AUTOMATN</t>
  </si>
  <si>
    <t>#1 EVAP MIST PADS (1 SET)</t>
  </si>
  <si>
    <t>5-8 EVAP SCRUBBER TANK DRAIN</t>
  </si>
  <si>
    <t>FULLER DUST CMDPRSR ENCLOSURE</t>
  </si>
  <si>
    <t>DEFOAMER LEVEL SURESITE INSTRM</t>
  </si>
  <si>
    <t>1-10 EVAP FSA SCRBR SYS PIPING</t>
  </si>
  <si>
    <t>DORRCO SCRUBBER 42" HDPE DUCT</t>
  </si>
  <si>
    <t>PRAYON TLR SCRBR STRAINERS-TWO</t>
  </si>
  <si>
    <t>OUTFALL 022 SAMPLING PLATFORM</t>
  </si>
  <si>
    <t>#7 DAT ACID DIS/MIST RENEWAL</t>
  </si>
  <si>
    <t>REUSE WATER LINE AT 5% TANK</t>
  </si>
  <si>
    <t>CONDENSATE RETURN LINE UPGRADE</t>
  </si>
  <si>
    <t>CAP SO2 EMISSION MONITOR(3)</t>
  </si>
  <si>
    <t>LIMESTONE DAY BIN SIDE GATE</t>
  </si>
  <si>
    <t>D-E CYCLONE A</t>
  </si>
  <si>
    <t>D-E CYCLONE B</t>
  </si>
  <si>
    <t>D-E SILO DUST COLLECTOR</t>
  </si>
  <si>
    <t>AFI BAGHOUSE AIRLOCK VALVE</t>
  </si>
  <si>
    <t>CONDENSATE PUMP &amp; MOTOR</t>
  </si>
  <si>
    <t>LIMESTONE SILO DUST COLLECTOR</t>
  </si>
  <si>
    <t>LIME DAY BIN DUST COLT/FAN/MTR</t>
  </si>
  <si>
    <t>CONDENSATE TANK</t>
  </si>
  <si>
    <t>DEF SUMP PUMP &amp; MOTOR</t>
  </si>
  <si>
    <t>RECYCLE IMPACT SCALE</t>
  </si>
  <si>
    <t>SCRUBBER LIQUOR LINE</t>
  </si>
  <si>
    <t>OIL MIST LUBRICATION UNIT</t>
  </si>
  <si>
    <t>DEF ACID SCRUB FAN &amp; MOTOR</t>
  </si>
  <si>
    <t>DEFLORINATION TANK DUCTWORK</t>
  </si>
  <si>
    <t>OVERSIZE MILL A &amp; 2 MOTORS</t>
  </si>
  <si>
    <t>DEFLUORINATION ACID SCRUBBER</t>
  </si>
  <si>
    <t>POND WATER SUPPLY PIPING</t>
  </si>
  <si>
    <t>ENGR/CONSULTING SEWAGE SYS</t>
  </si>
  <si>
    <t>CORFLEX CABLE, 1-4 EVAP AUTO</t>
  </si>
  <si>
    <t>WILFLEY PUMPS DOWNSIZE-PIPING</t>
  </si>
  <si>
    <t>HOT WATER WASH SYS.-PIPING</t>
  </si>
  <si>
    <t>18 EVAP WASH VALVES</t>
  </si>
  <si>
    <t>DORRCO AUTOMATION-ELECTR UPGR</t>
  </si>
  <si>
    <t>S.S. CORFLEX CABLE, DORRCO AUT</t>
  </si>
  <si>
    <t>AUTOMATE 1-4 EVAP-INSTR UPGR</t>
  </si>
  <si>
    <t>CLARIFIER WASH HEADER</t>
  </si>
  <si>
    <t>STORAGE TANK RECIRE-PIPING</t>
  </si>
  <si>
    <t>INSULATE STEAM PIPING-PRAYON</t>
  </si>
  <si>
    <t>N/S PIPE RACK STEEL SUPPORTS</t>
  </si>
  <si>
    <t>AUTOMATE DORRCO/INSTR UPGR</t>
  </si>
  <si>
    <t>5 BAROMETRIC COND-RERUBBER</t>
  </si>
  <si>
    <t>ENGR 1-4 EVAP AUTOMATION</t>
  </si>
  <si>
    <t>LOOP SEAL DISCH PIPE-5-8 EVAP</t>
  </si>
  <si>
    <t>LIGHTNING PROTECT SYS./EQUIP</t>
  </si>
  <si>
    <t>WILFLEY PUMPS DOWNSIZE 2-8 EVA</t>
  </si>
  <si>
    <t>STEEL DRYER TIRE</t>
  </si>
  <si>
    <t>TI D/3 DIGITAL CONTROL SYS</t>
  </si>
  <si>
    <t>ENGR-DORRCO AUTOMATION</t>
  </si>
  <si>
    <t>TREATMENT PLANT-SEWAGE SYS</t>
  </si>
  <si>
    <t>POLY HOT WASH LINE, DORRCO</t>
  </si>
  <si>
    <t>1ST MASS GRIDS/POST-#8 CAP</t>
  </si>
  <si>
    <t>FIBER OPTICS FOR T.I. D/3 SYS</t>
  </si>
  <si>
    <t>26" KG VLAVE WARMAN PUMP-DORRC</t>
  </si>
  <si>
    <t>ENGR-DUCTWORK PROJ- #8 CAP</t>
  </si>
  <si>
    <t>ECONOMIZER INSULATION #8 CAP</t>
  </si>
  <si>
    <t>ENGR-ECONOMIZER #8 CAP</t>
  </si>
  <si>
    <t>ECONOMIZER PIPING #8 CAP</t>
  </si>
  <si>
    <t>ECONOMIZER, #8 CAP</t>
  </si>
  <si>
    <t>PLATFORM, CHLORINATOR TANK</t>
  </si>
  <si>
    <t>DUPONT 502 ANALYZER-#8 CAP</t>
  </si>
  <si>
    <t>2 CONDUCTIVITY XMITTERS, 872-2</t>
  </si>
  <si>
    <t>WASHBOX HEADER-300K TANK FEED</t>
  </si>
  <si>
    <t>300K TANK FEED SYS PIPING</t>
  </si>
  <si>
    <t>COOLER FEED/DISCH PIPING UPGR</t>
  </si>
  <si>
    <t>#7 CONV BELT OVERLD MONITOR</t>
  </si>
  <si>
    <t>INSULATE PIPING-PRAYON</t>
  </si>
  <si>
    <t>FSA SHIPPING LINE, 2" PIPING</t>
  </si>
  <si>
    <t>ACID PIPING STEEL SUPPORTS-#8</t>
  </si>
  <si>
    <t>FSA OVERFLOW RETURN PIPING</t>
  </si>
  <si>
    <t>24" VALVE, S.W. DIKE</t>
  </si>
  <si>
    <t>2-24" VALVES OUTFALL 1&amp;5</t>
  </si>
  <si>
    <t>36" VALVE OUTFALL 1&amp;5</t>
  </si>
  <si>
    <t>16" F/W PIPELINE @ LITHIA</t>
  </si>
  <si>
    <t>DORRCO PRIMARY VAC PUMP MOTOR</t>
  </si>
  <si>
    <t>30% TANK BYPASS LINE &amp; RUBBER</t>
  </si>
  <si>
    <t>CLARIFIER DRIVE, ELMCO W-36P</t>
  </si>
  <si>
    <t>OVHL #13 MILL MOTOR 3750HP</t>
  </si>
  <si>
    <t>GRAN MOHUNLHER DOOR (DAP6)</t>
  </si>
  <si>
    <t>DEFLOURINATION FAN BLAST WHEEL</t>
  </si>
  <si>
    <t>18" PIPELINE (GYPSUM FIELD)</t>
  </si>
  <si>
    <t>DAP 6 CONVEYOR (UPGRADE)</t>
  </si>
  <si>
    <t>BOILER-FEED WATER #8 SAP</t>
  </si>
  <si>
    <t>200 HP VFD DRIVE FOR MILL 13</t>
  </si>
  <si>
    <t>200 HP VFD DRIVE FOR MILL 14</t>
  </si>
  <si>
    <t>200 HP TOSHIBA MOTOR ROCK MILL</t>
  </si>
  <si>
    <t>4 ROCK SLURRY SCREEN PUMPS</t>
  </si>
  <si>
    <t>SLURRY DISCHARGE PUMPS</t>
  </si>
  <si>
    <t>ROTATE "C" DIVERTER GATE</t>
  </si>
  <si>
    <t>LIGHTING (DOCK ACCESS)</t>
  </si>
  <si>
    <t>SCREEN CHUTES DOORS</t>
  </si>
  <si>
    <t>MILL ACCESS PLATFORMS FOR #4 M</t>
  </si>
  <si>
    <t>#1 FILTER CAKE WASH PUMP</t>
  </si>
  <si>
    <t>CONTAINMENT PAD</t>
  </si>
  <si>
    <t>#5 DITCH-CONCRETE</t>
  </si>
  <si>
    <t>PIPING TO DEMIN SUMP</t>
  </si>
  <si>
    <t>DAP 6 CHILLER ROOF OVER INLET(</t>
  </si>
  <si>
    <t>REACTOR-PIPING SUPPORTS</t>
  </si>
  <si>
    <t>#1 BELT AT WET ROCK</t>
  </si>
  <si>
    <t>#3 FILTER VACUUM PMP SILENCERS</t>
  </si>
  <si>
    <t>E54 PIPING(EVACUATION SYSTEM)</t>
  </si>
  <si>
    <t>DOCK TANK PIPING UPGRD</t>
  </si>
  <si>
    <t>DELANEY CREEK RESTORATION</t>
  </si>
  <si>
    <t>REDIRECT STORMWATER CULVERT</t>
  </si>
  <si>
    <t>CEMENT/CLAY SLURRY WALL</t>
  </si>
  <si>
    <t>STORMWATER DRAINAGE SWALE</t>
  </si>
  <si>
    <t>CONCRETE BASE, MORRIS PUPM #2</t>
  </si>
  <si>
    <t>PIPELINE SPILL PROTECTION</t>
  </si>
  <si>
    <t>LANDSCAPE - TREES, SHRUBS</t>
  </si>
  <si>
    <t>DIKING @ UREA TANK</t>
  </si>
  <si>
    <t>RETENTION POND @ DRY PROD BLDG</t>
  </si>
  <si>
    <t>ROCK/PLASTIC GROUND COVERING</t>
  </si>
  <si>
    <t>ASPHALT SWALE/CONTAIN BERM</t>
  </si>
  <si>
    <t>CONCRETE BASE, MORRIS PUMP #9</t>
  </si>
  <si>
    <t>LOWER DAM CREST, CONCR RIPRAP</t>
  </si>
  <si>
    <t>CONCRETE CONTAIN WALLS-WHSE #2</t>
  </si>
  <si>
    <t>CONCRETE BASE 9 &amp; 10 FEED PUMP</t>
  </si>
  <si>
    <t>FIBERGLASS DITCH COVERS</t>
  </si>
  <si>
    <t>CONCRETE PAD UNDER #2 EVAP</t>
  </si>
  <si>
    <t>ASPHALT ROAD-MAIN GATE TO #4</t>
  </si>
  <si>
    <t>CEMENT PAD @ SULF ACID PUMPS</t>
  </si>
  <si>
    <t>CONCRETE CURBS DRAIN INLETS</t>
  </si>
  <si>
    <t>ASPHALT PAVEMENT-N. CONTAIN</t>
  </si>
  <si>
    <t>PAVE GRAVEL ROADS IN PLANT</t>
  </si>
  <si>
    <t>CONCRETE PADES, 1-4 EVAP</t>
  </si>
  <si>
    <t>PARKING LOT FENCE BUCKHORN CR</t>
  </si>
  <si>
    <t>CONCRETE PAD, W. 5% ACID TANK</t>
  </si>
  <si>
    <t>COGEN COOLING TOWER PIPING</t>
  </si>
  <si>
    <t>COGEN COOLING TOWER PUMPS</t>
  </si>
  <si>
    <t>COGEN COOLING TOWER FOUNDATION</t>
  </si>
  <si>
    <t>COGEN CONDENSATE PIPING</t>
  </si>
  <si>
    <t>COGEN COOLING TOWER FANS</t>
  </si>
  <si>
    <t>COGEN CONDENSER EJECTOR SYS</t>
  </si>
  <si>
    <t>COGEN EI CONNECTION</t>
  </si>
  <si>
    <t>DORR FLSH CLR VAC PMP 400HP MT</t>
  </si>
  <si>
    <t>STORMWATER DRAINAGE, PIPE</t>
  </si>
  <si>
    <t>CONCRETE CONTAINMENT WALL DOCK</t>
  </si>
  <si>
    <t>TRANK CONTAIN PAD/WALL, CONCRE</t>
  </si>
  <si>
    <t>CONCRETE BARRIER &amp; BARGE SLIP</t>
  </si>
  <si>
    <t>METAL GUARDRAILS, PLANT ROADS</t>
  </si>
  <si>
    <t>PIPERACK GUARDRAILS</t>
  </si>
  <si>
    <t>ENGR-DRAINAGE SWALE</t>
  </si>
  <si>
    <t>DRAINAGE SWALE, OIL CTM SITE</t>
  </si>
  <si>
    <t>ENGR.-SPILL/STORMWATER CONTROL</t>
  </si>
  <si>
    <t>GUARDRAILS, NW PIPERACK, PUMPS</t>
  </si>
  <si>
    <t>GRADING/LIMEROCK DRAINAGE</t>
  </si>
  <si>
    <t>ENGR-DOCK SEA WALL RENOVATION</t>
  </si>
  <si>
    <t>IRRIG SYS PIPING-HWY 41</t>
  </si>
  <si>
    <t>CONTAINMENT BERM, NW AREA</t>
  </si>
  <si>
    <t>PAVE ROAD, NW AREA</t>
  </si>
  <si>
    <t>EROSION CONTROL GRADING/FILL</t>
  </si>
  <si>
    <t>CONCRETE FENCE-MAIN OFFICE</t>
  </si>
  <si>
    <t>LANDSCAPE TREES, SHRUBS-HWY 41</t>
  </si>
  <si>
    <t>4 ACRE SW RETENTION POND</t>
  </si>
  <si>
    <t>CONCR CONTAIN PAD-9/10 EVAP</t>
  </si>
  <si>
    <t>RENOVATE DOCK SEA WALL E. FACE</t>
  </si>
  <si>
    <t>CHAINLINK FENCE EMPL LOT-RIVER</t>
  </si>
  <si>
    <t>COGEN TRANSFORMER SUBSTATION</t>
  </si>
  <si>
    <t>COGEN STEAM PIPING</t>
  </si>
  <si>
    <t>COGEN TURBIN GENERATOR</t>
  </si>
  <si>
    <t>#8 SAP SILENCER</t>
  </si>
  <si>
    <t>NITROGEN DISTILLATION UNIT</t>
  </si>
  <si>
    <t>#8 S/A DRYING PUMP TANK</t>
  </si>
  <si>
    <t>PAP 2 TON HOIST POWER LINE</t>
  </si>
  <si>
    <t>#7 S/A TURBINE ROTOR ASSEMB</t>
  </si>
  <si>
    <t>#7 CAP DCS MULITPLEXER</t>
  </si>
  <si>
    <t>#9 CAP DCS MULITPLEXER</t>
  </si>
  <si>
    <t>DH5 CENTRIFUGE BOWLS</t>
  </si>
  <si>
    <t>DAP DRYER THRUST ROLLERS</t>
  </si>
  <si>
    <t>DRUM CRUSHER</t>
  </si>
  <si>
    <t>DEMIN PLANT POWER FEEDER</t>
  </si>
  <si>
    <t>6MW COOLING TOWER PIPING</t>
  </si>
  <si>
    <t># 8 CAP STEAM TURBINE</t>
  </si>
  <si>
    <t>#2 SCALE TRACK REFURBISH</t>
  </si>
  <si>
    <t>LITHIA AUTOMATED PUMPING STATI</t>
  </si>
  <si>
    <t>DEMIV 2000 KVA TRANSFORMER</t>
  </si>
  <si>
    <t>#7 IPA CANDLES</t>
  </si>
  <si>
    <t>GTSP CHAIN MILLS</t>
  </si>
  <si>
    <t>#7 DEAERATOR</t>
  </si>
  <si>
    <t>#7 BOILER BYPASS DAMPER</t>
  </si>
  <si>
    <t>#7 CAP STEAM DRUM</t>
  </si>
  <si>
    <t>#7 BOILER FEED WATER PUMPS</t>
  </si>
  <si>
    <t>#7 TURBINE GENERATOR</t>
  </si>
  <si>
    <t>#7 SUPEWR HEATER 2AB</t>
  </si>
  <si>
    <t>#7 CAP CATALYST</t>
  </si>
  <si>
    <t># 7 CAP STEAM PIPING</t>
  </si>
  <si>
    <t>#7 ECONOMIZER 3AB</t>
  </si>
  <si>
    <t># 7 FINAL TOWER</t>
  </si>
  <si>
    <t>#7 CAP #1 BOILER</t>
  </si>
  <si>
    <t>#7 HOT GAS HEAT EXCHANGER</t>
  </si>
  <si>
    <t>#7 DRYING TOWER</t>
  </si>
  <si>
    <t>#7 CAP CONVERTER</t>
  </si>
  <si>
    <t>SULFUR PUMP</t>
  </si>
  <si>
    <t>AFI EVACUATION POSITIONERS</t>
  </si>
  <si>
    <t>GTSP SLURRY WASH LINE</t>
  </si>
  <si>
    <t>#3 FLTR HYD DRVE MOTOR SPARE</t>
  </si>
  <si>
    <t>COOLING TWR BLOWDN REUSE LINES</t>
  </si>
  <si>
    <t>CENTRIFUGE DH6</t>
  </si>
  <si>
    <t>POWER DISTRIBUTION BOX @ RR SC</t>
  </si>
  <si>
    <t>FAN ASSEMBLY 6000 COOLINGTOWER</t>
  </si>
  <si>
    <t>ZMI GRINDER (LAB EQUIP)</t>
  </si>
  <si>
    <t>RERUBBER N 5% TANK</t>
  </si>
  <si>
    <t>1-8 EVAP FILL LINES PIPING</t>
  </si>
  <si>
    <t>#1 FILTER SULF ACID MIXER</t>
  </si>
  <si>
    <t>SULF MIXER FR #1 FILTER TO DOR</t>
  </si>
  <si>
    <t>DEMIN 316L ACID DAY TANK</t>
  </si>
  <si>
    <t>RELIEF VALVE TRANE BOILER</t>
  </si>
  <si>
    <t>3 XMITTERS #3 FILTRATE TANK</t>
  </si>
  <si>
    <t>FIBER OPTIC NETWORK CABLE</t>
  </si>
  <si>
    <t>1500KVA TRANSFORMER @ 6MW GEN</t>
  </si>
  <si>
    <t>250HP SOFT START</t>
  </si>
  <si>
    <t>DEF PRODUCT PIPING</t>
  </si>
  <si>
    <t>NATURAL GAS SUPPLY PIPING</t>
  </si>
  <si>
    <t>BURNER MANAGEMENT PACKAGE</t>
  </si>
  <si>
    <t>DEF ACID AGITATOR &amp; MOTOR</t>
  </si>
  <si>
    <t>DEF ACID TK-B AGITATOR &amp; MOTOR</t>
  </si>
  <si>
    <t>DILUTION TANK AGITATOR &amp; MOTOR</t>
  </si>
  <si>
    <t>COMBUSTION AIR FAN &amp; MOTOR</t>
  </si>
  <si>
    <t>D-E MIXER CONE B</t>
  </si>
  <si>
    <t>D-E MIXING CONE A</t>
  </si>
  <si>
    <t>DEF ACID HEATER PUMP &amp; MOTOR</t>
  </si>
  <si>
    <t>DEFLORINATION FAN DUCTWORK</t>
  </si>
  <si>
    <t>DRYER TIRE</t>
  </si>
  <si>
    <t>DRYER TRUNION</t>
  </si>
  <si>
    <t>PRODUCT TRIPPER</t>
  </si>
  <si>
    <t>SCRUBBER RECIRC PUMP &amp; MOTOR</t>
  </si>
  <si>
    <t>SUMP PUMP PIPING</t>
  </si>
  <si>
    <t>WASH WATER PIPING</t>
  </si>
  <si>
    <t>INST TRANSMITTERS (10)</t>
  </si>
  <si>
    <t>INSTRUMENT AIR PIPING</t>
  </si>
  <si>
    <t>LIMESTONE BLOWER &amp; MOTOR</t>
  </si>
  <si>
    <t>PROCESS WATER PIPING</t>
  </si>
  <si>
    <t>250HP MED VOLTAGE MOTOR</t>
  </si>
  <si>
    <t>ALUM CABLE TRAY</t>
  </si>
  <si>
    <t>BURNER DILUTION AIR FAN &amp; MTR</t>
  </si>
  <si>
    <t>CLASSIFIER/COOLER</t>
  </si>
  <si>
    <t>DILUTION ACID PIPING</t>
  </si>
  <si>
    <t>PFS SUPPLY PIPING</t>
  </si>
  <si>
    <t>PRODUCT LOADOUT CONVEYOR &amp; MTR</t>
  </si>
  <si>
    <t>AFI LOADOUT CONVEYOR EAST/MTR</t>
  </si>
  <si>
    <t>AFI LOADOUT CONVEYOR WEST/MTR</t>
  </si>
  <si>
    <t>DRYER DRIVE MOTOR</t>
  </si>
  <si>
    <t>LIMESTONE DAY BIN</t>
  </si>
  <si>
    <t>AFI BAGHOUSE</t>
  </si>
  <si>
    <t>AFI BAGHOUSE FAN &amp; MOTOR</t>
  </si>
  <si>
    <t>DEF ACID HEATER PIPING</t>
  </si>
  <si>
    <t>OVERSIZE MILL B &amp; 2 MOTORS</t>
  </si>
  <si>
    <t>PRODUCT WEIGH BELT</t>
  </si>
  <si>
    <t>#8 S/A WEST 250# STEAM VALUE</t>
  </si>
  <si>
    <t>RECYCLE ELEVATOR MON RAIL</t>
  </si>
  <si>
    <t>#8 SAP IPA</t>
  </si>
  <si>
    <t>#8 S/A BOILER</t>
  </si>
  <si>
    <t>COGEN CONDENSATE PUMPS</t>
  </si>
  <si>
    <t>COGEN COOL TOWER FIRE WATER</t>
  </si>
  <si>
    <t>COGEN SWITCHGEAR</t>
  </si>
  <si>
    <t>PLATFORM FOR DAP 5 PLANT</t>
  </si>
  <si>
    <t>OUTFALL 005 GENERATOR</t>
  </si>
  <si>
    <t>#5 WET ROCK CONVEYOR BELT</t>
  </si>
  <si>
    <t>DAP 6 UPG FLOOR "D" SCREENS</t>
  </si>
  <si>
    <t>PRAYON EVACUATION DUCT (12")</t>
  </si>
  <si>
    <t>BIRDCAGE AREA/STRUCT STEEL DAP</t>
  </si>
  <si>
    <t>OFFICE FOR E/I SHOP</t>
  </si>
  <si>
    <t>#6 DAP GRANULATIOR DAM</t>
  </si>
  <si>
    <t>WELDING STATION</t>
  </si>
  <si>
    <t>#1 FILTER AT #2 FILTRATE DILUT</t>
  </si>
  <si>
    <t>GRANULATOR MONORAIL DAP 6</t>
  </si>
  <si>
    <t>2 TRAILERS (TRAINING MOD OFFIC</t>
  </si>
  <si>
    <t>MONORAIL FOR SCREENED @ #6DAP</t>
  </si>
  <si>
    <t>2 NEW AIR DRYERS</t>
  </si>
  <si>
    <t>PIPING FOR PAP 5 PLANT</t>
  </si>
  <si>
    <t>AGITATOR IN 300K STG TANK</t>
  </si>
  <si>
    <t>(2)200 HP MOTORS FOR PRAYON</t>
  </si>
  <si>
    <t>S/S WASH LINE HEADER</t>
  </si>
  <si>
    <t>EMLARGE CAPACITY SL-1 PHONE SYS</t>
  </si>
  <si>
    <t>BAROMETRIC CONDENSERS-RET INV</t>
  </si>
  <si>
    <t>PRAYON CONVERSION</t>
  </si>
  <si>
    <t>INCREASED DORRCO RATE</t>
  </si>
  <si>
    <t>SULFURIC ACID RESERVE ACCOUNT-</t>
  </si>
  <si>
    <t>TEST MILL REP SHELLS (ACQ W/D)</t>
  </si>
  <si>
    <t>ACQ W/D-EMISSIONS MONITOR</t>
  </si>
  <si>
    <t>ACQ W/D-PERIPH DEP SYS-GYP FD</t>
  </si>
  <si>
    <t>RE-RUBBER #2 EVAPORATOR</t>
  </si>
  <si>
    <t>#5 EVAPORATOR RE-RUBBER</t>
  </si>
  <si>
    <t>EAST 54% TANK RE-RUBBER</t>
  </si>
  <si>
    <t>#9 EVAPORATOR SCRUBBER LINER</t>
  </si>
  <si>
    <t>#11 EVAP HEAT EXCHANGER</t>
  </si>
  <si>
    <t>EVAP STEAM LINE UPGRADE</t>
  </si>
  <si>
    <t>#10 EVAPORATOR RELINING</t>
  </si>
  <si>
    <t>TSB UNIT FOR PHONE SYSTEM</t>
  </si>
  <si>
    <t>SL-1 PBX PHONE SYSTEM</t>
  </si>
  <si>
    <t>SOLA UPS POWER SUPPLY</t>
  </si>
  <si>
    <t>EMLARGE CAPACITY SL-1 PHONE SY</t>
  </si>
  <si>
    <t>MAIL INSERTER/FEEDER</t>
  </si>
  <si>
    <t>MAIL MACHINE/POSTAGE METER</t>
  </si>
  <si>
    <t>PHOTO ID SYS MACHINE</t>
  </si>
  <si>
    <t>STAR TRAC 2000 TREADMILL</t>
  </si>
  <si>
    <t>MASTER TRAINER/TORSO ROTATION</t>
  </si>
  <si>
    <t>MERIDIEN VOICE MAIL SYS</t>
  </si>
  <si>
    <t>STAIRMASTER EXERCISE SYSTEM</t>
  </si>
  <si>
    <t>TREADMILL, UNISEN</t>
  </si>
  <si>
    <t>FIBER OPTIC CABLE-NETWORK</t>
  </si>
  <si>
    <t>UOM AND DEC PRECISION CUSTMIZE</t>
  </si>
  <si>
    <t>COPIER COPYSTAR FDR WHSE</t>
  </si>
  <si>
    <t>FAX MACH CANON WAREHOUSE</t>
  </si>
  <si>
    <t>CELL PHONE ACURA DON CLARK</t>
  </si>
  <si>
    <t>ROYAL COPYSTAR COPIER-LOADING</t>
  </si>
  <si>
    <t>#7 CAP H2S04 ANALYZER</t>
  </si>
  <si>
    <t>FAX MACH PANASONIC PLT OFFICE</t>
  </si>
  <si>
    <t>LAB GTSP DI WATER SYSTEM</t>
  </si>
  <si>
    <t>LAB DAP DI WATER SYSTEM</t>
  </si>
  <si>
    <t>LAB MAP DI WATER SYSTEM</t>
  </si>
  <si>
    <t>TELEPH SWITCH UPGR AREA CODE</t>
  </si>
  <si>
    <t>TELEPH SWITCH UPGR CAP 32 LINE</t>
  </si>
  <si>
    <t>RADIO, PORTABLE MOTOROLA VISAR</t>
  </si>
  <si>
    <t>#8 CAP MCC AIR CONDITIONER</t>
  </si>
  <si>
    <t>BOXLIGHT COMPUTER PROJECTOR</t>
  </si>
  <si>
    <t>LCD PROJECTOR</t>
  </si>
  <si>
    <t>LIMS SYSTEM UPGRADE</t>
  </si>
  <si>
    <t>TRAINING BUILDING PROJECTOR</t>
  </si>
  <si>
    <t>VOICE &amp; DATA CABLING @ M/O</t>
  </si>
  <si>
    <t>POSTAL MACHINE - M/O</t>
  </si>
  <si>
    <t>VOICE &amp; DATA CABLING @ HR</t>
  </si>
  <si>
    <t>TELEALERT WARNING</t>
  </si>
  <si>
    <t>P/A OFFICE BLDG FIBER OPTIC CA</t>
  </si>
  <si>
    <t>GRANULATOR 30% ACID PUMP</t>
  </si>
  <si>
    <t>#3 FILTER #1 FILTRATE PUMP</t>
  </si>
  <si>
    <t>WET ROCK MILL DISCHARGE HOPPER</t>
  </si>
  <si>
    <t>PFS COOLER WASH SYSEM</t>
  </si>
  <si>
    <t>TRANE AUXILIARY BOILER</t>
  </si>
  <si>
    <t>PROGRAMABLE LOGIC CONTROLLER M</t>
  </si>
  <si>
    <t>FSA EVAPORATOR TANK TOPS (6)</t>
  </si>
  <si>
    <t>1800ANSIXGA PRJCTR MAINCONF RM</t>
  </si>
  <si>
    <t>PLANT OFFICE RELIAB WORKSTATIO</t>
  </si>
  <si>
    <t>MICROLAB 500 DILUTERS</t>
  </si>
  <si>
    <t>RUDOLPH ANALYTICAL AUTO SAMPLE</t>
  </si>
  <si>
    <t>DRY PRODS TELEPHONE CABLING</t>
  </si>
  <si>
    <t>KRONOS IMAGEKEEPER PRINTER</t>
  </si>
  <si>
    <t>LACHAT IC UNIT</t>
  </si>
  <si>
    <t>KRONOS PAYROLL SYSTEM UPGRADE</t>
  </si>
  <si>
    <t>ADMIN OFFICES SECURITY SYSTEM</t>
  </si>
  <si>
    <t>PRECORE ELLIPITCAL MACHINE</t>
  </si>
  <si>
    <t>STAR TRACK TREADMILL</t>
  </si>
  <si>
    <t>CABLE CROSS/DECLINE BENCH</t>
  </si>
  <si>
    <t>MICRO LAB 500 DILUTERS</t>
  </si>
  <si>
    <t>TELEPHONE/DATA CABLE</t>
  </si>
  <si>
    <t>PLC CABINETS(MAKE MOTOR &amp; STOP</t>
  </si>
  <si>
    <t>CRANE</t>
  </si>
  <si>
    <t>COOLER (RETROFIT)</t>
  </si>
  <si>
    <t>PRY ON W.BAROMETERIL CONDENSER</t>
  </si>
  <si>
    <t>PIPING &amp; PUMP FOR 001 OUTFALL</t>
  </si>
  <si>
    <t>#6 DAP DRYER TAIL GAS SCRUBBER</t>
  </si>
  <si>
    <t>SEAL TANK</t>
  </si>
  <si>
    <t>904R2 S/STEEL VACUUM PUMP</t>
  </si>
  <si>
    <t>#1 FILTER VACUUM PUMP</t>
  </si>
  <si>
    <t>IPA DAT PUMP</t>
  </si>
  <si>
    <t>DRYER FAN</t>
  </si>
  <si>
    <t>RGV FAN</t>
  </si>
  <si>
    <t>REACTOR TANK/PIPE</t>
  </si>
  <si>
    <t>REFURBISH #2 FILTER PADS</t>
  </si>
  <si>
    <t>BURNER-BOILER CROSSOVER DUCT</t>
  </si>
  <si>
    <t>WATER CIRCULATION PIPING AT BO</t>
  </si>
  <si>
    <t>CYCLONES</t>
  </si>
  <si>
    <t>9-11 EVAPORATOR CONCRETE PAD</t>
  </si>
  <si>
    <t>TURBINE CONTROL SYSTEM</t>
  </si>
  <si>
    <t>13.8 KV FEEDER (CABLING)</t>
  </si>
  <si>
    <t>FRAME BULL GEAR</t>
  </si>
  <si>
    <t>PRODUCT &amp; COOLER CONVEYOR</t>
  </si>
  <si>
    <t>#5 SULF ACID TANK UPGRD</t>
  </si>
  <si>
    <t>VAPORIZER</t>
  </si>
  <si>
    <t>001/005 OUTFALL-EHP ELEC UPG</t>
  </si>
  <si>
    <t>PRODUCT ELEVATOR</t>
  </si>
  <si>
    <t>RECYCLE ELEVATOR</t>
  </si>
  <si>
    <t>2 PFS PIPELINES FR #5 TO DOCK</t>
  </si>
  <si>
    <t>CANDLE TYPE MIST ELIMINATOR #9</t>
  </si>
  <si>
    <t>COOLING TOWER (RECLAIMED WATER</t>
  </si>
  <si>
    <t>RETUBE #1 BOILER @ CAP</t>
  </si>
  <si>
    <t>DUCT WORK</t>
  </si>
  <si>
    <t>BURNER UPGRD #9 CAP(NORTH END)</t>
  </si>
  <si>
    <t>27-FILTER PANS</t>
  </si>
  <si>
    <t>FALK REDUCE &amp; DRAG FLIGHT CON</t>
  </si>
  <si>
    <t>ROOF (STRUCTURE STEEL)</t>
  </si>
  <si>
    <t>SCRUBBERS</t>
  </si>
  <si>
    <t>#4 PRODUCT CONVEYORS</t>
  </si>
  <si>
    <t>SCRUBBER TANK</t>
  </si>
  <si>
    <t>SCREENS &amp; CHUTES</t>
  </si>
  <si>
    <t>GRANULATOR</t>
  </si>
  <si>
    <t>#9 CONVERTER DUCT WORK</t>
  </si>
  <si>
    <t>DRYER</t>
  </si>
  <si>
    <t>PIPING</t>
  </si>
  <si>
    <t>#9 CONVERTER/W FOUNDATION</t>
  </si>
  <si>
    <t>DAP 6 BUILDING (STRUCTURE STEE</t>
  </si>
  <si>
    <t>WEIGH BELT LIMESTONE SCALE</t>
  </si>
  <si>
    <t>DORRCO VAC PUMP SEAL UPGRD</t>
  </si>
  <si>
    <t>DAP6 VOLTAGE STARTER MOTOR</t>
  </si>
  <si>
    <t>CRESENT POND PUMP</t>
  </si>
  <si>
    <t>#5 DAP ONLINE NOL RATIO ANALYZ</t>
  </si>
  <si>
    <t>COOLER PLENUM</t>
  </si>
  <si>
    <t>BRICK LINING DORRCO REACTOR</t>
  </si>
  <si>
    <t>UPG CABLING CLOSET AREA #3</t>
  </si>
  <si>
    <t>PIPING #9 CAP</t>
  </si>
  <si>
    <t>DAMPER DEFL UORINATION FAN UPG</t>
  </si>
  <si>
    <t>SCRUBBER SEAL TANK</t>
  </si>
  <si>
    <t>NASH ELMO VACUUM PUMP</t>
  </si>
  <si>
    <t>C MILL EVACUATION DUCT PLATFOR</t>
  </si>
  <si>
    <t>ACID PIPE LINE (UPGRADE) DEFLU</t>
  </si>
  <si>
    <t>REMODEL CAP OFFICES</t>
  </si>
  <si>
    <t>RAILCAR CLEANING STATION</t>
  </si>
  <si>
    <t>COATING OIL TANK BLDG</t>
  </si>
  <si>
    <t>CAP CENTRAL CONTROL ROOM</t>
  </si>
  <si>
    <t>#2 WAREHOUSE ROOF</t>
  </si>
  <si>
    <t>EMERG STAIRWELL-SE BLDG</t>
  </si>
  <si>
    <t>WAREHOUSE ROLL UP DOORS</t>
  </si>
  <si>
    <t>SILO STRUCTURE &amp; FOUNDATION</t>
  </si>
  <si>
    <t>LAB BLDG UPG GRINDER AREA</t>
  </si>
  <si>
    <t>WET ROCK CTRL RM EXT</t>
  </si>
  <si>
    <t>PLANT TRAINING BLDG RENOVATION</t>
  </si>
  <si>
    <t>RAIN SHIELD AT #8 SULFUR GUNS</t>
  </si>
  <si>
    <t>WH VENTILATION SYSTEM</t>
  </si>
  <si>
    <t>#9 SPARE BLOWER WHEEL</t>
  </si>
  <si>
    <t>9EVAP BAROMETRIC CONDENSER PIP</t>
  </si>
  <si>
    <t>BOAT STORAGE GARAGE (METAL)</t>
  </si>
  <si>
    <t>#3 STORAGE BLDG SLAB FLOORING</t>
  </si>
  <si>
    <t>MAINT SHOP STORAGE ADDITION</t>
  </si>
  <si>
    <t>#7 LIGHTING UPGRADE</t>
  </si>
  <si>
    <t>PARKING LOT-ROOF COVER</t>
  </si>
  <si>
    <t>CENTRAL SHOP TRAINING ROOM</t>
  </si>
  <si>
    <t>AFI BUILDING LOUVERS (4)</t>
  </si>
  <si>
    <t>GE BUILDING ROOFING</t>
  </si>
  <si>
    <t>HOUSE CEMENT BLOCK SANDERS</t>
  </si>
  <si>
    <t>HOUSE DANIELS PROPERTY</t>
  </si>
  <si>
    <t>HOUSE LENNARD PROPERTY</t>
  </si>
  <si>
    <t>ADMIN OFFICE BULIDING</t>
  </si>
  <si>
    <t>#8 CAP MCC UPGRADE</t>
  </si>
  <si>
    <t>TAX ONLY CAP INT-BLDG</t>
  </si>
  <si>
    <t>TAX ONLY CAP INT-LAND IMPROV</t>
  </si>
  <si>
    <t>TAXC ONLY CAP INT-LAND IMPROV</t>
  </si>
  <si>
    <t>RELOCATION OF ARCHIE CREEK</t>
  </si>
  <si>
    <t>ACQUISITION WRITEDN-LAND IMPRO</t>
  </si>
  <si>
    <t>NPDES-250 ACRE RETENTION POND</t>
  </si>
  <si>
    <t>BLACKTOP S.AREA + RD</t>
  </si>
  <si>
    <t>DRAINAGE @ DAP LOADING</t>
  </si>
  <si>
    <t>GYP FIELD MAINTENANCE W SIDE</t>
  </si>
  <si>
    <t>CONCRETE BASE, NEW PIPE @ STOR</t>
  </si>
  <si>
    <t>CONSTRUCT CONCRETE WEIR</t>
  </si>
  <si>
    <t>COGEN-SITE PREP</t>
  </si>
  <si>
    <t>CONCRETE SLAB @ CAP CONTROL CE</t>
  </si>
  <si>
    <t>BUILD SWALE,BERM;INSTALL PIPE</t>
  </si>
  <si>
    <t>BUILD ROAD @ COOLING POND DIKE</t>
  </si>
  <si>
    <t>HYDRANTS AT SULFUR TANKS</t>
  </si>
  <si>
    <t>UPGRADE ROAD AROUND GYP STACK</t>
  </si>
  <si>
    <t>CONCRETE PAD BELOW 7/8 TRANSFE</t>
  </si>
  <si>
    <t>GRADE &amp; PAVE BETWEEN STORAGE B</t>
  </si>
  <si>
    <t>ENG-RETENTION PROD LINER (#261</t>
  </si>
  <si>
    <t>CATCHMENT BASIN FOR REACTOR</t>
  </si>
  <si>
    <t>REROUTE &amp; FILL #1 DITCH</t>
  </si>
  <si>
    <t>CLAY DISPOSAL AREA "H"</t>
  </si>
  <si>
    <t>REROUTE DITCH (REF 264197)</t>
  </si>
  <si>
    <t>A/C-PLANT OFFICE COMP ROOM</t>
  </si>
  <si>
    <t>3 TON A/C E LAB</t>
  </si>
  <si>
    <t>CHECKER PLATE METAL FLOOR</t>
  </si>
  <si>
    <t>CONCRETE WALL,FLOOR DECK-WHSE</t>
  </si>
  <si>
    <t>QUALITY CONTROL CLASSROOM</t>
  </si>
  <si>
    <t>REACTOR ELEVATOR STRUCTURE SUP</t>
  </si>
  <si>
    <t>SUPPORT COLUMNS, 1-4 HEAT EXCH</t>
  </si>
  <si>
    <t>12" CONCRETE WALL, WHSE 2</t>
  </si>
  <si>
    <t>REMODEL INSTR SHOP</t>
  </si>
  <si>
    <t>AFI LOADOUT UPGRD</t>
  </si>
  <si>
    <t>CLX CABLE-FSA LOADING</t>
  </si>
  <si>
    <t>WATER LINE AT #3 FILTER</t>
  </si>
  <si>
    <t>AMP METER ADD/N TO TGI/MCC</t>
  </si>
  <si>
    <t>UTILITY PLC FOR TGI MCC ROOM</t>
  </si>
  <si>
    <t>2003 #8 PLANT TA SUG VALVE</t>
  </si>
  <si>
    <t>#2003 #8 PLANT T/A COOLING TOW</t>
  </si>
  <si>
    <t>2003 #8 PLANT TA CONVERTER</t>
  </si>
  <si>
    <t>2003 #8 T/A CANDLES</t>
  </si>
  <si>
    <t>#8 PLANT 2003 DUCT WORK T/A</t>
  </si>
  <si>
    <t>LATCHET AUTOANALYZER</t>
  </si>
  <si>
    <t>CONFINED SPACE TRAINING TANK</t>
  </si>
  <si>
    <t>S/A SIZE 2 MOTOR STARTER</t>
  </si>
  <si>
    <t>1979 TEREX PAYLOADER W/BUCKET</t>
  </si>
  <si>
    <t>S/A ANALOG OUTPUT MODULES</t>
  </si>
  <si>
    <t>AFI PUG MILL DISCONNECT SWITCH</t>
  </si>
  <si>
    <t>INSULATED STEAM LETDOWN VENT</t>
  </si>
  <si>
    <t>AFI BURNER GAS FLOW INDICATOR</t>
  </si>
  <si>
    <t>DEMINERALIZER RESIN</t>
  </si>
  <si>
    <t>WET ROCK LOADING BELT DRIVE</t>
  </si>
  <si>
    <t>WET ROCK UNLOADING BELT DRIVE</t>
  </si>
  <si>
    <t>AFI MONORAIL</t>
  </si>
  <si>
    <t>LIGHTNIN 880Q AGITATOR DRIVES(</t>
  </si>
  <si>
    <t>#8 CAP PRODUCT TANK/TIE LINE</t>
  </si>
  <si>
    <t>LINE ROCK SLURRY TO #1 FELTRAT</t>
  </si>
  <si>
    <t>#1 FILT CONTROL LOOP MAG METER</t>
  </si>
  <si>
    <t>TOROIDAL CONDUCTIVITY SENSOR</t>
  </si>
  <si>
    <t>ELECTRO LEVEL WATER COLUMN</t>
  </si>
  <si>
    <t>RAPID STILL II DISTILL. UNIT</t>
  </si>
  <si>
    <t>BOOSTER PUMP SULFURIC ACID</t>
  </si>
  <si>
    <t>TRANSMISSION UNIT</t>
  </si>
  <si>
    <t>6MW WESTINGHOUSE AIR EJECTOR</t>
  </si>
  <si>
    <t>#5 MILL WIZZER DRIVE</t>
  </si>
  <si>
    <t>SULFUR PUMP STARTER</t>
  </si>
  <si>
    <t>RAILROAD CROSSOVER PLATFORM</t>
  </si>
  <si>
    <t>MIST ELIMINATOR 6K COOLING TR</t>
  </si>
  <si>
    <t>SPOIL POND 260 36" HOPE PIPE</t>
  </si>
  <si>
    <t>SPOIL PONDS-TWO WEIRS-9 METAL</t>
  </si>
  <si>
    <t>PIPE BRIDGE SUPPORTS 1000</t>
  </si>
  <si>
    <t>350 FENCE FRGATE/#9TXF STAT</t>
  </si>
  <si>
    <t>CLAY DISPOSAL AREA P2B-ADDL</t>
  </si>
  <si>
    <t>DOCK STORAGE BLDG 90X30</t>
  </si>
  <si>
    <t>UTILITY BUILDING 10X 12</t>
  </si>
  <si>
    <t>Building (Structual Steel)</t>
  </si>
  <si>
    <t>AFI #2 MCC BUILDING  38471</t>
  </si>
  <si>
    <t>FIN 47 P/A EXPOSURE</t>
  </si>
  <si>
    <t>FAS143 GYP STACK, RIVERVIEW</t>
  </si>
  <si>
    <t>FAS143 WATER TREATMENT, RIVERVIEW</t>
  </si>
  <si>
    <t>FAS143 MONITORING, RIVERVIEW</t>
  </si>
  <si>
    <t>PDM EQPT - RIVERVIEW SITE</t>
  </si>
  <si>
    <t>23 BOOM MOWER (FORD TRACTOR)</t>
  </si>
  <si>
    <t>3 EACH 30 ACID HOSES</t>
  </si>
  <si>
    <t>17 CONOFLOW I/PS GT3008</t>
  </si>
  <si>
    <t>15000 CABLE D SUBSTAT</t>
  </si>
  <si>
    <t>B" DIVERTER GATE 90 DEGREE</t>
  </si>
  <si>
    <t>6 MANHOLE 4 INJECTION TUBE</t>
  </si>
  <si>
    <t>INFLATEBLE BOAT 149LENGTH</t>
  </si>
  <si>
    <t>DOILER FEED WATER RECYC PIPING</t>
  </si>
  <si>
    <t>YFDS AND SOFT START</t>
  </si>
  <si>
    <t>SULFUR DISCHARGE LINE 12" 300</t>
  </si>
  <si>
    <t>A" FEED LINE PUMP</t>
  </si>
  <si>
    <t>65 CLARIFIER</t>
  </si>
  <si>
    <t>65 CLARIFIER PUMPS PIPING</t>
  </si>
  <si>
    <t>UPG 200 W/8" DIAMETER S/S PIP</t>
  </si>
  <si>
    <t>#9 SA 10 LEWIS PUMP (SPARE)</t>
  </si>
  <si>
    <t>#9 SULF. TRANSFER PUMP VFDS</t>
  </si>
  <si>
    <t>DILUTION TANK PIPING 150</t>
  </si>
  <si>
    <t>65 CLARIFIER BRIDGE RAKE</t>
  </si>
  <si>
    <t>30% clarif. bypass valve/pump</t>
  </si>
  <si>
    <t>30%  Clarifier Feed Tank Upg</t>
  </si>
  <si>
    <t>Heat exchanger  PH2 Heat Input</t>
  </si>
  <si>
    <t>500kVA switchgear transformer</t>
  </si>
  <si>
    <t>650 FRAMER PLATE LINER</t>
  </si>
  <si>
    <t>PUMP FOR NO. 3 FILTER CR#42730</t>
  </si>
  <si>
    <t>#5 S/A FINAL ACID COOLER</t>
  </si>
  <si>
    <t>Upg. Control Sys Hardware DAP5</t>
  </si>
  <si>
    <t>3/4"Alloy plate Prayon Reactor</t>
  </si>
  <si>
    <t>WIRELESS DCS-WET ROCK 44932</t>
  </si>
  <si>
    <t>2 Butterfly Valves 39585</t>
  </si>
  <si>
    <t>REACTOR TANK 39585</t>
  </si>
  <si>
    <t>SEAL TANK 39585</t>
  </si>
  <si>
    <t>SULFURIC ACID FEED PUMP 39585</t>
  </si>
  <si>
    <t>ORBIT VALVE 39585</t>
  </si>
  <si>
    <t>E/I TRAY INSTALLATION 39585</t>
  </si>
  <si>
    <t>CABLE FOR DAP#5 39585</t>
  </si>
  <si>
    <t>FLANGE FOR PIPING 39585</t>
  </si>
  <si>
    <t>Heat Exchanger 39585</t>
  </si>
  <si>
    <t>UREA PIPING</t>
  </si>
  <si>
    <t>RIVERVIEW CONCENTRATE PLANT</t>
  </si>
  <si>
    <t>BARBED WIRE FENCE-N. PROPERTY</t>
  </si>
  <si>
    <t>CONTAINMENT DIKES FOR CHEM TAN</t>
  </si>
  <si>
    <t>CONTAINMENT DIKE-#9 ACID TANK</t>
  </si>
  <si>
    <t>CURBED CONTAINMENT PAD @ LOADI</t>
  </si>
  <si>
    <t>FUEL OIL TRUCK UNLOAD PAD</t>
  </si>
  <si>
    <t>RAISE #1&amp;2 RR TRUCKS FOR DIKIN</t>
  </si>
  <si>
    <t>STORMWATER DRAINAGE CONTROL</t>
  </si>
  <si>
    <t>CONCRETE SLAB-AREA I</t>
  </si>
  <si>
    <t>CONCRETE CAP OVER SEPERATOR PI</t>
  </si>
  <si>
    <t>CONCRETE PAD RETENTION AREA</t>
  </si>
  <si>
    <t>CONCRETE CATCHMENT SUMP AT GAR</t>
  </si>
  <si>
    <t>BENTONITE SLURRY WALL AROUND E</t>
  </si>
  <si>
    <t>ASPHALT SURFACE-AREA 2&amp;3</t>
  </si>
  <si>
    <t>ACQ. WRITEDN-PRE-86 GYP FILED</t>
  </si>
  <si>
    <t>LANDSCAPE ENGR</t>
  </si>
  <si>
    <t>LANDSCAPING (PHASE I)</t>
  </si>
  <si>
    <t>SLURRY WALL (PRE-1986 ENGR)</t>
  </si>
  <si>
    <t>LAND PREP ENG (PRE-1986)</t>
  </si>
  <si>
    <t>LAND PREP ENG (PHASE I &amp; II)</t>
  </si>
  <si>
    <t>SLURRY WALL (PHASE I)</t>
  </si>
  <si>
    <t>LAND PREP (PHASE I)</t>
  </si>
  <si>
    <t>CLAY LINER ENGR</t>
  </si>
  <si>
    <t>CLAY LINER (PRE-1986)</t>
  </si>
  <si>
    <t>LAND PREP (PHASE 2)</t>
  </si>
  <si>
    <t>LAND PREP (PRE-1986)</t>
  </si>
  <si>
    <t>CLAY LINER (PHASE 2)</t>
  </si>
  <si>
    <t>CLAY LINER (PHASE I)</t>
  </si>
  <si>
    <t>CONCRETE PAD, N. 5% TANK PUMP</t>
  </si>
  <si>
    <t>AGITATOR/BAFFLES-E. 5% ACID TK</t>
  </si>
  <si>
    <t>SPIRAL COOLER, ALFA-LAVAL</t>
  </si>
  <si>
    <t>REBUILD DRYER DRIVE</t>
  </si>
  <si>
    <t>98% SULF TANK PIPE SUPPLY LINE</t>
  </si>
  <si>
    <t>#9/10 EVAP-ELECTR UPGRADE</t>
  </si>
  <si>
    <t>FIBER-OPTIC BACKBONE CABLE</t>
  </si>
  <si>
    <t>CALIBRATION TEST STAND 6005-2</t>
  </si>
  <si>
    <t>#9 BURNER SHELL UPGRADE</t>
  </si>
  <si>
    <t>#9 FIRST MASS GRIDS</t>
  </si>
  <si>
    <t>#9 IPA TOWER MODIFICATIONS</t>
  </si>
  <si>
    <t>BATCH TANK DEFOAMER LINE</t>
  </si>
  <si>
    <t>BATCH TANK WATER LINE</t>
  </si>
  <si>
    <t>500 GAL DIESEL FUEL TANK</t>
  </si>
  <si>
    <t>SAFETY PLATFORM AT IPA TOWER #</t>
  </si>
  <si>
    <t>#7 COLD GAS EXCHANGE</t>
  </si>
  <si>
    <t>EVAPORATOR TRANSFER LINES</t>
  </si>
  <si>
    <t>35MW TG CENTER FAN DRIVE</t>
  </si>
  <si>
    <t>LOAD OUT TOWER FALL PROTECTION</t>
  </si>
  <si>
    <t>NEW GYP FIELD INTERGRATED CAME</t>
  </si>
  <si>
    <t>#7 BRICKLINED SULFUR BURNER</t>
  </si>
  <si>
    <t>#9 S/A SUBSTATION TRANSFORMER</t>
  </si>
  <si>
    <t>#1 FILTER FILTRATE PUMP</t>
  </si>
  <si>
    <t>#11 EVAP MORRIS MOTOR</t>
  </si>
  <si>
    <t>INFRARED CAMERA</t>
  </si>
  <si>
    <t>PRAYON REACTOR AGITATORS (2)</t>
  </si>
  <si>
    <t>STAND BY DIESSEL GENERATOR</t>
  </si>
  <si>
    <t>REACTOR SULFATE CONTROL</t>
  </si>
  <si>
    <t>RAY MILL BUNRER</t>
  </si>
  <si>
    <t>#1 BOILER MODIFICATION</t>
  </si>
  <si>
    <t>#7 SULFURIC ACID PLT TURNAROUN</t>
  </si>
  <si>
    <t>RAY MILL ELECTRICAL INSTR</t>
  </si>
  <si>
    <t>#8 CAP GAS HEAT EXCAHNGER</t>
  </si>
  <si>
    <t>RAY MILL</t>
  </si>
  <si>
    <t>2 AUTOMATION DRY PRODUCTS</t>
  </si>
  <si>
    <t>WET ROCK HANDLING AUTOMATION</t>
  </si>
  <si>
    <t>#9 SULFURIC ACID PLANT #2 BOIL</t>
  </si>
  <si>
    <t>UPGRADE SPARE EVAP #9 &amp; #10</t>
  </si>
  <si>
    <t>RAILCAR READER</t>
  </si>
  <si>
    <t>JOHNSTON PUMP REFURBLISHMENTS</t>
  </si>
  <si>
    <t>CONT DEFLUOR DUCTWORK</t>
  </si>
  <si>
    <t>CONT DEFLUOR PUMPS</t>
  </si>
  <si>
    <t>CONT DEFLUOR DE SYSTEM</t>
  </si>
  <si>
    <t>DAP COOLER DRYER GEARBOX SPOAR</t>
  </si>
  <si>
    <t>CONT DEFLUOR PIPING</t>
  </si>
  <si>
    <t>REFURBISHMENT OF #1 EVAPORATOR</t>
  </si>
  <si>
    <t>ENG-POND WATER SUPPLY SYS</t>
  </si>
  <si>
    <t>POND WATER SUPPLY-ELECTR/INSTR</t>
  </si>
  <si>
    <t>#7,8 ACID TANKS-DIKING</t>
  </si>
  <si>
    <t>ENGR-RETENTION POND (289683)</t>
  </si>
  <si>
    <t>POND WATER SUPPLY-PUMPS</t>
  </si>
  <si>
    <t>PFS TANKS-CONCRETE/POLY DIKE</t>
  </si>
  <si>
    <t>PIPE BRIDGE-FOUNDATION</t>
  </si>
  <si>
    <t>AF DULITION TANK RERUBBER</t>
  </si>
  <si>
    <t>#9 3B ECONOMIZER</t>
  </si>
  <si>
    <t>PRAYON REACTOR AQUITATORS 2</t>
  </si>
  <si>
    <t>DORRCO REACTOR AQITATORS 2</t>
  </si>
  <si>
    <t>CHT PUMP STATION MODIFIATION</t>
  </si>
  <si>
    <t>RECLAIM BLOWER &amp; MOTER</t>
  </si>
  <si>
    <t>D-E AIRLOCK VALVE A</t>
  </si>
  <si>
    <t>PDT TRANS TRIPPER CONV &amp; MOTOR</t>
  </si>
  <si>
    <t>DRYER SHELL</t>
  </si>
  <si>
    <t>D/3 EQUIPMENT</t>
  </si>
  <si>
    <t>FSA TANK LEVEL INDICATORS</t>
  </si>
  <si>
    <t>REPLACE CLARIFIER RAKE</t>
  </si>
  <si>
    <t>UPGRADE PH &amp; COND ANALYZERS</t>
  </si>
  <si>
    <t>SCREEN TOWER TAILINGS CHUTE</t>
  </si>
  <si>
    <t>VAC PUMP SW RECYCLE HOT TANK</t>
  </si>
  <si>
    <t>UPGRADE 35MW GENERATOR</t>
  </si>
  <si>
    <t>DAP 30% SURGE TANK</t>
  </si>
  <si>
    <t>GYPSUM TANK LEVEL CONTROL</t>
  </si>
  <si>
    <t>GTSP 40% SURGE TANK RUB LINER</t>
  </si>
  <si>
    <t>FINAL ACID TOWER SS ACID PADS</t>
  </si>
  <si>
    <t>BOILER FEED WATER PUMP</t>
  </si>
  <si>
    <t>#7 SAFETY &amp; RELIEF VALVES (9)</t>
  </si>
  <si>
    <t>#7 DRYIN GTOWE HEADER</t>
  </si>
  <si>
    <t>CONVERTER MASS GRIDS &amp; POST</t>
  </si>
  <si>
    <t>DA TOWER TO BURNER DUCT WORK</t>
  </si>
  <si>
    <t>#7 INSULATION IMPROVEMENT</t>
  </si>
  <si>
    <t>FIRE ALARM SYSTEM AT MCC</t>
  </si>
  <si>
    <t>UPGRADE #9 EVAP PUMP TO UNIFLG</t>
  </si>
  <si>
    <t>PRODUCT RECLAIM CONVEYOR</t>
  </si>
  <si>
    <t>DEFLUORIN BATCH TANK NOZZLES</t>
  </si>
  <si>
    <t>AFI SAFETY LIGHTING</t>
  </si>
  <si>
    <t>D3 DCS SYSTEM COMPUTER</t>
  </si>
  <si>
    <t>#9 EVAP BOILOUT PIPING</t>
  </si>
  <si>
    <t>PRAYON AGITATORS (2)</t>
  </si>
  <si>
    <t>REUSED POND WATER TANK</t>
  </si>
  <si>
    <t>FRESH WATER MAGMETERS (15)</t>
  </si>
  <si>
    <t>DAP SECONDARY PRODUCT COOLER</t>
  </si>
  <si>
    <t>#7 INTERPASS ABSORBING TOWER</t>
  </si>
  <si>
    <t>SMC CONTROLLER-GTSP COATING OI</t>
  </si>
  <si>
    <t>FIBER MODEMS #8 DEMIN PLC(2)</t>
  </si>
  <si>
    <t>#7 CAP MCC 5 TON AIR HANDLER</t>
  </si>
  <si>
    <t>AIRCOND RECOVERY-RECHARGE UNIT</t>
  </si>
  <si>
    <t>#8 COOLING TOWER FAN MONITOR</t>
  </si>
  <si>
    <t>GE 400 VACUUM CONTRACTOR</t>
  </si>
  <si>
    <t>MINIGAS 4X4 AIR MONITOR (3)</t>
  </si>
  <si>
    <t>DEMIN PLC-5</t>
  </si>
  <si>
    <t>DUCTWORK COVERS #8 CAP</t>
  </si>
  <si>
    <t>HYDRAULIC SLIDE GATE-CAR LOADI</t>
  </si>
  <si>
    <t>QUANTUM 1200 NIR ANALYZER</t>
  </si>
  <si>
    <t>ENG-NAT GAS LINE (C-165)</t>
  </si>
  <si>
    <t>4" MUELLER CHECK VALVE</t>
  </si>
  <si>
    <t>MOTOR PROTECTION SYS-#13&amp;14 MI</t>
  </si>
  <si>
    <t>SPRINKLER SYS FOR 35MW TURB GE</t>
  </si>
  <si>
    <t>OVERHAUL TRANE-MURRAY GENERATO</t>
  </si>
  <si>
    <t>DIESEL TRASH PUMP</t>
  </si>
  <si>
    <t>4" WAGI CHECK VALVE</t>
  </si>
  <si>
    <t>2-STAIRWAYS ON 35MW GEN STRUCT</t>
  </si>
  <si>
    <t>6" POLY CAKEWASH LINE</t>
  </si>
  <si>
    <t>Sulfur truck load-out station upgrades</t>
  </si>
  <si>
    <t>Sulfuric Acid Truck Loading Station Pipe</t>
  </si>
  <si>
    <t>AFI Truck Unloading Station Piping</t>
  </si>
  <si>
    <t>Relining East Flash Cooler</t>
  </si>
  <si>
    <t>30% Acid supply to DP - Valves</t>
  </si>
  <si>
    <t>30% Acid supply to DP - Piping</t>
  </si>
  <si>
    <t>Re-rubber #5 Evaporator</t>
  </si>
  <si>
    <t>#8 Sulfur Pit Heater &amp; cover</t>
  </si>
  <si>
    <t>AFI upgrade - Piping</t>
  </si>
  <si>
    <t>Piping - APC Digester level control</t>
  </si>
  <si>
    <t>Piping - APC Dorrco sulfuric acid</t>
  </si>
  <si>
    <t>NOx Isolation blinds - #7 AP</t>
  </si>
  <si>
    <t>DE System Blower Upgrade</t>
  </si>
  <si>
    <t>RWCS/Toe Drain Level Control</t>
  </si>
  <si>
    <t>RWCS/Toe Drain Level Control Add'l cost</t>
  </si>
  <si>
    <t>AFI upgrade - Ductwork</t>
  </si>
  <si>
    <t>Phos-acid APC Automation controls</t>
  </si>
  <si>
    <t>DAP 6 Safety Upgrade - Platforms</t>
  </si>
  <si>
    <t>DAP 6 Safety Upgrade - Monorail</t>
  </si>
  <si>
    <t>DAP 5 Vaporizer Platforms</t>
  </si>
  <si>
    <t>DAP 5 Vaporizer Sparger</t>
  </si>
  <si>
    <t>#5 DAP Screen Frames</t>
  </si>
  <si>
    <t>#1 DILUTION TANK BRICK LINING</t>
  </si>
  <si>
    <t>DAP 6 SCRUBBER LIQUOR SYSTEM</t>
  </si>
  <si>
    <t>D - DEFLOURINATION TANK</t>
  </si>
  <si>
    <t>DAP 5 DRYER</t>
  </si>
  <si>
    <t>AFI #2 DILUTION TANK</t>
  </si>
  <si>
    <t>DAP Pipe Reactor</t>
  </si>
  <si>
    <t>Sulfuric Acid Truck Loading Station Pump</t>
  </si>
  <si>
    <t>30% Acid supply to DP - Pump</t>
  </si>
  <si>
    <t>#3 Sulfur Tank</t>
  </si>
  <si>
    <t>#3 Sulfur Tank  Add'l spending</t>
  </si>
  <si>
    <t>DE (Silica) Slurry Mixer</t>
  </si>
  <si>
    <t>#8 IPA tank - FLC 4580 replacement</t>
  </si>
  <si>
    <t>#8 IPA tank - FLC 4580 replacement  Add'l cost</t>
  </si>
  <si>
    <t>A Defluorination Tank</t>
  </si>
  <si>
    <t>Lithia Springs - Pumping System</t>
  </si>
  <si>
    <t>Lithia Springs - Transformer 1000KVA</t>
  </si>
  <si>
    <t>Lithia Springs - Motor</t>
  </si>
  <si>
    <t>FLIR Infrared Camera</t>
  </si>
  <si>
    <t>Company Code 2600 Mosaic Fertilizer LLC</t>
  </si>
  <si>
    <t>RVEW</t>
  </si>
  <si>
    <t>ANTI - LUBE LOCKING SYS - CRAN</t>
  </si>
  <si>
    <t>PERSONNEL BASKET FOR CRANE</t>
  </si>
  <si>
    <t>#8 SAP FAT ACID DISTRIBUTOR</t>
  </si>
  <si>
    <t>(11) TRANSFORMERS</t>
  </si>
  <si>
    <t>ROCK SLURRY TRANSFER LINE REPL</t>
  </si>
  <si>
    <t>CENT SHOP 2ND PUMP STATION</t>
  </si>
  <si>
    <t>MAJOR EQUIP REPAIR STATION</t>
  </si>
  <si>
    <t>DORRCO FLSH CLR SEAL TANK AGIT</t>
  </si>
  <si>
    <t>WAREHOUSE CARD READER</t>
  </si>
  <si>
    <t>DMA ULTRASONIC THICKNESS TESTE</t>
  </si>
  <si>
    <t>10" WASH LINE AT DORRCO</t>
  </si>
  <si>
    <t>#8 CAP TA PUMP TANK</t>
  </si>
  <si>
    <t>2 DORRCO REACTOR CONDIT. PROBE</t>
  </si>
  <si>
    <t>FSA PIPING-REC TO RECOVERY SYS</t>
  </si>
  <si>
    <t>AFL LOWER 1/2 DRYER PLENUM</t>
  </si>
  <si>
    <t>S DORRCO ENTRAINMENT SEPR</t>
  </si>
  <si>
    <t>LECO NITROGEN ANALYZER</t>
  </si>
  <si>
    <t>SERIES 6 PLC REPLACEMENT AT PA</t>
  </si>
  <si>
    <t>#3 FILTER + 9/10 EVAP LIGHTING</t>
  </si>
  <si>
    <t>LOADOUT SCALE AB 5/20 PLC</t>
  </si>
  <si>
    <t>S.S. CABLE TRAY</t>
  </si>
  <si>
    <t>ENGR-PRAYON PROC/CONTROL UPGR</t>
  </si>
  <si>
    <t>TI DIGITAL CONTROL SYS</t>
  </si>
  <si>
    <t>PLATFORM #9 EVAP PRESS TAPS</t>
  </si>
  <si>
    <t>PLATFORM #4 EVAP</t>
  </si>
  <si>
    <t>ANALYTICAL BALANCE (DENVER)</t>
  </si>
  <si>
    <t>#4 EVAPORATOR UPGRD PIPE 2ND S</t>
  </si>
  <si>
    <t>#3 FILTER FUME SCRUBBER PIPELI</t>
  </si>
  <si>
    <t>POND WATER TRANSFER PUMP SYSTE</t>
  </si>
  <si>
    <t>NORTH AMMONIA BULLET</t>
  </si>
  <si>
    <t>#11 EVAPORATOR HEAT EXCHGR</t>
  </si>
  <si>
    <t>DIGESTER AGITATOR</t>
  </si>
  <si>
    <t>#6 DAP DRAG CONVEYOR EXTNSION</t>
  </si>
  <si>
    <t>10 Total</t>
  </si>
  <si>
    <t>GYP FIELD SPILL BASIN PUMP</t>
  </si>
  <si>
    <t>DERRICK VIBRATOR-MOTOR</t>
  </si>
  <si>
    <t>CONCENTRATION ANALYZER-LAB</t>
  </si>
  <si>
    <t>FILTER HOT WATER WASH SYSTEM</t>
  </si>
  <si>
    <t>FILTRATE TANK PADS (2) CONCRET</t>
  </si>
  <si>
    <t>#FINAL TOWER MIST MONITOR</t>
  </si>
  <si>
    <t>#9 CAP SO2 MONITOR</t>
  </si>
  <si>
    <t>#9 IPA TOWER MIST ELEMENTS</t>
  </si>
  <si>
    <t>IPA MIST ELIMINATORS</t>
  </si>
  <si>
    <t>ULTRASONIC MEASURING SYS ST-25</t>
  </si>
  <si>
    <t>2 MOORE CONTROLLERS, 352{</t>
  </si>
  <si>
    <t>DESUPERHEATER, SA-25OT</t>
  </si>
  <si>
    <t>STEAM SYS PIPE SUPPORTS</t>
  </si>
  <si>
    <t>ENGR-LOW PRESSURE STEAM SYS</t>
  </si>
  <si>
    <t>LOW PRESSURE STEAM SYS-PIPING</t>
  </si>
  <si>
    <t>2 MULTIPLEX POWER SUPPLY</t>
  </si>
  <si>
    <t>#10 MORRIS PUMP ELECTR UPGRADE</t>
  </si>
  <si>
    <t>DEWATER STANDPIPES @ SLURRY</t>
  </si>
  <si>
    <t>SULFUR BARGE UNLOAD DOCK</t>
  </si>
  <si>
    <t>FLOATING DITCH WITH 14" WALL</t>
  </si>
  <si>
    <t>DIGESTER CONCRETE DRAINAGE PAD</t>
  </si>
  <si>
    <t>PHOS ACID RAILROAD TRACK</t>
  </si>
  <si>
    <t>Ladies Rest room E&amp;I CR44707</t>
  </si>
  <si>
    <t>DAP 6 FLOOR GRATING</t>
  </si>
  <si>
    <t>TRK UNLOADING ACID PAD</t>
  </si>
  <si>
    <t>RVEW ADMIN OFFICE ADDITION</t>
  </si>
  <si>
    <t>DAP 5 CONTROL CNTR BLDG CONCRE</t>
  </si>
  <si>
    <t>#5 WAREHOUSE CORRUGATED PLASTI</t>
  </si>
  <si>
    <t>#2 WAREHOUSE CORRUGATED PLASTI</t>
  </si>
  <si>
    <t>E&amp;I OFFICES/STORAGE BUILDING</t>
  </si>
  <si>
    <t>MICROS STEEL CONCRETE PLATFORM</t>
  </si>
  <si>
    <t>#3 STORAGE BUILDING UPGRD</t>
  </si>
  <si>
    <t>SEEPAGE DRAIN SYSTEM 105</t>
  </si>
  <si>
    <t>COGEN-INTERPASS ABSORBING TOWER</t>
  </si>
  <si>
    <t>SOIL DEWATERING EQUIP-POND WATER</t>
  </si>
  <si>
    <t>ALARM SYSTEMS FOR 1&amp;2 AGING TANKS</t>
  </si>
  <si>
    <t>GYP SLURRY TRANSPORT SYSTEM</t>
  </si>
  <si>
    <t>PrpC</t>
  </si>
  <si>
    <t>Cap.date</t>
  </si>
  <si>
    <t>Asset</t>
  </si>
  <si>
    <t>Asset description</t>
  </si>
  <si>
    <t xml:space="preserve">    Acquis.val.</t>
  </si>
  <si>
    <t>Yr Acq'd</t>
  </si>
  <si>
    <t>OIS PI Server System</t>
  </si>
  <si>
    <t>Layer 3 Switch</t>
  </si>
  <si>
    <t>SAN Server FZRVEW60M</t>
  </si>
  <si>
    <t>Video Conference System</t>
  </si>
  <si>
    <t>Telecomm upgrade BTW, HP, RVW</t>
  </si>
  <si>
    <t>Computer Hardware under 20,000</t>
  </si>
  <si>
    <t>PBX Telephone System</t>
  </si>
  <si>
    <t>USAC 5 YR LIFE ASSETS - NH3 STORAGE EQUIP</t>
  </si>
  <si>
    <t>USAC 5 YR LIFE ASSETS - SAD EQUIP</t>
  </si>
  <si>
    <t>USAC 5 YR LIFE ASSETS - GEN PLANT EQUIP</t>
  </si>
  <si>
    <t>USAC 10YR LIFE ASSETS - PAD EQUIP</t>
  </si>
  <si>
    <t>IAP #2 Filter Cloths and Pans</t>
  </si>
  <si>
    <t>PIPING (GYPSUM PHASE 1)</t>
  </si>
  <si>
    <t>DAP 5 UREA LINE PIPE</t>
  </si>
  <si>
    <t>B GYP LINE PIPING</t>
  </si>
  <si>
    <t>GYP BOOSTER DISCHARGE PIPING</t>
  </si>
  <si>
    <t>RECYCLE CONVEYOR DP</t>
  </si>
  <si>
    <t>AFI PRODUCT SCALE BELT</t>
  </si>
  <si>
    <t>FLIR INFRARED CAMERA</t>
  </si>
  <si>
    <t>ENPAC DATA COLLECTORS</t>
  </si>
  <si>
    <t>SULFUR PIT RADAR GAUGES</t>
  </si>
  <si>
    <t>#7, #8 UPS UPGRADE</t>
  </si>
  <si>
    <t>DOCK INCLINE &amp; TRIPPER BELT</t>
  </si>
  <si>
    <t>EXPL: GRAN PUG MILL</t>
  </si>
  <si>
    <t>24" MORRIS PUMP SEAL</t>
  </si>
  <si>
    <t>REACTORS FOR TIE LINE</t>
  </si>
  <si>
    <t>DAP ELEV GEARBOX FALK445A3</t>
  </si>
  <si>
    <t>5-8 EVAP BAROMETRIC CONDENSER</t>
  </si>
  <si>
    <t>DRY ROCK UNLOADING SCREW CONV</t>
  </si>
  <si>
    <t>EXPL-GRAN ELEVATORS</t>
  </si>
  <si>
    <t>VARIABLE FREQUENCY DRIVE</t>
  </si>
  <si>
    <t>SULF ACID LINE, PIPING &amp; VALVE</t>
  </si>
  <si>
    <t>NEW DEFOAMER/UREA TANKS-(2)</t>
  </si>
  <si>
    <t>PROCESS CONTROLS AUTOMATION</t>
  </si>
  <si>
    <t>AIR CHILLER TO COOLER SYS</t>
  </si>
  <si>
    <t>TRANSDUCER ST50-300K TANK</t>
  </si>
  <si>
    <t>5% ACID TANKS-PIPING</t>
  </si>
  <si>
    <t>AUTOMAX ACTUATOR DA125 W.54 TK</t>
  </si>
  <si>
    <t>4 ULTRASONIC MEASURE-300K TANK</t>
  </si>
  <si>
    <t>6 GINELL 6" VALVES-W. 54% TANK</t>
  </si>
  <si>
    <t>WASH BOX CLEANING CART-CLARIF</t>
  </si>
  <si>
    <t>3 ULTRASONIC MEASURE SYS ST-50</t>
  </si>
  <si>
    <t>STEEL ACCESS WALKWAY-W. 54 TAN</t>
  </si>
  <si>
    <t>ENGR-300K TANK INSTR</t>
  </si>
  <si>
    <t>E. 54% TANK-ELECTRICAL</t>
  </si>
  <si>
    <t>ENGR-EVAP FEED/TRANSFER SYS</t>
  </si>
  <si>
    <t>E. 54% TANK STRUCTURE MODIFY</t>
  </si>
  <si>
    <t>W. 54% TANK-ELECTRICAL</t>
  </si>
  <si>
    <t>E. 54% TANK-PIPING</t>
  </si>
  <si>
    <t>EVAP FEED/TRANSFER INSTR</t>
  </si>
  <si>
    <t>MODIFY W. 54% TANK</t>
  </si>
  <si>
    <t>EVAP FEED SYS-PIPING</t>
  </si>
  <si>
    <t>E. 54% TANK COVER</t>
  </si>
  <si>
    <t>PRE ENGR-PHOS ACID DISTR UPGR</t>
  </si>
  <si>
    <t>W. 54% TANK-PIPING</t>
  </si>
  <si>
    <t>DUAL PROD TRANSFER SYS-EVAP</t>
  </si>
  <si>
    <t>DUAL ACID FEED SYS-EVAP</t>
  </si>
  <si>
    <t>SOLA UPS, STDY POWER SUPPLY</t>
  </si>
  <si>
    <t>STEEL STAIRS &amp; 300K TANK</t>
  </si>
  <si>
    <t>MODIFY PROCESS WATER LINE</t>
  </si>
  <si>
    <t>2 DOUBLE BLOCK VALVES</t>
  </si>
  <si>
    <t>PIPING TO CENTRIF W/POND H20</t>
  </si>
  <si>
    <t>W. BARO CONDENSER TANK-PRAYON</t>
  </si>
  <si>
    <t>PIPE SUPPORTS-SULFUR LINES</t>
  </si>
  <si>
    <t>CLARIFIER FEED SCRUBBER</t>
  </si>
  <si>
    <t>SCRUBBER DUCT ACCESS PLATFORM</t>
  </si>
  <si>
    <t>#7 NEUTRALZAZTION CONTAIN PAD</t>
  </si>
  <si>
    <t>#9 VACUUM LINE GAS RECOVERY</t>
  </si>
  <si>
    <t>LAB SUMP PUMP FEEDER</t>
  </si>
  <si>
    <t>POND WATER NEUTRALIZATION TANK</t>
  </si>
  <si>
    <t>PAP COOLER SCRUBBER</t>
  </si>
  <si>
    <t>DAP SCRUBBER FAN MOTOR</t>
  </si>
  <si>
    <t>TELLER SCRUBBER PACKING</t>
  </si>
  <si>
    <t>NO5 MILL DUST COLLECTOR AIRLOC</t>
  </si>
  <si>
    <t>GYP TANK COVER, STEEL-DORRCO</t>
  </si>
  <si>
    <t>TANK STORAGE (PURIFIED ACID)</t>
  </si>
  <si>
    <t>2900 20" LITHIA LINE IRON PIPE</t>
  </si>
  <si>
    <t>DAP 5&amp;6 TIE LINE-ELEC PWR</t>
  </si>
  <si>
    <t>HURRICANE PUMP AT GYP FIELD</t>
  </si>
  <si>
    <t>PWR CABLE FOR JEFFERY LOADER</t>
  </si>
  <si>
    <t>CONVEYOR SYSTEM @ #4 WAREHOUSE</t>
  </si>
  <si>
    <t>SCREEN FEED ELEV MOTOR/DRIVE</t>
  </si>
  <si>
    <t>MAG FLOW CONVERTER , 8000</t>
  </si>
  <si>
    <t>4" TURBINE WATER METER</t>
  </si>
  <si>
    <t>STEEL WALKWAY-PONDWATER SAMPLE</t>
  </si>
  <si>
    <t>12" MAG FLOW TUBE, 8012</t>
  </si>
  <si>
    <t>FEED PUMP ALARM/LEVEL INDICATO</t>
  </si>
  <si>
    <t>CABLE TRAY &amp; CABLE - PRAYON TO</t>
  </si>
  <si>
    <t>POWER CORD CARRYING SYS , 9512</t>
  </si>
  <si>
    <t>DORRCO AGITATOR WORK PLATFORM</t>
  </si>
  <si>
    <t>PROYON FILTER TABLE ALARM</t>
  </si>
  <si>
    <t>TEMP CONTROL INSTR., 1-4 EVAP</t>
  </si>
  <si>
    <t>FLOWMETER-40% ACID LINE</t>
  </si>
  <si>
    <t>COMP ENGR - LEVEL DETECT SYS</t>
  </si>
  <si>
    <t>INSTR. SKID ASSEMBLY, PCM ROOM</t>
  </si>
  <si>
    <t>8 MILTRONIC LEVEL MONITORS</t>
  </si>
  <si>
    <t>FUEL OIL UNLOAD SYS - ELECTRIC</t>
  </si>
  <si>
    <t>FUEL OIL UNLOAD SYS - OIL LINE</t>
  </si>
  <si>
    <t>DOCK INCLINE BELT SHAFT DRIVE</t>
  </si>
  <si>
    <t>FUEL OIL UNLOAD SYS - PIPING</t>
  </si>
  <si>
    <t>GUARDRAILS (DUST LINE PIPE BR)</t>
  </si>
  <si>
    <t>4" SPLITTER BOX DRAIN DORRCO</t>
  </si>
  <si>
    <t>PIPING PRAYON WASH SYS</t>
  </si>
  <si>
    <t>ENGR-SAFETY SYS AT #6 LDING</t>
  </si>
  <si>
    <t>PIPE BRIDGE, 6" DUST LINE</t>
  </si>
  <si>
    <t>SAFETY RAILS PLATFORM #6 LDING</t>
  </si>
  <si>
    <t>SULFUR TANK-ELECTRICAL</t>
  </si>
  <si>
    <t>SULFUR TANK-PIPING</t>
  </si>
  <si>
    <t>ENGR-NEW SULFUR TANK</t>
  </si>
  <si>
    <t>SULFUR TANK-STEAM COILS</t>
  </si>
  <si>
    <t>SULFUR TANK- STRUCTURE</t>
  </si>
  <si>
    <t>UPS POWER BACKUP, PB4100</t>
  </si>
  <si>
    <t>11 RTD TRANSMITTERS</t>
  </si>
  <si>
    <t>7 PRESSURE TRANSMITTERS</t>
  </si>
  <si>
    <t>BAROMETRIC COND SEAL TANK</t>
  </si>
  <si>
    <t>HOT POND WATER TANK</t>
  </si>
  <si>
    <t>CAKE/CLOTH WASH LINE</t>
  </si>
  <si>
    <t>CORFLEX INSTR CABLE</t>
  </si>
  <si>
    <t>AFI DF Scrubber Upgrade - Ductwork</t>
  </si>
  <si>
    <t>AFI Defluorination Scrubber Upgrade - Fan</t>
  </si>
  <si>
    <t>AFI DF Scrubber Upgrade - 200hp Motor</t>
  </si>
  <si>
    <t>MCC PLC Controls Upgrade</t>
  </si>
  <si>
    <t>#8 EVAPORATOR RUBBER LINER &amp; UPGRADE</t>
  </si>
  <si>
    <t>T110 Tank Fresh Water Reduction</t>
  </si>
  <si>
    <t>#8 FINAL TOWER REFURBISH</t>
  </si>
  <si>
    <t>#8 INTERPASS TOWER DOME</t>
  </si>
  <si>
    <t>#8 MURRAY TURBINE</t>
  </si>
  <si>
    <t>#8 FINAL ACID PUMP TANK</t>
  </si>
  <si>
    <t>#8 S/A GAS HEAT EXCHANGER</t>
  </si>
  <si>
    <t>TRANE BOLIER FEED WATER PUMP</t>
  </si>
  <si>
    <t>BOILER FEED WATER VALVES</t>
  </si>
  <si>
    <t>RAILCAR CLEANING PLATFORM</t>
  </si>
  <si>
    <t>LOW PRESSURE STEAM LINE TO PA</t>
  </si>
  <si>
    <t>#8 BOILER FEED WATER PUMP</t>
  </si>
  <si>
    <t>#8 S/A 250# STEAM RELIEF VALVE</t>
  </si>
  <si>
    <t>DAP 6 HYDRAULIC CYLINDER</t>
  </si>
  <si>
    <t>#7 SULFURIC JUG VALVE</t>
  </si>
  <si>
    <t>DUCTWORK</t>
  </si>
  <si>
    <t>ACID PIPING</t>
  </si>
  <si>
    <t>BOILER INLET DUCT #7 SULFURIC</t>
  </si>
  <si>
    <t>BURNER CROSSOVER DUCT EXIT</t>
  </si>
  <si>
    <t>TURBINE MOTOR #7 SULFURIC ACID</t>
  </si>
  <si>
    <t>NOX ISOLATION DUCTIN</t>
  </si>
  <si>
    <t>#2 FILTER REFURBISH</t>
  </si>
  <si>
    <t>NASH PUMP CL6002</t>
  </si>
  <si>
    <t>DAP 6 DRYER ELEV SPEED IN</t>
  </si>
  <si>
    <t>54% TANK TO DAP 6</t>
  </si>
  <si>
    <t>2,400 LITHIA FORCE 20# IRON PI</t>
  </si>
  <si>
    <t>MICRONUTRIENT VALVES &amp; STRAINE</t>
  </si>
  <si>
    <t>MICRO NUTRIENTS PIPING</t>
  </si>
  <si>
    <t>MICROS CYCLONEAIRE BULKBAG LOA</t>
  </si>
  <si>
    <t>Cost ($)</t>
  </si>
  <si>
    <t>Other</t>
  </si>
  <si>
    <t>#10 EVAPORATOR DIP TUBE</t>
  </si>
  <si>
    <t>NE SIDE MANWAY 54% TANK</t>
  </si>
  <si>
    <t>DAP GRANULATOR LUMP BREAKER</t>
  </si>
  <si>
    <t>HIGH RESIST-SUBSTATION</t>
  </si>
  <si>
    <t>CAPACITOR BANKS C+D SUBS</t>
  </si>
  <si>
    <t>RELOCATE GYP FIELD H20</t>
  </si>
  <si>
    <t>550-750 TPD PFS INC</t>
  </si>
  <si>
    <t>OFF SITES 1200 TPD DAP</t>
  </si>
  <si>
    <t>1200 TPD DAP PLT</t>
  </si>
  <si>
    <t>RELOCATE GYP FIELD WATER</t>
  </si>
  <si>
    <t>2400 V 5-8 EVAPORATORS</t>
  </si>
  <si>
    <t>BAROMETRIC CONDENSER</t>
  </si>
  <si>
    <t>MEDICAL SPIROMETER</t>
  </si>
  <si>
    <t>WET ROCK GRIND FEE</t>
  </si>
  <si>
    <t>720M P205 PLANT EXP</t>
  </si>
  <si>
    <t>M/E OFFSITES-BATTERY LIM</t>
  </si>
  <si>
    <t>M/E TO PHOS ACID</t>
  </si>
  <si>
    <t>DAP PLANT OFFSITES</t>
  </si>
  <si>
    <t>PHOS ACID OFFSITES</t>
  </si>
  <si>
    <t>1200 TPD DAP PLANT</t>
  </si>
  <si>
    <t>PHOS ACID BATTERY LIMITS</t>
  </si>
  <si>
    <t>MODIFY WET ROCK CONVEYOR</t>
  </si>
  <si>
    <t>ULTRASONIC SPECTROMETER</t>
  </si>
  <si>
    <t>15 KV CABLE FEEDERS</t>
  </si>
  <si>
    <t>#5 DAP</t>
  </si>
  <si>
    <t>GYP BOOST @ PRAYON</t>
  </si>
  <si>
    <t>PRAYON COMPLETION</t>
  </si>
  <si>
    <t>8 NEW 30D FILTER PANS</t>
  </si>
  <si>
    <t>#2 FILTER PUMP SEAL H2O FLOW M</t>
  </si>
  <si>
    <t>97 CHEV BLAZER</t>
  </si>
  <si>
    <t>1988 INTERNATIONAL FUEL TRUCK</t>
  </si>
  <si>
    <t>PICKUP CHEV. 1996 MOD K1500</t>
  </si>
  <si>
    <t>1990 GMC DUMP TRUCK</t>
  </si>
  <si>
    <t>1992 NISSAN TRUCK</t>
  </si>
  <si>
    <t>TRANSMISSION FOR ASSET #410730</t>
  </si>
  <si>
    <t>CHEV PICKUP 2 WD C15 V7207855</t>
  </si>
  <si>
    <t>CHEV PUP 2WD C15 V321923</t>
  </si>
  <si>
    <t>CHEV PUP 2WD CIS V328009</t>
  </si>
  <si>
    <t>CHEV PICKUP 4WD C15 V7306554</t>
  </si>
  <si>
    <t>2001 PONTIAC MONTANA SN #15731</t>
  </si>
  <si>
    <t>FORD EXPEDITION(PIT MGR)1999</t>
  </si>
  <si>
    <t>99 CHEV C1500</t>
  </si>
  <si>
    <t>2000 FORD F-150 4X4</t>
  </si>
  <si>
    <t>BACKHOE ATTACHMENT (REF 261182</t>
  </si>
  <si>
    <t>L-160 PAYLOADER</t>
  </si>
  <si>
    <t>FORKLIFT - RECEIVING DEPT</t>
  </si>
  <si>
    <t>ENGINE #5 KAWASKI PAYLOADER</t>
  </si>
  <si>
    <t>TO102 VOLVO ENGINE #7 LOADER</t>
  </si>
  <si>
    <t>NOLAN HYDRAULIC CAR MOVER</t>
  </si>
  <si>
    <t>DOCK WORK BARGE</t>
  </si>
  <si>
    <t>OFFICE TRAILER AT DOCK</t>
  </si>
  <si>
    <t>OFFICE TRAILER (LOADING)</t>
  </si>
  <si>
    <t>SERVICE TRAILOR AT DOCK</t>
  </si>
  <si>
    <t>CAP. INT. - #5 DAP-BLDGS</t>
  </si>
  <si>
    <t>CAP. INT. - PHOS ACID EXPAN-B6</t>
  </si>
  <si>
    <t>CAPITALIZED INT-MISC(ACQ W/D)</t>
  </si>
  <si>
    <t>CAPITALIZED INTEREST-MISC.</t>
  </si>
  <si>
    <t>CAP.INT.-REAL PROP.</t>
  </si>
  <si>
    <t>CAP INT- LAND IMP</t>
  </si>
  <si>
    <t>CAP INT-EQUIP</t>
  </si>
  <si>
    <t>CAP INT-TAX-SPEC PURPOSE BLDG</t>
  </si>
  <si>
    <t>CAP INT TAX-EQUIP</t>
  </si>
  <si>
    <t>CAP INT TAX-LAND IMP</t>
  </si>
  <si>
    <t>CAP.INT.-LAND PREP PH 1</t>
  </si>
  <si>
    <t>CAP.INT.-OTHER CONSTR PH 1</t>
  </si>
  <si>
    <t>CAP.INT.-PRE-86-LAND PREP.</t>
  </si>
  <si>
    <t>CAP.INT.-PRE 86-OTHER CONSTR.</t>
  </si>
  <si>
    <t>(as of December 31, 2007)</t>
  </si>
  <si>
    <t>GARY HAMPEL, Phone:  813-672-6435   FAX:  813-671-6283</t>
  </si>
  <si>
    <t>RIVERVIEW, FL  33578-4865</t>
  </si>
  <si>
    <t xml:space="preserve">  Riverview, Fl       33578</t>
  </si>
  <si>
    <t>RIVERVIEW, FLORIDA (0056870500)</t>
  </si>
  <si>
    <t>8813 HIGHWAY 41 SOUTH, RIVERVIEW, FL 33578-4865</t>
  </si>
  <si>
    <t>2008 POLLUTION CONTROL EQUIPMENT</t>
  </si>
  <si>
    <t>DORRCO FILTER PUMPS</t>
  </si>
  <si>
    <t>DORRCO DIGESTER VALVES-50</t>
  </si>
  <si>
    <t>DORRCO DIGESTER SLURRY PUMP</t>
  </si>
  <si>
    <t>DORRCO DIGESTER SCRUBBER FAN</t>
  </si>
  <si>
    <t>DORRCO DIGESTER STRUCTURE</t>
  </si>
  <si>
    <t>DORRCO FILTER STRUCTURE</t>
  </si>
  <si>
    <t>AGITATOR SHAFT</t>
  </si>
  <si>
    <t>AF2-NATURAL GAS REGULATOR</t>
  </si>
  <si>
    <t>D&amp;K CONDENSATE PUMP</t>
  </si>
  <si>
    <t>CONDENSATE TRANSFER PUMP</t>
  </si>
  <si>
    <t>AF2-GRAN BURNER FAN</t>
  </si>
  <si>
    <t>CONTROL ROOM  A/C</t>
  </si>
  <si>
    <t>75 HP MOTOR</t>
  </si>
  <si>
    <t>AF2-AIRLOCK</t>
  </si>
  <si>
    <t>COGEN 69 KV POWER LINE</t>
  </si>
  <si>
    <t>RELINE PRAYON HOT TANK</t>
  </si>
  <si>
    <t>GYP FIELD GATES (2)</t>
  </si>
  <si>
    <t>ACID PAD CONCRETE DITCH &amp; GRAT</t>
  </si>
  <si>
    <t>BUCKHORN SPRINGS WATER LINE</t>
  </si>
  <si>
    <t>LOADING AREA LANDSCAPING</t>
  </si>
  <si>
    <t>AFI POND WATER SUPPLY LINE</t>
  </si>
  <si>
    <t>WALKWAY-SOUTH END OF DOCK</t>
  </si>
  <si>
    <t>RE-RUBBER EAST FLASH COOLER</t>
  </si>
  <si>
    <t>RE-RUBBER WEST FLASH COOLER</t>
  </si>
  <si>
    <t>PRAYON REACTOR CLEAN OUT DOORS</t>
  </si>
  <si>
    <t>#9S/A FINAL DRYING TOWER</t>
  </si>
  <si>
    <t>BOOSTER STATION FOR GYP STACK</t>
  </si>
  <si>
    <t>DH5 CENTRIFUGES BOWLS (3)</t>
  </si>
  <si>
    <t>EHP PUMP INTAKE SCREEN</t>
  </si>
  <si>
    <t>PLANT TRAINING BLDG PAVING</t>
  </si>
  <si>
    <t># 5 GATE FENCING</t>
  </si>
  <si>
    <t>G SUBSTATION FENCING</t>
  </si>
  <si>
    <t># 3 WAREHOUSE FENCING</t>
  </si>
  <si>
    <t>ADMIN BUILDING FENCING</t>
  </si>
  <si>
    <t>#8 SULFUR PIT</t>
  </si>
  <si>
    <t>5-8 EVAP SECONDARY CONTAINMENT</t>
  </si>
  <si>
    <t>CLAY DISPOSAL AREA SFM3</t>
  </si>
  <si>
    <t>EMPLOYEE CONVER PARKING</t>
  </si>
  <si>
    <t>ALAFIA CHANNEL SPOILS AREA</t>
  </si>
  <si>
    <t>W 45% TANK SPLITTER BOX</t>
  </si>
  <si>
    <t>S/A INSTRUMENTATION ENCLOSURE</t>
  </si>
  <si>
    <t>GYP AREA DIESEL TANK &amp; CONTAIN</t>
  </si>
  <si>
    <t>AFI LOADOUT SCALPING SCREEN</t>
  </si>
  <si>
    <t>GAS MONITORS(6)</t>
  </si>
  <si>
    <t>CART PARKING AND CHARGE AREA</t>
  </si>
  <si>
    <t>LANDSCAPE UPG. AT MAIN GATE</t>
  </si>
  <si>
    <t>FOXBORO MAG METERS (2)</t>
  </si>
  <si>
    <t>P/A FILTER HOIST ALARM</t>
  </si>
  <si>
    <t>5 &amp; 9 MILL ISCO 4404 CONVERTER</t>
  </si>
  <si>
    <t>SULFUR LINE PIPING</t>
  </si>
  <si>
    <t>BLOOMINGDALE WATERLINE PHASE I</t>
  </si>
  <si>
    <t>115PDS RAIL+BRIDGE OVER 005</t>
  </si>
  <si>
    <t>DP KITTING AREA</t>
  </si>
  <si>
    <t>GYP FIELD HYD LINE FOR PUMP</t>
  </si>
  <si>
    <t>ODOR STACK PARKING AREA "ASPHA</t>
  </si>
  <si>
    <t>DORRCO SULFURIC MIXER</t>
  </si>
  <si>
    <t>PRAYON SULFURIC MIXER</t>
  </si>
  <si>
    <t>2008 RENDITION OF BUSINESS PERSONAL PROPERTY - REVISED</t>
  </si>
  <si>
    <t>DEMIN STORMWTR/SPILL RCVY SYS</t>
  </si>
  <si>
    <t>SCRUBBER AREA PAD-EXP PROJ</t>
  </si>
  <si>
    <t>PIPING-PONDWATER SYS-EXP PROJ</t>
  </si>
  <si>
    <t>SCRUBBER ACID PUMP PIPING</t>
  </si>
  <si>
    <t>PROBE TYPE ELECTRODE WATER COL</t>
  </si>
  <si>
    <t>#9 ACID AIR CONDITIONER</t>
  </si>
  <si>
    <t>DAP 30% ACID TANK RE-RUBBER</t>
  </si>
  <si>
    <t>SPLITTER BOX W54% TANK</t>
  </si>
  <si>
    <t>#7 SULFUR PIT I/P BOX &amp; CABLE</t>
  </si>
  <si>
    <t>FILTER HOIST ALARM SYSTEM</t>
  </si>
  <si>
    <t>RAIL TRACK DERAILERS</t>
  </si>
  <si>
    <t>#10 EVAPORATOR BOIL-OUT PIPING</t>
  </si>
  <si>
    <t>PFS SLURRY LINE TO MAP</t>
  </si>
  <si>
    <t>#5 DAP GRANULATOR GRIZZLY</t>
  </si>
  <si>
    <t>UPGRADE PLC2 TO PLCS</t>
  </si>
  <si>
    <t>GAS MONITORS WITH BATTERY</t>
  </si>
  <si>
    <t>W. 54% TAML RE;OME</t>
  </si>
  <si>
    <t>WEATHER STATION INSTRUMENTS</t>
  </si>
  <si>
    <t>#8 SULFUR PIT I/P BOX &amp; CABLE</t>
  </si>
  <si>
    <t>BUCKHORN SPRINGS PUMP HOUSE</t>
  </si>
  <si>
    <t>DAP ROTARY FEEDER</t>
  </si>
  <si>
    <t>WET ROCK MILLS SLURRY TANKS(2)</t>
  </si>
  <si>
    <t>ISCO REFRIGERATED SAMPLER</t>
  </si>
  <si>
    <t>#8 ACID FIBER MODEM</t>
  </si>
  <si>
    <t>CONDUCTIVITY MICROPROCESS ANAL</t>
  </si>
  <si>
    <t>SENSYCON TRANSMITTERS (3)</t>
  </si>
  <si>
    <t>PC CONTROLLER FILTER LUBE SYST</t>
  </si>
  <si>
    <t>NO 5 MILL EXPANSION JOINT</t>
  </si>
  <si>
    <t>NO 9 MILL EXPANSION JOINT</t>
  </si>
  <si>
    <t>MILL 4HR BIN LOCK VALVE</t>
  </si>
  <si>
    <t>#9 SULFURIC ACID PIPE BRIDGE</t>
  </si>
  <si>
    <t>MILL 4HR BIN AIRLOCK</t>
  </si>
  <si>
    <t>MILL SPARE BLOWER</t>
  </si>
  <si>
    <t>NO9 MILL SCREEN CONVEYOR</t>
  </si>
  <si>
    <t>5 +&amp; 9 MILL GAS PIPING</t>
  </si>
  <si>
    <t>MILL RTD TRANSMITTERS</t>
  </si>
  <si>
    <t>MILL COMPRESSOR AIR PIPING</t>
  </si>
  <si>
    <t>NO9 MILL SCREEN CONVEYOR WALKW</t>
  </si>
  <si>
    <t>MILL SKV MOTOR PLC PANEL</t>
  </si>
  <si>
    <t>NO 5 MILL DUST COLLECTOR</t>
  </si>
  <si>
    <t>MILL PLC INSTRUMENT</t>
  </si>
  <si>
    <t>#5 MILL BURNER CONTROL</t>
  </si>
  <si>
    <t>#9 MILL BURNER CONTROL</t>
  </si>
  <si>
    <t>MILL PLC ELECTRICAL PANEL</t>
  </si>
  <si>
    <t>MILL 5KV FEEDER</t>
  </si>
  <si>
    <t>5&amp;9 MILL GAS REGULATOR</t>
  </si>
  <si>
    <t>MILL DISTRIBUTIVE CONTROL SYS</t>
  </si>
  <si>
    <t>MILL MCC EQUIPMENT</t>
  </si>
  <si>
    <t>NO 5 MILL BURNER</t>
  </si>
  <si>
    <t>NO6 MILL BURNER</t>
  </si>
  <si>
    <t>5 &amp; 9 MILL DUCT WORK &amp; INSULAT</t>
  </si>
  <si>
    <t>CAP IMPELLER</t>
  </si>
  <si>
    <t>#7 CAP COOLER CATHODE ASSEMBLY</t>
  </si>
  <si>
    <t>#3 FILTER PANS PANEL STRIPS</t>
  </si>
  <si>
    <t>DAP ACCESS PLATFORMS</t>
  </si>
  <si>
    <t>BLAST MACHINES (3) ABRASIVE</t>
  </si>
  <si>
    <t>CONDENSATE RECOVERY LINES</t>
  </si>
  <si>
    <t>TANK LEVEL ALARM, PHOS ACID</t>
  </si>
  <si>
    <t>BYPASS SWITCH LIGHTS/INTER LOC</t>
  </si>
  <si>
    <t>RGCV TAIL GAS SCRUBBER</t>
  </si>
  <si>
    <t>STACK FOR SCRUBBER-EXP PROJ</t>
  </si>
  <si>
    <t>PLATFORMS, LADDERS-10 TANKS</t>
  </si>
  <si>
    <t>AF DRIVE, 30HP, P/N 2130</t>
  </si>
  <si>
    <t>2 PRESSURE XMITTERS, 1144GO</t>
  </si>
  <si>
    <t>CLARKSON KGA VALUE SOUSINGS(4)</t>
  </si>
  <si>
    <t>#9 EVAP MORRIS PUMP ELECT UPGR</t>
  </si>
  <si>
    <t>1-4 EVAP STEAM EJECTOR LIGHTS</t>
  </si>
  <si>
    <t>EVAP CELANOUT CHUTES</t>
  </si>
  <si>
    <t>SAFETY LEVEL GRATING-PUMP AREA</t>
  </si>
  <si>
    <t>36" AIR KNIFE BELT CLEANER</t>
  </si>
  <si>
    <t>48" AIR KNIFE BELT CLEANER</t>
  </si>
  <si>
    <t>S.S. INSTR ENCLOSURE 5-8 EVAP</t>
  </si>
  <si>
    <t>TEMP CONTROL INSTR 5-8 EVAP</t>
  </si>
  <si>
    <t>#3 SULF TANK WALKWAY, STEEL</t>
  </si>
  <si>
    <t>FAN DRIVE, 35MW COOLING TOWER</t>
  </si>
  <si>
    <t>MODIFY BYP PUMPING SYS PROYON</t>
  </si>
  <si>
    <t>REBUILD ELECT BREAKERS, D &amp; E</t>
  </si>
  <si>
    <t>DORRCO FLASH COOLER-PIPING</t>
  </si>
  <si>
    <t>ENGR-FLASH COOLER VAC, DORRCO</t>
  </si>
  <si>
    <t>N. BARO COND DOWNLEG-PIPING</t>
  </si>
  <si>
    <t>SO. BARO COND DOWNLEG-PIPING</t>
  </si>
  <si>
    <t>DORRCO FLASH COOLER-ELECTR</t>
  </si>
  <si>
    <t>ACCESS RAMP-#7/8 STORAGE TANKS</t>
  </si>
  <si>
    <t>AGITATORS PROJECT-ELECTRICAL</t>
  </si>
  <si>
    <t>ENGR ACID AGITATOR PROJECT</t>
  </si>
  <si>
    <t>AGITATORS PROJECT-PIPING</t>
  </si>
  <si>
    <t>TRANSITE SHEETING S. WALL</t>
  </si>
  <si>
    <t>GEMS SIGHT GLASS #86501 (1)</t>
  </si>
  <si>
    <t>STEEL COVER SURGE TANK</t>
  </si>
  <si>
    <t>REDUNDANT 502 MONITOR #9 CAP</t>
  </si>
  <si>
    <t>ELECTRIC CHAIN HOIST-BELT LOAD</t>
  </si>
  <si>
    <t>LIGHTNING PROTECTION EQUIP</t>
  </si>
  <si>
    <t>900LB RELIEF VALVE</t>
  </si>
  <si>
    <t>WALKWAYS/PLATFORMS-LITHIA</t>
  </si>
  <si>
    <t>AUTOMATE #9 CAP</t>
  </si>
  <si>
    <t>ENLARGE FSA PRODUCT LINES</t>
  </si>
  <si>
    <t>STEAM LINES INSULATION</t>
  </si>
  <si>
    <t>UPGRADE HIGH PRESS STEAM LINE</t>
  </si>
  <si>
    <t>CONCRETE BASE FOR MORRIS PUMP</t>
  </si>
  <si>
    <t>CALIBRATION TEST STAND 6005-1</t>
  </si>
  <si>
    <t>10HP MOTOR</t>
  </si>
  <si>
    <t>4-3" CPVC STRAINERS</t>
  </si>
  <si>
    <t>LIG-FLO 7.5 HP PUMP</t>
  </si>
  <si>
    <t>2 LIQ-FLO 5HP PUMPS</t>
  </si>
  <si>
    <t>RUBBERLINED PIPE-CAKEWASH LINE</t>
  </si>
  <si>
    <t>1-8 EVAP PIPING SAMPLING</t>
  </si>
  <si>
    <t>VENTILATION FAN MILL BLDG</t>
  </si>
  <si>
    <t>11 SOFT START MOTOR CONTROLLER</t>
  </si>
  <si>
    <t>TORQUE TRANSMITTER</t>
  </si>
  <si>
    <t>DRIVE CONTROL UNIT</t>
  </si>
  <si>
    <t>DISCH HOPPER &amp; LOADING BELT</t>
  </si>
  <si>
    <t>ELEC SUBSTATION RELAY UPGR</t>
  </si>
  <si>
    <t>CENTR H20 TANK LEVEL XMITTER</t>
  </si>
  <si>
    <t>SOHP INSTR AIR COMPRESSOR</t>
  </si>
  <si>
    <t>LABELS FOR CHEMICAL TANKS</t>
  </si>
  <si>
    <t>DOCK LOADING BELT CLEANERS</t>
  </si>
  <si>
    <t>BRACING ON FLASH COOLER DOWN L</t>
  </si>
  <si>
    <t>ROTATING ASSEMBLY FOR PUMP @ B</t>
  </si>
  <si>
    <t>OIL DEHYDRATION UNIT</t>
  </si>
  <si>
    <t>Phone:  813-272-6100</t>
  </si>
  <si>
    <t>SAFETY CUTOFF CABLE-DOCK CONV</t>
  </si>
  <si>
    <t>S.S. CABLE TRAY, 1-4 EVAP AUTO</t>
  </si>
  <si>
    <t>LIFT STATIONS-ELECTR (6)</t>
  </si>
  <si>
    <t>AUTOMATE 1-4 EVAP-PIPING</t>
  </si>
  <si>
    <t>AUTOMATE 1-4 EVAP ELECT UPGR</t>
  </si>
  <si>
    <t>#2 BLDG-DESCENT LADDER W.END</t>
  </si>
  <si>
    <t>2 STEEL ENCL PANELS DORRCO</t>
  </si>
  <si>
    <t>3 ANNUBARS DHT-35 STEAM FLOW</t>
  </si>
  <si>
    <t>SDR-11 PLASTIC DISCH PIPE</t>
  </si>
  <si>
    <t>OVHL #8 CAP-INTALOX SADDLES</t>
  </si>
  <si>
    <t>STEAM &amp; WATER VALVES/PIPES</t>
  </si>
  <si>
    <t>ELECT DISTR &amp; MOTOR CONTROL</t>
  </si>
  <si>
    <t>GYP SLURRY TRANSPORT SYS</t>
  </si>
  <si>
    <t>PORTED GATE VALVES-GYP SLURRY</t>
  </si>
  <si>
    <t>#7,8 ACID TANKS-STRUCTURE REP</t>
  </si>
  <si>
    <t>FLASH COLOR FEED LINES</t>
  </si>
  <si>
    <t>RUBBER FITTINGS/PIPE-CLARIFIER</t>
  </si>
  <si>
    <t>PIPE BRIDGE-STRUCTURAL ENGR</t>
  </si>
  <si>
    <t>PIPE BRIDGE-ELECTRICAL</t>
  </si>
  <si>
    <t>TRUCK LOADING PLATFORM/ENCLOSR</t>
  </si>
  <si>
    <t>POTABLE WTR PH1-DRY PRODUCTS</t>
  </si>
  <si>
    <t>#3 FLTR VAC PMP 350 HP MOTOR</t>
  </si>
  <si>
    <t>CONTROL ROOM WALKWAY</t>
  </si>
  <si>
    <t>UPGRADE/REMODEL METAL SHOP BLD</t>
  </si>
  <si>
    <t>HOPPER GRATES IN WHSES 2-5-6</t>
  </si>
  <si>
    <t>RENOVATE RESTROOMS</t>
  </si>
  <si>
    <t>GRATING AT PRAYON/DORRCO TANKS</t>
  </si>
  <si>
    <t>REPLACE CANOPY W/NEW ROOF-WHSE</t>
  </si>
  <si>
    <t>480 VOLT SERVICE IN #4 STORAGE</t>
  </si>
  <si>
    <t>CONDENSATE FLASH TANK</t>
  </si>
  <si>
    <t>WALKWAY ON N. INSIDE WALL</t>
  </si>
  <si>
    <t>12" CONCRETE WALLS-WHSE #5</t>
  </si>
  <si>
    <t>SSTEEL 5-10 EVAP COND SHP LINE</t>
  </si>
  <si>
    <t>EXPL": TRIPPER BELT &amp; UPG EQUI</t>
  </si>
  <si>
    <t>TIELINE 138KV FR CAP9 TO TG2</t>
  </si>
  <si>
    <t>PDMA MOTOR TEST EQUIPMENT</t>
  </si>
  <si>
    <t>SF6 BREAKER UPGRADE</t>
  </si>
  <si>
    <t>#9 CAP TA DUCT WORK</t>
  </si>
  <si>
    <t>7CT PUMP ELECTRICAL</t>
  </si>
  <si>
    <t>EXPL-DEFLU FOUNDATION/SUPPORT</t>
  </si>
  <si>
    <t>EXPL:DEFLU RECIRC &amp; TXF PUMPS</t>
  </si>
  <si>
    <t>#9 CAP TA COOLER</t>
  </si>
  <si>
    <t>(2) DORRCO AGITATOR DRV 880Q L</t>
  </si>
  <si>
    <t>EXPL: DEFLU C HEAT EXCHG</t>
  </si>
  <si>
    <t>#3 30-D FILTER PANS(6)</t>
  </si>
  <si>
    <t>(6) 300 FILTER PAN</t>
  </si>
  <si>
    <t>ROCK SLURRY LINE SUPPORT STRUC</t>
  </si>
  <si>
    <t>OPG #10 EVAP HEAT EXCHANGER</t>
  </si>
  <si>
    <t>EXPL: DEFLU C PIPING &amp; DUCTING</t>
  </si>
  <si>
    <t>EXPL: GRAN C&amp;X SIDE 4 SCREENS</t>
  </si>
  <si>
    <t>EXPL:  GRAN C&amp;X SIDE 2 CHN 1 R</t>
  </si>
  <si>
    <t>EXPL: DEFLUE C SCRUBBR/FAN UPG</t>
  </si>
  <si>
    <t>DAP COOLER FOR #5 DAP</t>
  </si>
  <si>
    <t>EXPL-GRAN STRUCTURE-STEEL</t>
  </si>
  <si>
    <t>DORRCO SCREW CONVEYOR</t>
  </si>
  <si>
    <t>6T THICKNESS SOFTWARE</t>
  </si>
  <si>
    <t>CAP OVERSPEED PROTECTION TG1</t>
  </si>
  <si>
    <t>PRIMARY BUSHINGS TG2</t>
  </si>
  <si>
    <t>SPARE BAROMETRIC CONDENSER</t>
  </si>
  <si>
    <t>CAP DAYTANK LEVEL CTRL</t>
  </si>
  <si>
    <t>HYDRAULIC WRENCH</t>
  </si>
  <si>
    <t>STARTER MOTOR FOR BFW PUMP</t>
  </si>
  <si>
    <t>AFI BURNER PANEL UPGRADE</t>
  </si>
  <si>
    <t>DEMIN SUMP UPS-DIESEL HYD PUMP</t>
  </si>
  <si>
    <t>DCS NETWORK, 101100 SWITCHES</t>
  </si>
  <si>
    <t>CONDUCTIVINTY ALARMS-FSA</t>
  </si>
  <si>
    <t>PHOS ACID AIR COMPRESSOR</t>
  </si>
  <si>
    <t>PHOS ACID AIR COMPRESSOR 2</t>
  </si>
  <si>
    <t>CHANIN MILL #4</t>
  </si>
  <si>
    <t>MODIFY CENTRIFUGE BOWLS</t>
  </si>
  <si>
    <t>MAIN GATE CARD READERS</t>
  </si>
  <si>
    <t>HOT WATER PRESSURE WASHER</t>
  </si>
  <si>
    <t>T62 TRANSFORMER ROOF</t>
  </si>
  <si>
    <t>RONANA METER AT DORRCO</t>
  </si>
  <si>
    <t>36" JOHNSTON PUMP-238 COOLING</t>
  </si>
  <si>
    <t>BFW PMP SEAL COOLER UPGRADE</t>
  </si>
  <si>
    <t>DAP SPARE GEARBOX FALK505A3</t>
  </si>
  <si>
    <t>T62 TIE LINE 13.8KV</t>
  </si>
  <si>
    <t>#7 DRY ROCK ROLLER MILL</t>
  </si>
  <si>
    <t>#8 CAP INSTRUM ELEC/WIRING</t>
  </si>
  <si>
    <t>CLARIFIER CONVER.POLYMER SYS</t>
  </si>
  <si>
    <t>CLARIFIER CONVER. PIPE RACK ST</t>
  </si>
  <si>
    <t>CLARIFIER CONVERSION PIPING</t>
  </si>
  <si>
    <t>PIPE-POTABLE WATER LINE</t>
  </si>
  <si>
    <t>WATERBLAST STAND FOR FILTR CLN</t>
  </si>
  <si>
    <t>#3 FILTER SECONDARY VACUUM PUM</t>
  </si>
  <si>
    <t>PIPING FOR TELLER SCRUBBER</t>
  </si>
  <si>
    <t>Licensed vehicles</t>
  </si>
  <si>
    <t>Vessels</t>
  </si>
  <si>
    <t>Pollution control</t>
  </si>
  <si>
    <t>M&amp;E</t>
  </si>
  <si>
    <t>Plant vehicles</t>
  </si>
  <si>
    <t>Furniture &amp; Fixtures</t>
  </si>
  <si>
    <t>Sum of     Acquis.val.</t>
  </si>
  <si>
    <t>Total</t>
  </si>
  <si>
    <t>3000 Total</t>
  </si>
  <si>
    <t>3005 Total</t>
  </si>
  <si>
    <t>3008 Total</t>
  </si>
  <si>
    <t>3010 Total</t>
  </si>
  <si>
    <t>3012 Total</t>
  </si>
  <si>
    <t>3015 Total</t>
  </si>
  <si>
    <t>3112 Total</t>
  </si>
  <si>
    <t>3115 Total</t>
  </si>
  <si>
    <t>#1 FILTER LIGHTING</t>
  </si>
  <si>
    <t>CANDLES FOR #9 TIA</t>
  </si>
  <si>
    <t>UPGRD MONORAIL #1 FILTER</t>
  </si>
  <si>
    <t>PRAYON LIGHTING #1 FILTER</t>
  </si>
  <si>
    <t>HANDICAP UPGR FOR TRAINING BLD</t>
  </si>
  <si>
    <t>CANOPY-#5&amp;6 STORAGE BLDGS</t>
  </si>
  <si>
    <t>FEED HOPPERS-13/14 MILL</t>
  </si>
  <si>
    <t>HEAT EXCHANGER/ENGY SAVING PRO</t>
  </si>
  <si>
    <t>HEAT EXCHGR/ENGY SAVING PROJ</t>
  </si>
  <si>
    <t>PIPE/FITTING-ENGY SAVING PRJCT</t>
  </si>
  <si>
    <t>PIPE/FITTINGS-ENGY SAVING PROJ</t>
  </si>
  <si>
    <t>DIESEL ENGINE WATER PUMP</t>
  </si>
  <si>
    <t>P/A BARRIER TANKS/SEALS</t>
  </si>
  <si>
    <t>NATURAL GAS BURNER PREHEATER</t>
  </si>
  <si>
    <t>MODIFL.TO DAP5 STEAM VALVE</t>
  </si>
  <si>
    <t>TANK FOR PURIFIED ACID</t>
  </si>
  <si>
    <t>DRAIN LINE PIPE #3 FILTER DITC</t>
  </si>
  <si>
    <t>ELEC. LOAD SHED EQUIP</t>
  </si>
  <si>
    <t>CENTRIFUGE SLURRY LINE</t>
  </si>
  <si>
    <t>480V HCC EQUIPMENT (STARTERS)</t>
  </si>
  <si>
    <t>DEFOAMER SYSTEM @ MAP 3</t>
  </si>
  <si>
    <t>#8 PW PUMP MODIFICATIONS</t>
  </si>
  <si>
    <t>RADAR LEV.INDICATOR AT DE SILO</t>
  </si>
  <si>
    <t>#1 FILTER GYP TANK</t>
  </si>
  <si>
    <t>CONCRETE PLATFORM</t>
  </si>
  <si>
    <t>DAP UREA PUMP</t>
  </si>
  <si>
    <t>LEVEL TRANSMITTER UPGRD</t>
  </si>
  <si>
    <t>AFI DILUTION FEED LINES</t>
  </si>
  <si>
    <t>PHOS ACID AUTO SAMPLER</t>
  </si>
  <si>
    <t>STEEL ACCESS PLATFORM-SCRUBBER</t>
  </si>
  <si>
    <t>TREATMENT PLANT-ELECTR</t>
  </si>
  <si>
    <t>POWER POLE LIGHTNING PROTECTION</t>
  </si>
  <si>
    <t>H&amp;J SUBSTATION LIGHTNING PROTEC</t>
  </si>
  <si>
    <t>43% CLARIFIER TANK</t>
  </si>
  <si>
    <t>54% ACID PIPE SUPPLY SYSTEM</t>
  </si>
  <si>
    <t>FAT COOLER REBUILD</t>
  </si>
  <si>
    <t>REACTOR (PURIFIED ACID)</t>
  </si>
  <si>
    <t>DRAIN LINE PIPING #3 FILTER</t>
  </si>
  <si>
    <t>ROCK SLURRY PIPING</t>
  </si>
  <si>
    <t>SWITCHGEAR(PRAYON)</t>
  </si>
  <si>
    <t>3WAY CONDENSATE VALVE #10 EVAP</t>
  </si>
  <si>
    <t>3WAY CONDENSATE VALVE #11 EVAP</t>
  </si>
  <si>
    <t>SPARE DAP/DRY COOLER TRUNION</t>
  </si>
  <si>
    <t>CABLE TRAY SYSTEM</t>
  </si>
  <si>
    <t>HEAT EXCHANGER (PURIFIED ACID)</t>
  </si>
  <si>
    <t>AGITATORS (PURIFIED ACID)</t>
  </si>
  <si>
    <t>COMP. CTL ROBOTIC CHEM. ANALYZ</t>
  </si>
  <si>
    <t>COOLING TOWER</t>
  </si>
  <si>
    <t>DRY ROCK ELEVATOR CHAIN</t>
  </si>
  <si>
    <t>FEEDER (PURIFIED ACID)</t>
  </si>
  <si>
    <t>WORK PLATFORMS @ SULFUR PITS</t>
  </si>
  <si>
    <t>PIPE BRIDGE UPGRADE-DRY PROD A</t>
  </si>
  <si>
    <t>WALKWAY OVER ACID TANK COVERS</t>
  </si>
  <si>
    <t>VORTEX FLOWMETER 52744</t>
  </si>
  <si>
    <t>INSTRUMENT UPGRADE-PUMPING SYS</t>
  </si>
  <si>
    <t>ULTRASONIC MEASURING SYS</t>
  </si>
  <si>
    <t>UREA SPRAY MANIFOLD</t>
  </si>
  <si>
    <t>#7 CAP QUENCH AIR DUST</t>
  </si>
  <si>
    <t>GTSP #2 PRODUCT CONVEYOR BELT</t>
  </si>
  <si>
    <t>SHIM PADS FOR GTSP DRYER TIRE</t>
  </si>
  <si>
    <t>SCAFFOLDING EQUIPMENT</t>
  </si>
  <si>
    <t>UPG ON VIB FEEDER-COVER</t>
  </si>
  <si>
    <t>#8 LOW LEVEL SWITCH LUBE TANK</t>
  </si>
  <si>
    <t>DRY ROCK UNLOAD SCREW VFD</t>
  </si>
  <si>
    <t>MOTOR COVER DORRCO</t>
  </si>
  <si>
    <t>CAP 02 ANALYZER SENSING LINES</t>
  </si>
  <si>
    <t>DORRCO FLASH COOLER DUMP CHUTE</t>
  </si>
  <si>
    <t>B-4 GYP SLURRY LINE</t>
  </si>
  <si>
    <t>CAP 8 TG2 13.8 FEEDER</t>
  </si>
  <si>
    <t>LBUCKHORN-400 HP VFD PUMP</t>
  </si>
  <si>
    <t>300 FT TIE-INS/5-8 EVAP PROD L</t>
  </si>
  <si>
    <t>ROCK DUST LINE (PIPE)</t>
  </si>
  <si>
    <t>RG PRESCRUBBER PUMP</t>
  </si>
  <si>
    <t>ZECOR REVENT PIPE LINE</t>
  </si>
  <si>
    <t>PERKIN ELNER ICP OPTIMA 4000</t>
  </si>
  <si>
    <t>S-144DR LECO SULFUR ANALYZER</t>
  </si>
  <si>
    <t>69KV BREAKER</t>
  </si>
  <si>
    <t>115 LB  RAIL TRACK</t>
  </si>
  <si>
    <t>UPG PUMPING CAP N.CLARIFIER</t>
  </si>
  <si>
    <t>#6 DAP COOLER</t>
  </si>
  <si>
    <t>#2 FILTER VACUUM PUMP SILENCER</t>
  </si>
  <si>
    <t>DAP 6 PRODUCT ELEVATOR UPGR</t>
  </si>
  <si>
    <t>CHAIN MILLS</t>
  </si>
  <si>
    <t>DAMPERS</t>
  </si>
  <si>
    <t>DOUG BELDEN - TAX COLLECTOR</t>
  </si>
  <si>
    <t>601 E. KENNEDY BLVD, 14th Floor</t>
  </si>
  <si>
    <t>Tampa,  Fl.     33602-4931</t>
  </si>
  <si>
    <t>PHOS ACID RONAN DENSITY METERS</t>
  </si>
  <si>
    <t>UPS UPGRADE-RVEW DATA CTR</t>
  </si>
  <si>
    <t>AFI BURNER CHAMBER REFRACTORY</t>
  </si>
  <si>
    <t>ROCK UNLOADING RAIL DRAINAGE</t>
  </si>
  <si>
    <t>RAIL YARD LIGHTING</t>
  </si>
  <si>
    <t>CLEAN UP CARTS ASSET #431151</t>
  </si>
  <si>
    <t>BLDG/CLEANUP NET #456410</t>
  </si>
  <si>
    <t>RAILROAD TRACK (11 MILES)</t>
  </si>
  <si>
    <t>COST QUALITY ROAD PAVING</t>
  </si>
  <si>
    <t>LOAD EQUIP STORAGE AREA PAVING</t>
  </si>
  <si>
    <t>PLANT OFFICE REAR PARKING LOT</t>
  </si>
  <si>
    <t>SOUTH POND BASIN DRAINAGE SYS</t>
  </si>
  <si>
    <t>MAIN PLANT ROAD RAILROAD SIGNA</t>
  </si>
  <si>
    <t>005 DITCH STAIRS (CONCRETE)</t>
  </si>
  <si>
    <t>PLANT RAILROAD TRACK (11 MILES</t>
  </si>
  <si>
    <t>LOADING DOCK PAVING</t>
  </si>
  <si>
    <t>PARKING LOT-ASPHALT</t>
  </si>
  <si>
    <t>PLANT OFFICE SERVICE ROAD</t>
  </si>
  <si>
    <t>PHOS ACID NEW OFFICE PANING</t>
  </si>
  <si>
    <t>GYP FIELD MARKERS (CONCRETE)</t>
  </si>
  <si>
    <t>AFI AREA PAVING</t>
  </si>
  <si>
    <t>BALL MILL AREA PAVING</t>
  </si>
  <si>
    <t>WET ROCK AREA PAVING</t>
  </si>
  <si>
    <t>MILL SECONDARY CONTAINMENT</t>
  </si>
  <si>
    <t>#9 SULFUR PIT AREA PAVING</t>
  </si>
  <si>
    <t>PAVING AT WET ROCK CONVEYOR</t>
  </si>
  <si>
    <t>119 ACRE COOLING POND POWER FE</t>
  </si>
  <si>
    <t>BUCKET TRUCK DRIVE PAVING</t>
  </si>
  <si>
    <t>AMMONIA STORAGE TANK PAVING</t>
  </si>
  <si>
    <t>GYP STACK GRAVEL ACCESS ROADS</t>
  </si>
  <si>
    <t>32 ACRE COOLING POND</t>
  </si>
  <si>
    <t>KGA CONTAINMENT AREA</t>
  </si>
  <si>
    <t>005 DITCH-CONCRETE CONTAINMT</t>
  </si>
  <si>
    <t>PLANT PAVING</t>
  </si>
  <si>
    <t>CONCRETE PAD AT FRSH COOLING</t>
  </si>
  <si>
    <t>S/A SECONDARY CONTAINMENT</t>
  </si>
  <si>
    <t>#7 PLT CONCRETE PAD &amp; DRAINAGE</t>
  </si>
  <si>
    <t>PARKING AREA(ASPHALT)</t>
  </si>
  <si>
    <t>DOCK STORMWATER DRAINAGE SYS.</t>
  </si>
  <si>
    <t>PAVING-DP,LAB,WAREHOUSE</t>
  </si>
  <si>
    <t>AFI ACID CONTAINMENT PAD</t>
  </si>
  <si>
    <t>EHP LINE TO COOLING PONDS</t>
  </si>
  <si>
    <t>115PDS @ #8 RAILTRACK N. SWITC</t>
  </si>
  <si>
    <t>115PDS RAIL @ #5 DIMON</t>
  </si>
  <si>
    <t>3000FT SYPSUM SLURRY PIPELINE</t>
  </si>
  <si>
    <t>SECURITY FENCING AT GATE #5</t>
  </si>
  <si>
    <t>LABOR DEPT. BUILDING</t>
  </si>
  <si>
    <t>50 FT. MEZZANINE #3 WHSE</t>
  </si>
  <si>
    <t>#3 WHSE OIL/LUBE BLDG</t>
  </si>
  <si>
    <t>LOCO REPAIR PIT-MACHSHP</t>
  </si>
  <si>
    <t>#3 WHSE 20X80 STORAGE BLDG</t>
  </si>
  <si>
    <t>ACQUISITION WRITEDN-BLDGS</t>
  </si>
  <si>
    <t>100M TON DAP STOR BLDG</t>
  </si>
  <si>
    <t>E.T. STORAGE BLDG</t>
  </si>
  <si>
    <t>E TAMPA WAREHOUSE</t>
  </si>
  <si>
    <t>CONCRETE BLOCK HOUSE</t>
  </si>
  <si>
    <t>MAINT SHOP BLDG (CONCRETE BLOC</t>
  </si>
  <si>
    <t>CONTROL BLDG, CONCR. (TRK LDIN</t>
  </si>
  <si>
    <t>ENGR-3RD FILTER BLDG</t>
  </si>
  <si>
    <t>3RD FILTER BLDG</t>
  </si>
  <si>
    <t>MAP MCC BLDG-EXP PROJ</t>
  </si>
  <si>
    <t>HOUSE CB 3BR 2BA JENSEN RD</t>
  </si>
  <si>
    <t>MCC BLDG-EXP RPJ (REF 333780)</t>
  </si>
  <si>
    <t>ADMIN 2ND FLOOR CARPET</t>
  </si>
  <si>
    <t>ADMIN 2ND FLOOR RENOVATIONS</t>
  </si>
  <si>
    <t>CLARIFIER MCC BUILDING</t>
  </si>
  <si>
    <t>UPGRADE GTSP STORAGE BLDG</t>
  </si>
  <si>
    <t>AIR COND WET ROCK MILL CONTROL</t>
  </si>
  <si>
    <t>D-E SILO</t>
  </si>
  <si>
    <t>LIMESTONE SILO</t>
  </si>
  <si>
    <t>AFI STORAGE SILO B</t>
  </si>
  <si>
    <t>AFI STORAGE SILO C</t>
  </si>
  <si>
    <t>AFI STORAGE SILO A</t>
  </si>
  <si>
    <t>AFI STORAGE SILO D</t>
  </si>
  <si>
    <t>AFI BUILDING</t>
  </si>
  <si>
    <t>LOG HOUSE (21A PARCEL)</t>
  </si>
  <si>
    <t>P/A PCM ROOM AIR CONDITIONER</t>
  </si>
  <si>
    <t>3 1/2 TON AIR COND 6MW C-ROOM</t>
  </si>
  <si>
    <t>DAP CONTROL ROOM RENVOCATION</t>
  </si>
  <si>
    <t>AMMONIA CONTROL ROOM AIR CONDI</t>
  </si>
  <si>
    <t>AIR CONDITIONER CLARIFER ROOM</t>
  </si>
  <si>
    <t>METAL SHOP TENOVATION</t>
  </si>
  <si>
    <t>HOUSE-CONCRETE-78TH ST</t>
  </si>
  <si>
    <t>PRAYON MCC ROOM AIR CONDITION</t>
  </si>
  <si>
    <t>MILLS ELECTRICAL CABLE &amp; TRAY</t>
  </si>
  <si>
    <t>MILL MCC BLDG WITH CONTROL ROO</t>
  </si>
  <si>
    <t>MILL 1000 TON BIN &amp; FOUNDATION</t>
  </si>
  <si>
    <t>DOCK B ATHROOM</t>
  </si>
  <si>
    <t>5-TON SPLIT A/C UNIT-MCC ROOM</t>
  </si>
  <si>
    <t>ADMIN OFFICE WEATHERPROOFING</t>
  </si>
  <si>
    <t>DRY PROD SHOP EXPANSION</t>
  </si>
  <si>
    <t>DEPUTY GARAGE</t>
  </si>
  <si>
    <t>EMERGENCY LIGHTING 35MW BLDG</t>
  </si>
  <si>
    <t>8" PHOS ACID JUMPER LINE</t>
  </si>
  <si>
    <t>UREA LINE-STAINLESS STEEL</t>
  </si>
  <si>
    <t>3 TON RATED BEAM OVERHEAD HOIS</t>
  </si>
  <si>
    <t>TOOL ROOM CAGE, SHOP EXP</t>
  </si>
  <si>
    <t>1-4 EVAPORATOR STRUCTURE</t>
  </si>
  <si>
    <t>#6 WET ROCK BELT</t>
  </si>
  <si>
    <t>#13 BALL MILL PINION&amp;PIER SUPP</t>
  </si>
  <si>
    <t>H&amp;J SUBSTATION LIGHTING PROTEC</t>
  </si>
  <si>
    <t>NH3 BULLET LIGHTING PROT,</t>
  </si>
  <si>
    <t>PFS TANK LIGHTING PROT.</t>
  </si>
  <si>
    <t>POWER POLE LIGHTING PROTECTION</t>
  </si>
  <si>
    <t>SULFUR TANK LIGHTING PROT.</t>
  </si>
  <si>
    <t>TG 1 LIGHTING PROTEC</t>
  </si>
  <si>
    <t>97 CHEV 1GCEC14M8VZ201602</t>
  </si>
  <si>
    <t>98 CHEV 1GCEC14R4WZ160415</t>
  </si>
  <si>
    <t>PRODUCT ELEVATOR FOR DAP 6</t>
  </si>
  <si>
    <t>99 FORD 1FTRF18W2XNB03163</t>
  </si>
  <si>
    <t>COATING OIL GEAR PUMP</t>
  </si>
  <si>
    <t>#2 BELT @ WET ROCK</t>
  </si>
  <si>
    <t>99 FORD 1FTNF20L1XEE65216</t>
  </si>
  <si>
    <t>FULF ACID TANK LIGHTING PROT</t>
  </si>
  <si>
    <t>POND WATER PUMP</t>
  </si>
  <si>
    <t>30% ACID PUMPS</t>
  </si>
  <si>
    <t>UPG JACOBS PIPELINE TO PRAYON</t>
  </si>
  <si>
    <t>HYDRAULIC SYSTEM</t>
  </si>
  <si>
    <t>3 TON MONORAIL (SYSTEM MILLS)</t>
  </si>
  <si>
    <t>ANION RESIN #2 UNIT(TANK)</t>
  </si>
  <si>
    <t>EYEWASHERS (SAFETY)</t>
  </si>
  <si>
    <t>TOSHIBA 400 HP MOTOR-BUCKHORN</t>
  </si>
  <si>
    <t>ACCESS PLATFORM(SCRUBBER AREA)</t>
  </si>
  <si>
    <t>BUCKHORN-VALVE</t>
  </si>
  <si>
    <t>PH PROBE #3 FILTER COOLNG TANK</t>
  </si>
  <si>
    <t>FLOW METER @ RECLAIMED H2O TK</t>
  </si>
  <si>
    <t>SAFETY RELIEF VALVES (AMMONIA)</t>
  </si>
  <si>
    <t>#5 DAP SCRUBBER SPRAY</t>
  </si>
  <si>
    <t>SECURITY CAMERA/SHIPPING DOCK</t>
  </si>
  <si>
    <t>DHP 6 PUMPS</t>
  </si>
  <si>
    <t>#3 FILTER HANDRAILS</t>
  </si>
  <si>
    <t>52% ACID SYSTEM VALVE</t>
  </si>
  <si>
    <t>52% ACID SYSTEM MOTORS</t>
  </si>
  <si>
    <t>52% ACID SYSTEM PUMPS</t>
  </si>
  <si>
    <t>52% ACID SYSTEM PIPE</t>
  </si>
  <si>
    <t>TANK DENSITY INDICATIOR-WEST 5</t>
  </si>
  <si>
    <t>FLOWMETER (LITHIA LINE)</t>
  </si>
  <si>
    <t>AFI DOCK ACID PIPE</t>
  </si>
  <si>
    <t>DEFOAMER SYSTEM (AFI)</t>
  </si>
  <si>
    <t>CLARIFIER CONVERSION VALVES</t>
  </si>
  <si>
    <t>ENGINE #3 KAWASHI PAYLOADER</t>
  </si>
  <si>
    <t>FABRICATE3 ARCO FAN SLIDE GATE</t>
  </si>
  <si>
    <t>CHESTERTON FRAME "A" PUMP 30 H</t>
  </si>
  <si>
    <t>MANWAY EAST PFS TANK</t>
  </si>
  <si>
    <t>MANWAYS WEST PFS TANK</t>
  </si>
  <si>
    <t>CLASSFIER UPGRADE SODIUM</t>
  </si>
  <si>
    <t>UV-SPECTROPHOTOMETER #1601</t>
  </si>
  <si>
    <t>UV-SPECTROPHOTOMETER 1601</t>
  </si>
  <si>
    <t>RECIRCULATIONSYSTEM(UREA)</t>
  </si>
  <si>
    <t>VALVES 4 WAY 31655 UPGRADE (6)</t>
  </si>
  <si>
    <t>necessary to identify the property and to determine its ownership, taxability and situs will be made available for inspection to employees of the appraisal</t>
  </si>
  <si>
    <t>district on request.</t>
  </si>
  <si>
    <t>Date</t>
  </si>
  <si>
    <t>Contact:</t>
  </si>
  <si>
    <t>Filed By/On Behalf Of</t>
  </si>
  <si>
    <t>Filed With</t>
  </si>
  <si>
    <t>Summarized by Year of Acquisition</t>
  </si>
  <si>
    <t>FL-HILLSBOROUGH</t>
  </si>
  <si>
    <t>8813 HWY 41 SOUTH</t>
  </si>
  <si>
    <t>HILLSBOROUGH COUNTY PROPERTY APPRAISER</t>
  </si>
  <si>
    <t>601 E. KENNEDY BLVD, 16TH FLOOR</t>
  </si>
  <si>
    <t>TAMPA, FL  33602-4910</t>
  </si>
  <si>
    <t>Fax:  813-272-5519</t>
  </si>
  <si>
    <t>DR-492</t>
  </si>
  <si>
    <t>R. 8/83</t>
  </si>
  <si>
    <t>RETURN OF POLLUTION CONTROL DEVICES</t>
  </si>
  <si>
    <t>FOR AD VALOREM TAX PURPOSES</t>
  </si>
  <si>
    <t>FLORIDA STATUTES CHAPTER 193.621</t>
  </si>
  <si>
    <t xml:space="preserve">To the Property Appraiser  </t>
  </si>
  <si>
    <t>County, Florida,</t>
  </si>
  <si>
    <t>Return is hereby made for the assessment of the following described property under Florida</t>
  </si>
  <si>
    <t>Statutes as pollution control devices.</t>
  </si>
  <si>
    <t>Description of Property</t>
  </si>
  <si>
    <t>Description of Facility</t>
  </si>
  <si>
    <t>Name and address of Owner:</t>
  </si>
  <si>
    <t xml:space="preserve">  Mosaic Fertilizer, LLC</t>
  </si>
  <si>
    <t xml:space="preserve">  8813 Highway 41 South</t>
  </si>
  <si>
    <t>MIXING CHAMBER</t>
  </si>
  <si>
    <t>SILOS</t>
  </si>
  <si>
    <t>BUCKHORN SPRINGS-PUMP MCC</t>
  </si>
  <si>
    <t>#9 EVAPORATOR *UPGRD)</t>
  </si>
  <si>
    <t>ACID TRANSFER PUMP(A)</t>
  </si>
  <si>
    <t>ACID TRANSFER PUMP(8)</t>
  </si>
  <si>
    <t>ACID TRANSFER PUMP(C)</t>
  </si>
  <si>
    <t>BUCKHORN SPR-TRANSFORMER</t>
  </si>
  <si>
    <t>AMMONIA PUMP</t>
  </si>
  <si>
    <t>MOHUNCHER AIR CANNONS</t>
  </si>
  <si>
    <t>MCC ROOM</t>
  </si>
  <si>
    <t>CONDENSATE RECYCLE PUMP</t>
  </si>
  <si>
    <t>3RD FILTER-PIPING</t>
  </si>
  <si>
    <t>3RD FILTER BIRD 30-D</t>
  </si>
  <si>
    <t>ENGR-DORRCO COLD SLUICE SYS</t>
  </si>
  <si>
    <t>DORRCO COLD SLUICE SYS-PIPING</t>
  </si>
  <si>
    <t>FIRE ALARM SYS-CONTROL ROOMS</t>
  </si>
  <si>
    <t>CATHODIC PROTECTION-PIPES, TAN</t>
  </si>
  <si>
    <t>FIRE DETECT SYS-EQUIP ROOM</t>
  </si>
  <si>
    <t>FIRE DETECT SYS-DORRCO MCC</t>
  </si>
  <si>
    <t>FIRE DETECT SYS-PRAYON MCC</t>
  </si>
  <si>
    <t>CONER DRIVE-E.SIDE 3RD FILTER</t>
  </si>
  <si>
    <t>PFS/FSA TRK UNLOAD LINE PIPING</t>
  </si>
  <si>
    <t>PROD TEMP MONITOR-DOCK LDING</t>
  </si>
  <si>
    <t>CONTROL PANEL INSTR-EXP PROJ</t>
  </si>
  <si>
    <t>SLURRY PIPE-EXP PROJ</t>
  </si>
  <si>
    <t>2 POLISHING SCREENS-EXP PROJ</t>
  </si>
  <si>
    <t>PFS FEED LINES-PIPING-EXP PROJ</t>
  </si>
  <si>
    <t>MCC SWITCHGEAR-EXP PROJ</t>
  </si>
  <si>
    <t>LUMPBREAKER-EXP PROJ</t>
  </si>
  <si>
    <t>SECONDARY RECYCLE CONVEYOR</t>
  </si>
  <si>
    <t>PRODUCT ELEVATOR-EXP PROJ</t>
  </si>
  <si>
    <t>ENGR-DAP CAPACITY EXP</t>
  </si>
  <si>
    <t>GRAN FEED ELEVATOR-EXP PROJ</t>
  </si>
  <si>
    <t>2 CAGE MILLS-EXP PROJ</t>
  </si>
  <si>
    <t>CHILLER-EXP PROJ</t>
  </si>
  <si>
    <t>SCREEN FEED ELEVATOR-EXP PROJ</t>
  </si>
  <si>
    <t>4 PROCESS SCREENS-EXP PROJ</t>
  </si>
  <si>
    <t>TI DCS SYSTEM-EXP PROJ</t>
  </si>
  <si>
    <t>AUTOMATE 5-8 EVAP-PIPING</t>
  </si>
  <si>
    <t>2 PLC 5/25 PROCESSORS, 5-8 EVA</t>
  </si>
  <si>
    <t>S.S. CABLE TRAY, 5-8 EVAP AUTO</t>
  </si>
  <si>
    <t>CORFLEX CABLE, 5-8 EVAP AUTO</t>
  </si>
  <si>
    <t>AUTOMATE 5-8 EVAP-INSTR UPGR</t>
  </si>
  <si>
    <t>10 CONDUCTIVITY DITCH SENSORS</t>
  </si>
  <si>
    <t>3 BARCODE IND SCANNERS (LAB)</t>
  </si>
  <si>
    <t>DISSOLVED OXYGEN ANALYZER</t>
  </si>
  <si>
    <t>ADD TO ASSET 333758 POLISH SCR</t>
  </si>
  <si>
    <t>ELECTR TRANSFORMER ARCHIE CR</t>
  </si>
  <si>
    <t>SECO SCREEN LUBRICATOR</t>
  </si>
  <si>
    <t>VFD 75HP DAP/SLRY PMP-DAP EXP</t>
  </si>
  <si>
    <t>#9 INTEROASS ABSORPTION TOWER</t>
  </si>
  <si>
    <t>#9 IPAT MIST COLLECTION SECTIO</t>
  </si>
  <si>
    <t>TAILGAS SCRUBBER PLATFORM</t>
  </si>
  <si>
    <t>#7 #2 WASTE HEAT BOILER</t>
  </si>
  <si>
    <t>NH3 AND S02 DETECTION SYSTEMS</t>
  </si>
  <si>
    <t>RAY MILL CYCLONE &amp; DUST SYSTEM</t>
  </si>
  <si>
    <t>EQUIPMENT STORAGE CANOPY WH.</t>
  </si>
  <si>
    <t>500 SCFM AIR DRYER</t>
  </si>
  <si>
    <t>PRAYON 26" CLARKSON VALVES</t>
  </si>
  <si>
    <t>PUGMILL HOIST</t>
  </si>
  <si>
    <t>BUCKHORN FLOW FWCT MAKEUP VALV</t>
  </si>
  <si>
    <t>BIOSYSYSTEM AIR MONITOR (2)</t>
  </si>
  <si>
    <t>3 TOE DRAIN SUMP PUMP</t>
  </si>
  <si>
    <t>TG2 MCC UPGRADE</t>
  </si>
  <si>
    <t>UPG. N&amp;S 43% CFT PUMP</t>
  </si>
  <si>
    <t>#6 DAP GRANULATOR GRIZZLY DAM</t>
  </si>
  <si>
    <t>#6 DAP PRODUCT ELEVATOR</t>
  </si>
  <si>
    <t>#14 ROCK SLURRY SURGE TANK</t>
  </si>
  <si>
    <t>PIPING &amp; PUMP FOR 002 OUTFALL</t>
  </si>
  <si>
    <t>DAP6 GRAN DISCH CHUTE</t>
  </si>
  <si>
    <t>TRANSITE PANELS #2 WAREHOUSE</t>
  </si>
  <si>
    <t>RAILROAD UPGRADE TO 115 LB RAI</t>
  </si>
  <si>
    <t>150 TON HYDRAULIC JACKING</t>
  </si>
  <si>
    <t>#1 FILTER VACUUM BLEED CONTROL</t>
  </si>
  <si>
    <t>#2 STEEL ROOF REFURBISHMENT</t>
  </si>
  <si>
    <t>#6 DAP FAN DAMPER</t>
  </si>
  <si>
    <t>15 TON BRIDGE CRANE</t>
  </si>
  <si>
    <t>#9 BELT @ DOCK</t>
  </si>
  <si>
    <t>FLOOR GRATING AROUND HEAT EXCH</t>
  </si>
  <si>
    <t>CONCRETE FLOOR EXTENSION</t>
  </si>
  <si>
    <t>UPGR RESTROOM-FLOOR,TILE,FIXT</t>
  </si>
  <si>
    <t>NEW TRIFLEX FLOORS-LAB BLDG</t>
  </si>
  <si>
    <t>MOVEABLE PROD CONTAIN WALLS</t>
  </si>
  <si>
    <t>CONCRETE WALLS-SW SIDE WHSE #5</t>
  </si>
  <si>
    <t>GUARD HOUSE INTERIOR, RENOVATE</t>
  </si>
  <si>
    <t>WATER MAIN PIPE HWY 301-277053</t>
  </si>
  <si>
    <t>CONCRETE WALLS-N. SIDE WHSE 5</t>
  </si>
  <si>
    <t>CONCRETE WALLS-W.END WHSE 4</t>
  </si>
  <si>
    <t>6MW GENERATOR-BLDG UPGRADES</t>
  </si>
  <si>
    <t>PROTECTIVE WALL SO. SIDE MCC R</t>
  </si>
  <si>
    <t>ACCESS PLATFORM W. WALL</t>
  </si>
  <si>
    <t>UPGRADE LIGHTING/ELECT SYS</t>
  </si>
  <si>
    <t>METAL ACCESS STAIRS MILL BLDG</t>
  </si>
  <si>
    <t>CONCRETE FLOOR-WHSE #2</t>
  </si>
  <si>
    <t>MODIFY "D" MILL DOOR</t>
  </si>
  <si>
    <t>CHANGE HOUSE INTERIOR, RENOVAT</t>
  </si>
  <si>
    <t>PLATFORM, N. SIDE MILL BLDG</t>
  </si>
  <si>
    <t>NEW MCC ROOM-CONCRETE</t>
  </si>
  <si>
    <t>NEW ROOF, M/O BLDG</t>
  </si>
  <si>
    <t>METAL UTILITY BLDG 12X20</t>
  </si>
  <si>
    <t>MODIFY STORAGE BLDG DOORS, RAM</t>
  </si>
  <si>
    <t>SULFUR UNLOAD CONTROL ROOM</t>
  </si>
  <si>
    <t>ACCESS STAIRWAY-STEAM EJECT</t>
  </si>
  <si>
    <t>CONCRETE BULKHEAD #3 STGE BLDG</t>
  </si>
  <si>
    <t>#2 BLDG-NONASBESTOS SIDING</t>
  </si>
  <si>
    <t>#2 BLDG-S.S. FLASHING N. WALL</t>
  </si>
  <si>
    <t>TAX ONLY CAP. INT-BLDGS</t>
  </si>
  <si>
    <t>TAX ONLY CAP. INT-EQUIP</t>
  </si>
  <si>
    <t>TAX ONLY CAP. INT-LAND IMPROV</t>
  </si>
  <si>
    <t>BLDG-ELECTR UPGR-EXP PROJ</t>
  </si>
  <si>
    <t>FIRE PROTECTION SYS-6KW TOWER</t>
  </si>
  <si>
    <t>DOCK BLDG SIDING/STR STEEL</t>
  </si>
  <si>
    <t>RESTROOM RENOIVATION-ELEC SHOP</t>
  </si>
  <si>
    <t>AIR CONDITIONING UNIT @ DEPT 3</t>
  </si>
  <si>
    <t>TRAINING BLDG REROOF</t>
  </si>
  <si>
    <t>LAB BLDG REFOOF</t>
  </si>
  <si>
    <t>A/C UNIT H &amp; J SUBSTATION</t>
  </si>
  <si>
    <t>ENG BLDG 5-TON BARD AIR COND</t>
  </si>
  <si>
    <t>OBSERVATION STATION-GYP FIELD</t>
  </si>
  <si>
    <t>CONCRETE WALL 13 SEC #4 WHSE</t>
  </si>
  <si>
    <t>#5 WHSE S WALL BETTERMENT</t>
  </si>
  <si>
    <t>BUILDING-CONTROL/MCC</t>
  </si>
  <si>
    <t>ADD TO 100M TON STGE BLDG-EXP</t>
  </si>
  <si>
    <t>DAP GRANULATOR SOFT START REPL</t>
  </si>
  <si>
    <t>D&amp;K ACID TRANSFER PUMP</t>
  </si>
  <si>
    <t>AF2-PIPING</t>
  </si>
  <si>
    <t>1250 HP MOTOR</t>
  </si>
  <si>
    <t>GRAN DRYER SPARE</t>
  </si>
  <si>
    <t>DEFLURINATION HEAT EXCHANGER</t>
  </si>
  <si>
    <t>SCRUBBER DUCT</t>
  </si>
  <si>
    <t>AF2-MECH PIPE</t>
  </si>
  <si>
    <t>LIMESTONE BLOWER</t>
  </si>
  <si>
    <t>GRAN. RECYCLE ELEV.</t>
  </si>
  <si>
    <t>GRAN ROTEX SCREEN</t>
  </si>
  <si>
    <t>GRAN SCRUBBER FAN</t>
  </si>
  <si>
    <t>DRYER ELEVATOR</t>
  </si>
  <si>
    <t>GRAN AIR CLASSIFIER</t>
  </si>
  <si>
    <t>#9 BURNER SHELL &amp; REFRACTORY</t>
  </si>
  <si>
    <t>AF2-GRAN. PUGMILL</t>
  </si>
  <si>
    <t>GRAN EQUIP DUST COLLECTOR</t>
  </si>
  <si>
    <t>DILUTION TANK</t>
  </si>
  <si>
    <t>WET ROCK MILL PINION ASSEMBLY</t>
  </si>
  <si>
    <t>#5 DAP CHAIN MILL</t>
  </si>
  <si>
    <t>#9 FINAL TANK UPGRADE</t>
  </si>
  <si>
    <t>DILUTION ACID LINE</t>
  </si>
  <si>
    <t>#9 DRYING TOWER SIDWALLS</t>
  </si>
  <si>
    <t>VAC RELIEF VALVES FOR SLURRY L</t>
  </si>
  <si>
    <t>ELECTRICAL ENGR</t>
  </si>
  <si>
    <t>DEPOSITION PIPE</t>
  </si>
  <si>
    <t>PUMPS ENGR</t>
  </si>
  <si>
    <t>ELECTRICAL (PRE-1986)</t>
  </si>
  <si>
    <t>PIPING ENGR</t>
  </si>
  <si>
    <t>PUMPS,MECHANICAL (PRE-1986)</t>
  </si>
  <si>
    <t>PIPING (PRE-1986)</t>
  </si>
  <si>
    <t>ELECTRICAL (PHASE I)</t>
  </si>
  <si>
    <t>PUMPS,MECHANICAL (PHASE 1)</t>
  </si>
  <si>
    <t>PIPING (PHASE I)</t>
  </si>
  <si>
    <t>COVERS FOR 3 5% ACID TANKS</t>
  </si>
  <si>
    <t>BOOSTER PUMP ON WATER SUPPLY</t>
  </si>
  <si>
    <t>VARIABLE SPEED DRIVES</t>
  </si>
  <si>
    <t>UPGRADE PUMP SYSTEMS</t>
  </si>
  <si>
    <t>SULFUR TANK CONDENSATE SYSTEM</t>
  </si>
  <si>
    <t>UPGRADE RECIRCULATION HEADERS</t>
  </si>
  <si>
    <t>RERUBBER CIRC LINES-DORRCO</t>
  </si>
  <si>
    <t>TRANSFORMER 750KVA #7 CAP</t>
  </si>
  <si>
    <t>COATING OIL LINE INSULATION</t>
  </si>
  <si>
    <t>SUBMERSIBLE PUMP, OLD GYP FIEL</t>
  </si>
  <si>
    <t>RELINE ROCK SLURRY TANKS (2)</t>
  </si>
  <si>
    <t>RERUBBUR BARO COND.-#9 EVAP</t>
  </si>
  <si>
    <t>OCATING OIL RATION CONTROL SYS</t>
  </si>
  <si>
    <t>COATING OIL CONTROL SYS PIPE</t>
  </si>
  <si>
    <t>CONDUCTIVITY SENSOR #872</t>
  </si>
  <si>
    <t>INTEL BOARD 3RD FILTER</t>
  </si>
  <si>
    <t>3" V PORT VALVE 3RD COOLER</t>
  </si>
  <si>
    <t>2-125HP MOTORS 3RD FILTER</t>
  </si>
  <si>
    <t>2-VACUUM HEADERS 3RD FILTER</t>
  </si>
  <si>
    <t>MOTOR STARTER BUCKET 3RD COOL</t>
  </si>
  <si>
    <t>3" MAGFLOW METER 3RD COOLER</t>
  </si>
  <si>
    <t>2 SOLENOID VALVES 3RD COOLER</t>
  </si>
  <si>
    <t>4-3" PLUG VALVES 3RD COOLER</t>
  </si>
  <si>
    <t>6 UNIVAL VALVES 3RD COOLER</t>
  </si>
  <si>
    <t>UPS POWER SUPPLY 3RD FILTER</t>
  </si>
  <si>
    <t>CAKE DRY RECEIVER 3RD FILTER</t>
  </si>
  <si>
    <t>RUBBERLINED PIPE 5% TRANSFER</t>
  </si>
  <si>
    <t>5 MITRONICS XMITTERS 3RD FILT</t>
  </si>
  <si>
    <t>#3 FILTER PUMP 3RD FILTER</t>
  </si>
  <si>
    <t>S.S. CABLE TRAY 3RD FILTER</t>
  </si>
  <si>
    <t>CORFLEX CABLE 3RD COOLER</t>
  </si>
  <si>
    <t>PLC 5/25 PROCESSOR 3RD FILTER</t>
  </si>
  <si>
    <t>6X8-14 PUMP 3RD FILTER</t>
  </si>
  <si>
    <t>CONT DEFLUOR HEAT EXCHANGER</t>
  </si>
  <si>
    <t>#1 FILTER VACUUM PUMP REBUILD</t>
  </si>
  <si>
    <t>#8 CAP SODIUM ANALYZERS</t>
  </si>
  <si>
    <t>VAC PUMP CL6002 REBUILD</t>
  </si>
  <si>
    <t>#3 FILTER VACUUM PUMP</t>
  </si>
  <si>
    <t>2&amp;3 FILTER CAKEWASH PUMP VFDS</t>
  </si>
  <si>
    <t>6TSP DOWNHILL TIRE</t>
  </si>
  <si>
    <t>3 LEWIS ACID PUMP REBUILDS</t>
  </si>
  <si>
    <t>ENGR-CIVIL/MECH 3RD FILTER</t>
  </si>
  <si>
    <t>ENTRAINMENT SEPARATOR-PRAYON</t>
  </si>
  <si>
    <t>ENGR-ELECTR 3RD FILTER</t>
  </si>
  <si>
    <t>3RD COOLER-PIPING</t>
  </si>
  <si>
    <t>BAROMETRIC COND 3RD FILTER</t>
  </si>
  <si>
    <t>FIBERGLASS DUCTWORD 3RD FILTER</t>
  </si>
  <si>
    <t>3RD COOLER ELECTRICAL</t>
  </si>
  <si>
    <t>CORFLEX CABLE 3RD FILTER</t>
  </si>
  <si>
    <t>PCM II CONTROL SYS 3RD FILTER</t>
  </si>
  <si>
    <t>4-6X8 PUMPS 3RD FILTER</t>
  </si>
  <si>
    <t>ENGR-INSTR/AUTO 3RD FILTER</t>
  </si>
  <si>
    <t>HEAT EXCH COOLER ALFA-LAVAL</t>
  </si>
  <si>
    <t>FILTRATE SEAL TANK 3RD FILTER</t>
  </si>
  <si>
    <t>GYPSUM HOPPER 3RD FILTER</t>
  </si>
  <si>
    <t>MOTOR CONTROL CTR 3RD FILTER</t>
  </si>
  <si>
    <t>3RD FILTER INSTRUMENTATION</t>
  </si>
  <si>
    <t>SLURRY PIPING FROM E5% HEADER</t>
  </si>
  <si>
    <t>AUTO LUBRICATOR #404 PAYLOADER</t>
  </si>
  <si>
    <t>PROGRAMMABLE CARD SWIPE SYSTEM</t>
  </si>
  <si>
    <t>HYDRAULIC HOSES &amp; CONTROL PANE</t>
  </si>
  <si>
    <t>(2)CLARKSON K/G VALVES AT DAP</t>
  </si>
  <si>
    <t>AFI TRAVEL DRIVE HOIST (2)</t>
  </si>
  <si>
    <t>#3 FILTER PLATFORM</t>
  </si>
  <si>
    <t>BASE FOR N WARMAN PUMP</t>
  </si>
  <si>
    <t>#7 CAP COOLING TOWER-MCC ROOM</t>
  </si>
  <si>
    <t>RETCH GRINDERS</t>
  </si>
  <si>
    <t>P1 SYSTEM SFTW</t>
  </si>
  <si>
    <t>EXPERTUNE SOFTWARE</t>
  </si>
  <si>
    <t>PIPING &amp; VALVES FOR BOILER UPG</t>
  </si>
  <si>
    <t>54% ACID COOLER(STAINLESS INTE</t>
  </si>
  <si>
    <t>AFI LIMESTONE SILO LEVEL INSTR</t>
  </si>
  <si>
    <t>#7 CAP ACID PIPING</t>
  </si>
  <si>
    <t>GTSP CROSSOVER BELT FEEDER</t>
  </si>
  <si>
    <t>DRY ROCK ELEV PLATFORM</t>
  </si>
  <si>
    <t>ELECTRICAL HOIST 2 TON</t>
  </si>
  <si>
    <t>TRAILER,(CUMMINS GENERATOR)</t>
  </si>
  <si>
    <t>PONDWATER PUMP (556866)</t>
  </si>
  <si>
    <t>FLASH COOLER CLEANOUT CHUTE</t>
  </si>
  <si>
    <t>#7 CAP JUG VALVE</t>
  </si>
  <si>
    <t>#7 CAP BOILER REFACTORY</t>
  </si>
  <si>
    <t>LOADOUT CONTROL ROOM STRUCTURE</t>
  </si>
  <si>
    <t>DAP #3 STORAGE BELT</t>
  </si>
  <si>
    <t>#7 CAP STABILIZERS</t>
  </si>
  <si>
    <t>PIPE BRIDGE STAIRCASE S.ACCESS</t>
  </si>
  <si>
    <t>BARRIER TANKS DOUBLE SEALS</t>
  </si>
  <si>
    <t>SULFURIC ACID TRUCK LOAD SYST</t>
  </si>
  <si>
    <t>WATER PIPE SYSTEM (PINEYPT)</t>
  </si>
  <si>
    <t>#3 TANK TRANSFER PIPING TO 30%</t>
  </si>
  <si>
    <t>#7 CAP DUSTWORK/INSULATION</t>
  </si>
  <si>
    <t>CUMMINS GENERATOR</t>
  </si>
  <si>
    <t>#7 CAP DRIFT ELIM COOLING TOW</t>
  </si>
  <si>
    <t>#CAP JUG VALVE</t>
  </si>
  <si>
    <t>#3 FILTER 30D PANS</t>
  </si>
  <si>
    <t>MLL BOX LOADOUT CONTROL ROOM</t>
  </si>
  <si>
    <t>CENTRIFUGE BOWLS (4)</t>
  </si>
  <si>
    <t>DEMINERALIZER ANION UNIT</t>
  </si>
  <si>
    <t>#8 CAP MCC 13.8 KV/480V UPG</t>
  </si>
  <si>
    <t>#7 CAP FAT SIDEWALLS</t>
  </si>
  <si>
    <t>AFI SAFE ACCESS PLATFORMS (4)</t>
  </si>
  <si>
    <t>PIPE COOLING TOWER AT #2&amp;3 FIL</t>
  </si>
  <si>
    <t>DAP MOHUNCHER UPGRADE</t>
  </si>
  <si>
    <t>DAP DOWNCOMER STEAM LINES</t>
  </si>
  <si>
    <t>AUTO SAMPLER SYSTEM ON GYP LIN</t>
  </si>
  <si>
    <t>NH3 BULLET 850FT HDPE DRAIN</t>
  </si>
  <si>
    <t>7.5 TON A/C</t>
  </si>
  <si>
    <t>FRONT OFC WEST END HEADWALK</t>
  </si>
  <si>
    <t>FRONT OFFICE EMERG LIGHTING</t>
  </si>
  <si>
    <t>CHEM LAB-ELEC BETTERMENT</t>
  </si>
  <si>
    <t>DOCK SCREENING TOWER WALL</t>
  </si>
  <si>
    <t>LDG #6 WHSE SO WALL</t>
  </si>
  <si>
    <t>DOCK TRANSFER TOWER WALL</t>
  </si>
  <si>
    <t>MAIN CHANGE HOUSE ROOF</t>
  </si>
  <si>
    <t>CHANGE HOUSE RENOV WELLNESS</t>
  </si>
  <si>
    <t>ADMIN OFFICE MAIN FLOOR RENOV</t>
  </si>
  <si>
    <t>CLOCKHOUSE ALUMINUM AWNING</t>
  </si>
  <si>
    <t>MAIN SHOP RESTROOMS RENOVATION</t>
  </si>
  <si>
    <t>MILLINLET SAFETY DOORS (2)</t>
  </si>
  <si>
    <t>AFI MAINT CONCRETE WORK PAD</t>
  </si>
  <si>
    <t>MCC ROOF REPLACEMENT</t>
  </si>
  <si>
    <t>COGEN TURBIN GEN BLDG</t>
  </si>
  <si>
    <t>GTSP PLANT BATHROOM</t>
  </si>
  <si>
    <t>GTSP ACID DITCH LINING UPG</t>
  </si>
  <si>
    <t>Asset Cat</t>
  </si>
  <si>
    <t>retired: 06/30/2009</t>
  </si>
  <si>
    <t>retired: 02/01/2009</t>
  </si>
  <si>
    <t>retired: 05/31/2008</t>
  </si>
  <si>
    <t>retired: 04/30/2009</t>
  </si>
  <si>
    <t>retired: 11/21/2008</t>
  </si>
  <si>
    <t>retired: 05/31/2009</t>
  </si>
  <si>
    <t>retired: 12/17/2008</t>
  </si>
  <si>
    <t>retired: 11/30/2008</t>
  </si>
  <si>
    <t>none</t>
  </si>
  <si>
    <t>retired: 03/31/2008</t>
  </si>
  <si>
    <t>Env Inv</t>
  </si>
  <si>
    <t>Class Key</t>
  </si>
  <si>
    <t>Note</t>
  </si>
  <si>
    <t>Cost Ctr Descr</t>
  </si>
  <si>
    <t>CRV GENERAL PLANT</t>
  </si>
  <si>
    <t>CRV PRAYON REAC</t>
  </si>
  <si>
    <t>CRV SULF ACID GEN</t>
  </si>
  <si>
    <t>CRV PROD DAP 5</t>
  </si>
  <si>
    <t>CRV PHOSACID EVAP</t>
  </si>
  <si>
    <t>CRV PHOS ACID GEN</t>
  </si>
  <si>
    <t>CRV FEED GENERAL</t>
  </si>
  <si>
    <t>CRV PROD MICRO/DAP 6</t>
  </si>
  <si>
    <t>CRV POND WATERSTABIL</t>
  </si>
  <si>
    <t>CRV NEW GYP DISPOSAL</t>
  </si>
  <si>
    <t>Asset Cat Descr</t>
  </si>
  <si>
    <t>PME:Piping-Water/Air/Gas/Stm 8</t>
  </si>
  <si>
    <t>PME:Pumps,12</t>
  </si>
  <si>
    <t>PME:PollutionEq,8</t>
  </si>
  <si>
    <t>PME:Samplers(automatic),8</t>
  </si>
  <si>
    <t>PME:Monitor,10</t>
  </si>
  <si>
    <t>PME:FireProtectionEq,12</t>
  </si>
  <si>
    <t>PME:Tank-Reagent/Fuel,15</t>
  </si>
  <si>
    <t>PME:Duct,10</t>
  </si>
  <si>
    <t>PME:Conveyor(AllTypes),12</t>
  </si>
  <si>
    <t>PME:WaterSofteners,8</t>
  </si>
  <si>
    <t>PME:CoolingTowers,12</t>
  </si>
  <si>
    <t>PME:ProcessTank,12</t>
  </si>
  <si>
    <t>PME:Piping-Chem/Slurries,8</t>
  </si>
  <si>
    <t>PME:Elec-PowerWiring,12</t>
  </si>
  <si>
    <t>PME:Motors-Elec,15</t>
  </si>
  <si>
    <t>PME:Fan-Air,8</t>
  </si>
  <si>
    <t>FFE:LaboratoryEq,5</t>
  </si>
  <si>
    <t>PME:AerationEq,12</t>
  </si>
  <si>
    <t>PME:Sprayers,5</t>
  </si>
  <si>
    <t>PME:LevelIndicator,10</t>
  </si>
  <si>
    <t>PME:Instrumentation,12</t>
  </si>
  <si>
    <t>PME:StorageTank-large,20</t>
  </si>
  <si>
    <t>PME:Valve-automatic,8</t>
  </si>
  <si>
    <t>PME:Valve-Cntrl,8</t>
  </si>
  <si>
    <t>PME:Filters,8</t>
  </si>
  <si>
    <t>PME:Sweepers,12</t>
  </si>
  <si>
    <t>PME:Insulation,8</t>
  </si>
  <si>
    <t>PME:WashWaterSystem,8</t>
  </si>
  <si>
    <t>PME:Engineering,</t>
  </si>
  <si>
    <t>PME:Catwalks,10</t>
  </si>
  <si>
    <t>PME:CntrlSystem,10</t>
  </si>
  <si>
    <t>PME:Flowrecorder,8</t>
  </si>
  <si>
    <t>PME:BI-ns(AllType-sm),12</t>
  </si>
  <si>
    <t>PME:Alarm-HighLevel,8</t>
  </si>
  <si>
    <t>PME:TestingEq,6</t>
  </si>
  <si>
    <t>PME:BlowdownSystem,8</t>
  </si>
  <si>
    <t>PME:Dryers-[air, rotary],12</t>
  </si>
  <si>
    <t>BS:Dykes,15</t>
  </si>
  <si>
    <t>FFE:ComputerEq,3</t>
  </si>
  <si>
    <t>PME:A/C(WindowUnits),6</t>
  </si>
  <si>
    <t>PME:SecuritySystem,15</t>
  </si>
  <si>
    <t>PME:Seals,10</t>
  </si>
  <si>
    <t>FFE:OfficeFurniture,8</t>
  </si>
  <si>
    <t>PME:Gearbox,12</t>
  </si>
  <si>
    <t>PME:Classifiers,10</t>
  </si>
  <si>
    <t>PME:Cyclones,10</t>
  </si>
  <si>
    <t>BS:Conc/ConcBlockw/Steel,35</t>
  </si>
  <si>
    <t>PME:Separator,12</t>
  </si>
  <si>
    <t>PME:Silencers(Muffler),8</t>
  </si>
  <si>
    <t>PME:Condenser,12</t>
  </si>
  <si>
    <t>PME:Safety(AirbreathEq),6</t>
  </si>
  <si>
    <t>PME:StorageTank-small/proc.,12</t>
  </si>
  <si>
    <t>PME:LabRoomEq,6</t>
  </si>
  <si>
    <t>PME:Sheds,10</t>
  </si>
  <si>
    <t>PME:GateCntrl,12</t>
  </si>
  <si>
    <t>PME:Collers-Water,8</t>
  </si>
  <si>
    <t>PME:Actuators,8</t>
  </si>
  <si>
    <t>FFE:VoiceEq(PBX),5</t>
  </si>
  <si>
    <t>PME:StoragePads,8</t>
  </si>
  <si>
    <t>PME:CAMERA - THERMACAM,4</t>
  </si>
  <si>
    <t>PME:Boilers,15</t>
  </si>
  <si>
    <t>PME:Agitators,8</t>
  </si>
  <si>
    <t>PME:BI-ns-Sizing/Coarse/Feed,1</t>
  </si>
  <si>
    <t>PME:Distributors,12</t>
  </si>
  <si>
    <t>PME:LightningProtection,15</t>
  </si>
  <si>
    <t>PME:Screens,12</t>
  </si>
  <si>
    <t>PME:Vaporizer,12</t>
  </si>
  <si>
    <t>PME:Transformer,12</t>
  </si>
  <si>
    <t>PME:MotorCntrlCenter,15</t>
  </si>
  <si>
    <t>PME:Generator,8</t>
  </si>
  <si>
    <t>PME:BaggingMach,12</t>
  </si>
  <si>
    <t>PME:Conduit/Cable Trays,10</t>
  </si>
  <si>
    <t>PME:HEADERS,8</t>
  </si>
  <si>
    <t>PME:Ramps(loading),8</t>
  </si>
  <si>
    <t>Justification for Pollution Control Facilities</t>
  </si>
  <si>
    <t>Monitor to prevent release to air</t>
  </si>
  <si>
    <t>Prevents release to surface waters</t>
  </si>
  <si>
    <t>Water treatment to mitigate discharge</t>
  </si>
  <si>
    <t>Monitor to prevent release to water</t>
  </si>
  <si>
    <t>Prevents release to ambient air</t>
  </si>
  <si>
    <t>Safety System to prevent release to surface waters</t>
  </si>
  <si>
    <t>Reduces air emissions</t>
  </si>
  <si>
    <t>Air pollution control equipment</t>
  </si>
  <si>
    <t>Water conservation equipment</t>
  </si>
  <si>
    <t>Prevents release of hazardous material</t>
  </si>
  <si>
    <t>Monitor to prevent release of hazardous material</t>
  </si>
  <si>
    <t>Safety system to prevent release to ambitent air</t>
  </si>
  <si>
    <t>Monitor to prevent release to surface waters</t>
  </si>
  <si>
    <t>Environmental staff office needs</t>
  </si>
  <si>
    <t>Siting Comment</t>
  </si>
  <si>
    <t>Process Equipment</t>
  </si>
  <si>
    <t>Source reduction does not apply</t>
  </si>
  <si>
    <t>Haz material does not apply</t>
  </si>
  <si>
    <t>Fire Protection does not apply</t>
  </si>
  <si>
    <t>Odor controls do not apply</t>
  </si>
  <si>
    <t>Safety Equipment does not apply</t>
  </si>
  <si>
    <t xml:space="preserve">Where is this located? </t>
  </si>
  <si>
    <t xml:space="preserve">Part of Oil Coating </t>
  </si>
  <si>
    <t>What is conveyed through this pipe and to where?</t>
  </si>
  <si>
    <t>cooling towers are process equip</t>
  </si>
  <si>
    <t>Potable Water</t>
  </si>
  <si>
    <t xml:space="preserve">PW or Sanitary Waste? </t>
  </si>
  <si>
    <t>Office Equip does not apply</t>
  </si>
  <si>
    <t>Weather Equip does not apply</t>
  </si>
  <si>
    <t>Reuse Water</t>
  </si>
  <si>
    <t>Does any of the network connect to approved monitors</t>
  </si>
  <si>
    <t>Cathodic Protection does not apply</t>
  </si>
  <si>
    <t>Maintenance</t>
  </si>
  <si>
    <t>Describe how the conveyor system controls PM</t>
  </si>
  <si>
    <t>does the collection hood go to a control device or released to ambient air</t>
  </si>
  <si>
    <t>Process Monitoring</t>
  </si>
  <si>
    <t>what pecentage is goes to the control devices?</t>
  </si>
  <si>
    <t>Sounds like product recovery</t>
  </si>
  <si>
    <t xml:space="preserve">Why is the water being treated? As part of process water? </t>
  </si>
  <si>
    <t xml:space="preserve">What is it analyzing? </t>
  </si>
  <si>
    <t>What type of Effluent, what created the effluent, how is it discharge?</t>
  </si>
  <si>
    <t xml:space="preserve">What does it monitor?  Where is this located? </t>
  </si>
  <si>
    <t xml:space="preserve">Is this part of the double absorber system? </t>
  </si>
  <si>
    <t xml:space="preserve">What is this? </t>
  </si>
  <si>
    <t>What are the walls enclosing?</t>
  </si>
  <si>
    <t>Anodic Protection does not apply</t>
  </si>
  <si>
    <t xml:space="preserve">What is the purpose? </t>
  </si>
  <si>
    <t xml:space="preserve">Is thei part of the mist eliminator system for SO2, SAM Control? </t>
  </si>
  <si>
    <t>Wht is the purpose?</t>
  </si>
  <si>
    <t xml:space="preserve">Product Recovery? </t>
  </si>
  <si>
    <t xml:space="preserve">Is this part of the double absorber system or mist elimination system? </t>
  </si>
  <si>
    <t>Describe NOX isolation process</t>
  </si>
  <si>
    <t xml:space="preserve">where does the hood vent to? </t>
  </si>
  <si>
    <t>Process Equipment- Piping for PW</t>
  </si>
  <si>
    <t>Is this a transfer pipe for train/truck unloading</t>
  </si>
  <si>
    <t>what type of Scrubber</t>
  </si>
  <si>
    <t>How does this process operate?</t>
  </si>
  <si>
    <t>Lightning Protection does not apply</t>
  </si>
  <si>
    <t>What process or control is this ductwork associated with?</t>
  </si>
  <si>
    <t>What process or control is this piping associated with?</t>
  </si>
  <si>
    <t>scrubber water?</t>
  </si>
  <si>
    <t>scrubber water distribution?</t>
  </si>
  <si>
    <t xml:space="preserve"> </t>
  </si>
  <si>
    <t>how is this control?</t>
  </si>
  <si>
    <t>is this an encasement?</t>
  </si>
  <si>
    <t>is this part of the scrubber</t>
  </si>
  <si>
    <t xml:space="preserve">what does this recovery piping convey and where to? </t>
  </si>
  <si>
    <t>is this part of the scrubber?</t>
  </si>
  <si>
    <t>what is its purpose?  Is is part of the scrubber?</t>
  </si>
  <si>
    <t>What is this filter equipment used for?</t>
  </si>
  <si>
    <t xml:space="preserve">what is being discharged and to where? </t>
  </si>
  <si>
    <t>is this part of the scrubber system?</t>
  </si>
  <si>
    <t>How is the reuse tank used, is it for the scrubber?</t>
  </si>
  <si>
    <t>haz material does not apply</t>
  </si>
  <si>
    <t>Process equipment</t>
  </si>
  <si>
    <t>how is the tank utilized?</t>
  </si>
  <si>
    <t>How is the cover utilized?</t>
  </si>
  <si>
    <t>what process is this equipment used for?</t>
  </si>
  <si>
    <t>explain the process and how it controls dust?</t>
  </si>
  <si>
    <t xml:space="preserve">is this for dust suppression? </t>
  </si>
  <si>
    <t xml:space="preserve">how are the interlocks used? </t>
  </si>
  <si>
    <t xml:space="preserve">How is this utilized? </t>
  </si>
  <si>
    <t xml:space="preserve">process equipment </t>
  </si>
  <si>
    <t>How does this contribute to pollution control</t>
  </si>
  <si>
    <t>Describe the treatment process and what it treats</t>
  </si>
  <si>
    <t>It's Potable Water</t>
  </si>
  <si>
    <t>Describe the process</t>
  </si>
  <si>
    <t>Where are these located?</t>
  </si>
  <si>
    <t>process equipment</t>
  </si>
  <si>
    <t>Please remove</t>
  </si>
  <si>
    <t xml:space="preserve">What does it monitor?  </t>
  </si>
  <si>
    <t>Haz material does not apply, is this related to PM Control?</t>
  </si>
  <si>
    <t xml:space="preserve">What is being evaluated? </t>
  </si>
  <si>
    <t xml:space="preserve">To what and how is the coating applied? PM control? </t>
  </si>
  <si>
    <t xml:space="preserve">How much applies to control related ductwork? </t>
  </si>
  <si>
    <t>is this a flow monitor? If so, what is it monitoring?</t>
  </si>
  <si>
    <t xml:space="preserve">What does it monitor? </t>
  </si>
</sst>
</file>

<file path=xl/styles.xml><?xml version="1.0" encoding="utf-8"?>
<styleSheet xmlns="http://schemas.openxmlformats.org/spreadsheetml/2006/main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000"/>
    <numFmt numFmtId="166" formatCode="0.0%"/>
    <numFmt numFmtId="167" formatCode="mm/dd/yy;@"/>
  </numFmts>
  <fonts count="53">
    <font>
      <sz val="12"/>
      <name val="SWISS"/>
    </font>
    <font>
      <sz val="10"/>
      <name val="Arial"/>
      <family val="2"/>
    </font>
    <font>
      <sz val="10"/>
      <color indexed="8"/>
      <name val="CG Times"/>
      <family val="1"/>
    </font>
    <font>
      <b/>
      <sz val="12"/>
      <color indexed="8"/>
      <name val="CG Times"/>
      <family val="1"/>
    </font>
    <font>
      <sz val="12"/>
      <color indexed="8"/>
      <name val="CG Times"/>
      <family val="1"/>
    </font>
    <font>
      <b/>
      <sz val="16"/>
      <color indexed="8"/>
      <name val="CG Times"/>
    </font>
    <font>
      <b/>
      <sz val="14"/>
      <color indexed="8"/>
      <name val="CG Times"/>
      <family val="1"/>
    </font>
    <font>
      <b/>
      <sz val="12"/>
      <color indexed="8"/>
      <name val="CG Times"/>
    </font>
    <font>
      <b/>
      <sz val="12"/>
      <color indexed="8"/>
      <name val="Comic Sans MS"/>
      <family val="4"/>
    </font>
    <font>
      <b/>
      <u/>
      <sz val="12"/>
      <color indexed="8"/>
      <name val="CG Times"/>
      <family val="1"/>
    </font>
    <font>
      <b/>
      <sz val="10"/>
      <color indexed="8"/>
      <name val="CG Times"/>
    </font>
    <font>
      <b/>
      <sz val="14"/>
      <color indexed="8"/>
      <name val="CG Times"/>
    </font>
    <font>
      <b/>
      <sz val="20"/>
      <color indexed="8"/>
      <name val="CG Times"/>
    </font>
    <font>
      <b/>
      <sz val="18"/>
      <color indexed="8"/>
      <name val="CG Times"/>
      <family val="1"/>
    </font>
    <font>
      <b/>
      <sz val="10"/>
      <color indexed="8"/>
      <name val="CG Times"/>
      <family val="1"/>
    </font>
    <font>
      <b/>
      <sz val="18"/>
      <name val="SWISS"/>
    </font>
    <font>
      <b/>
      <sz val="12"/>
      <name val="SWISS"/>
    </font>
    <font>
      <b/>
      <sz val="14"/>
      <name val="SWISS"/>
    </font>
    <font>
      <sz val="14"/>
      <name val="SWISS"/>
    </font>
    <font>
      <sz val="12"/>
      <color indexed="8"/>
      <name val="Arial"/>
      <family val="2"/>
    </font>
    <font>
      <sz val="12"/>
      <color indexed="8"/>
      <name val="SWISS"/>
    </font>
    <font>
      <b/>
      <sz val="12"/>
      <color indexed="8"/>
      <name val="SWISS"/>
    </font>
    <font>
      <b/>
      <sz val="16"/>
      <name val="SWISS"/>
    </font>
    <font>
      <b/>
      <sz val="14"/>
      <color indexed="10"/>
      <name val="CG Times"/>
    </font>
    <font>
      <b/>
      <sz val="12"/>
      <color indexed="12"/>
      <name val="CG Times"/>
    </font>
    <font>
      <sz val="8"/>
      <name val="SWISS"/>
    </font>
    <font>
      <b/>
      <sz val="10"/>
      <name val="Arial"/>
      <family val="2"/>
    </font>
    <font>
      <sz val="12"/>
      <name val="SWISS"/>
    </font>
    <font>
      <b/>
      <sz val="12"/>
      <color indexed="10"/>
      <name val="CG Times"/>
    </font>
    <font>
      <b/>
      <sz val="12"/>
      <color indexed="10"/>
      <name val="CG Times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  <font>
      <sz val="10"/>
      <color rgb="FF00B050"/>
      <name val="Times New Roman"/>
      <family val="1"/>
    </font>
  </fonts>
  <fills count="4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5"/>
        <bgColor indexed="8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44">
    <xf numFmtId="0" fontId="0" fillId="0" borderId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6" fillId="35" borderId="0" applyNumberFormat="0" applyBorder="0" applyAlignment="0" applyProtection="0"/>
    <xf numFmtId="0" fontId="37" fillId="36" borderId="41" applyNumberFormat="0" applyAlignment="0" applyProtection="0"/>
    <xf numFmtId="0" fontId="38" fillId="37" borderId="42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38" borderId="0" applyNumberFormat="0" applyBorder="0" applyAlignment="0" applyProtection="0"/>
    <xf numFmtId="0" fontId="41" fillId="0" borderId="43" applyNumberFormat="0" applyFill="0" applyAlignment="0" applyProtection="0"/>
    <xf numFmtId="0" fontId="42" fillId="0" borderId="44" applyNumberFormat="0" applyFill="0" applyAlignment="0" applyProtection="0"/>
    <xf numFmtId="0" fontId="43" fillId="0" borderId="45" applyNumberFormat="0" applyFill="0" applyAlignment="0" applyProtection="0"/>
    <xf numFmtId="0" fontId="43" fillId="0" borderId="0" applyNumberFormat="0" applyFill="0" applyBorder="0" applyAlignment="0" applyProtection="0"/>
    <xf numFmtId="0" fontId="44" fillId="39" borderId="41" applyNumberFormat="0" applyAlignment="0" applyProtection="0"/>
    <xf numFmtId="0" fontId="45" fillId="0" borderId="46" applyNumberFormat="0" applyFill="0" applyAlignment="0" applyProtection="0"/>
    <xf numFmtId="0" fontId="46" fillId="40" borderId="0" applyNumberFormat="0" applyBorder="0" applyAlignment="0" applyProtection="0"/>
    <xf numFmtId="0" fontId="34" fillId="41" borderId="47" applyNumberFormat="0" applyFont="0" applyAlignment="0" applyProtection="0"/>
    <xf numFmtId="0" fontId="47" fillId="36" borderId="48" applyNumberFormat="0" applyAlignment="0" applyProtection="0"/>
    <xf numFmtId="0" fontId="48" fillId="0" borderId="0" applyNumberFormat="0" applyFill="0" applyBorder="0" applyAlignment="0" applyProtection="0"/>
    <xf numFmtId="0" fontId="49" fillId="0" borderId="49" applyNumberFormat="0" applyFill="0" applyAlignment="0" applyProtection="0"/>
    <xf numFmtId="0" fontId="50" fillId="0" borderId="0" applyNumberFormat="0" applyFill="0" applyBorder="0" applyAlignment="0" applyProtection="0"/>
  </cellStyleXfs>
  <cellXfs count="362">
    <xf numFmtId="0" fontId="0" fillId="0" borderId="0" xfId="0"/>
    <xf numFmtId="3" fontId="3" fillId="2" borderId="1" xfId="0" applyNumberFormat="1" applyFont="1" applyFill="1" applyBorder="1" applyProtection="1"/>
    <xf numFmtId="0" fontId="4" fillId="0" borderId="0" xfId="0" applyFont="1"/>
    <xf numFmtId="0" fontId="4" fillId="2" borderId="2" xfId="0" applyFont="1" applyFill="1" applyBorder="1" applyProtection="1"/>
    <xf numFmtId="0" fontId="4" fillId="2" borderId="1" xfId="0" applyFont="1" applyFill="1" applyBorder="1" applyProtection="1"/>
    <xf numFmtId="0" fontId="9" fillId="2" borderId="3" xfId="0" applyFont="1" applyFill="1" applyBorder="1" applyProtection="1"/>
    <xf numFmtId="0" fontId="4" fillId="2" borderId="3" xfId="0" applyFont="1" applyFill="1" applyBorder="1" applyProtection="1"/>
    <xf numFmtId="3" fontId="3" fillId="2" borderId="3" xfId="0" applyNumberFormat="1" applyFont="1" applyFill="1" applyBorder="1" applyProtection="1"/>
    <xf numFmtId="0" fontId="3" fillId="2" borderId="3" xfId="0" applyFont="1" applyFill="1" applyBorder="1" applyAlignment="1" applyProtection="1">
      <alignment horizontal="left"/>
    </xf>
    <xf numFmtId="0" fontId="4" fillId="2" borderId="4" xfId="0" applyFont="1" applyFill="1" applyBorder="1" applyProtection="1"/>
    <xf numFmtId="0" fontId="4" fillId="3" borderId="4" xfId="0" quotePrefix="1" applyFont="1" applyFill="1" applyBorder="1" applyProtection="1"/>
    <xf numFmtId="0" fontId="4" fillId="2" borderId="4" xfId="0" applyFont="1" applyFill="1" applyBorder="1" applyAlignment="1" applyProtection="1">
      <alignment horizontal="center"/>
    </xf>
    <xf numFmtId="2" fontId="7" fillId="2" borderId="2" xfId="0" applyNumberFormat="1" applyFont="1" applyFill="1" applyBorder="1" applyAlignment="1" applyProtection="1">
      <alignment horizontal="right"/>
    </xf>
    <xf numFmtId="2" fontId="7" fillId="2" borderId="1" xfId="0" applyNumberFormat="1" applyFont="1" applyFill="1" applyBorder="1" applyAlignment="1" applyProtection="1">
      <alignment horizontal="right"/>
    </xf>
    <xf numFmtId="2" fontId="7" fillId="2" borderId="3" xfId="0" applyNumberFormat="1" applyFont="1" applyFill="1" applyBorder="1" applyAlignment="1" applyProtection="1">
      <alignment horizontal="right"/>
    </xf>
    <xf numFmtId="2" fontId="7" fillId="2" borderId="4" xfId="0" applyNumberFormat="1" applyFont="1" applyFill="1" applyBorder="1" applyAlignment="1" applyProtection="1">
      <alignment horizontal="right"/>
    </xf>
    <xf numFmtId="2" fontId="7" fillId="2" borderId="5" xfId="0" applyNumberFormat="1" applyFont="1" applyFill="1" applyBorder="1" applyAlignment="1" applyProtection="1">
      <alignment horizontal="right"/>
    </xf>
    <xf numFmtId="2" fontId="7" fillId="0" borderId="0" xfId="0" applyNumberFormat="1" applyFont="1" applyAlignment="1">
      <alignment horizontal="right"/>
    </xf>
    <xf numFmtId="0" fontId="4" fillId="2" borderId="0" xfId="0" applyFont="1" applyFill="1" applyBorder="1" applyProtection="1"/>
    <xf numFmtId="0" fontId="5" fillId="2" borderId="0" xfId="0" applyFont="1" applyFill="1" applyBorder="1" applyAlignment="1" applyProtection="1">
      <alignment horizontal="center"/>
    </xf>
    <xf numFmtId="2" fontId="7" fillId="2" borderId="0" xfId="0" applyNumberFormat="1" applyFont="1" applyFill="1" applyBorder="1" applyAlignment="1" applyProtection="1">
      <alignment horizontal="right"/>
    </xf>
    <xf numFmtId="0" fontId="7" fillId="2" borderId="0" xfId="0" applyFont="1" applyFill="1" applyBorder="1" applyProtection="1"/>
    <xf numFmtId="0" fontId="11" fillId="2" borderId="2" xfId="0" quotePrefix="1" applyFont="1" applyFill="1" applyBorder="1" applyAlignment="1" applyProtection="1">
      <alignment horizontal="center"/>
    </xf>
    <xf numFmtId="0" fontId="12" fillId="2" borderId="0" xfId="0" applyFont="1" applyFill="1" applyBorder="1" applyAlignment="1" applyProtection="1">
      <alignment horizontal="center"/>
    </xf>
    <xf numFmtId="0" fontId="3" fillId="0" borderId="0" xfId="0" applyFont="1"/>
    <xf numFmtId="0" fontId="3" fillId="2" borderId="2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3" fillId="2" borderId="4" xfId="0" applyFont="1" applyFill="1" applyBorder="1" applyAlignment="1" applyProtection="1">
      <alignment horizontal="left"/>
    </xf>
    <xf numFmtId="0" fontId="3" fillId="2" borderId="5" xfId="0" applyFont="1" applyFill="1" applyBorder="1" applyAlignment="1" applyProtection="1">
      <alignment horizontal="left"/>
    </xf>
    <xf numFmtId="0" fontId="3" fillId="0" borderId="0" xfId="0" applyFont="1" applyAlignment="1">
      <alignment horizontal="left"/>
    </xf>
    <xf numFmtId="165" fontId="7" fillId="2" borderId="2" xfId="0" applyNumberFormat="1" applyFont="1" applyFill="1" applyBorder="1" applyAlignment="1" applyProtection="1">
      <alignment horizontal="right"/>
    </xf>
    <xf numFmtId="165" fontId="7" fillId="2" borderId="0" xfId="0" applyNumberFormat="1" applyFont="1" applyFill="1" applyBorder="1" applyAlignment="1" applyProtection="1">
      <alignment horizontal="right"/>
    </xf>
    <xf numFmtId="165" fontId="7" fillId="2" borderId="3" xfId="0" applyNumberFormat="1" applyFont="1" applyFill="1" applyBorder="1" applyAlignment="1" applyProtection="1">
      <alignment horizontal="right"/>
    </xf>
    <xf numFmtId="165" fontId="7" fillId="2" borderId="4" xfId="0" applyNumberFormat="1" applyFont="1" applyFill="1" applyBorder="1" applyAlignment="1" applyProtection="1">
      <alignment horizontal="right"/>
    </xf>
    <xf numFmtId="165" fontId="7" fillId="0" borderId="0" xfId="0" applyNumberFormat="1" applyFont="1" applyAlignment="1">
      <alignment horizontal="right"/>
    </xf>
    <xf numFmtId="0" fontId="7" fillId="2" borderId="2" xfId="0" applyFont="1" applyFill="1" applyBorder="1" applyAlignment="1" applyProtection="1">
      <alignment horizontal="right"/>
    </xf>
    <xf numFmtId="0" fontId="7" fillId="2" borderId="0" xfId="0" applyFont="1" applyFill="1" applyBorder="1" applyAlignment="1" applyProtection="1">
      <alignment horizontal="right"/>
    </xf>
    <xf numFmtId="3" fontId="7" fillId="2" borderId="1" xfId="0" applyNumberFormat="1" applyFont="1" applyFill="1" applyBorder="1" applyAlignment="1" applyProtection="1">
      <alignment horizontal="right"/>
    </xf>
    <xf numFmtId="3" fontId="7" fillId="2" borderId="3" xfId="0" applyNumberFormat="1" applyFont="1" applyFill="1" applyBorder="1" applyAlignment="1" applyProtection="1">
      <alignment horizontal="right"/>
    </xf>
    <xf numFmtId="0" fontId="7" fillId="2" borderId="4" xfId="0" applyFont="1" applyFill="1" applyBorder="1" applyAlignment="1" applyProtection="1">
      <alignment horizontal="right"/>
    </xf>
    <xf numFmtId="0" fontId="7" fillId="2" borderId="5" xfId="0" applyFont="1" applyFill="1" applyBorder="1" applyAlignment="1" applyProtection="1">
      <alignment horizontal="right"/>
    </xf>
    <xf numFmtId="0" fontId="7" fillId="0" borderId="0" xfId="0" applyFont="1" applyAlignment="1">
      <alignment horizontal="right"/>
    </xf>
    <xf numFmtId="166" fontId="7" fillId="2" borderId="2" xfId="0" applyNumberFormat="1" applyFont="1" applyFill="1" applyBorder="1" applyAlignment="1" applyProtection="1">
      <alignment horizontal="right"/>
    </xf>
    <xf numFmtId="166" fontId="7" fillId="2" borderId="0" xfId="0" applyNumberFormat="1" applyFont="1" applyFill="1" applyBorder="1" applyAlignment="1" applyProtection="1">
      <alignment horizontal="right"/>
    </xf>
    <xf numFmtId="166" fontId="7" fillId="2" borderId="1" xfId="0" applyNumberFormat="1" applyFont="1" applyFill="1" applyBorder="1" applyAlignment="1" applyProtection="1">
      <alignment horizontal="right"/>
    </xf>
    <xf numFmtId="166" fontId="7" fillId="2" borderId="3" xfId="0" applyNumberFormat="1" applyFont="1" applyFill="1" applyBorder="1" applyAlignment="1" applyProtection="1">
      <alignment horizontal="right"/>
    </xf>
    <xf numFmtId="166" fontId="7" fillId="2" borderId="4" xfId="0" applyNumberFormat="1" applyFont="1" applyFill="1" applyBorder="1" applyAlignment="1" applyProtection="1">
      <alignment horizontal="right"/>
    </xf>
    <xf numFmtId="166" fontId="7" fillId="2" borderId="5" xfId="0" applyNumberFormat="1" applyFont="1" applyFill="1" applyBorder="1" applyAlignment="1" applyProtection="1">
      <alignment horizontal="right"/>
    </xf>
    <xf numFmtId="166" fontId="7" fillId="0" borderId="0" xfId="0" applyNumberFormat="1" applyFont="1" applyAlignment="1">
      <alignment horizontal="right"/>
    </xf>
    <xf numFmtId="3" fontId="7" fillId="2" borderId="2" xfId="0" applyNumberFormat="1" applyFont="1" applyFill="1" applyBorder="1" applyAlignment="1" applyProtection="1">
      <alignment horizontal="right"/>
    </xf>
    <xf numFmtId="3" fontId="7" fillId="2" borderId="0" xfId="0" applyNumberFormat="1" applyFont="1" applyFill="1" applyBorder="1" applyAlignment="1" applyProtection="1">
      <alignment horizontal="right"/>
    </xf>
    <xf numFmtId="3" fontId="7" fillId="2" borderId="4" xfId="0" applyNumberFormat="1" applyFont="1" applyFill="1" applyBorder="1" applyAlignment="1" applyProtection="1">
      <alignment horizontal="right"/>
    </xf>
    <xf numFmtId="3" fontId="7" fillId="2" borderId="5" xfId="0" applyNumberFormat="1" applyFont="1" applyFill="1" applyBorder="1" applyAlignment="1" applyProtection="1">
      <alignment horizontal="right"/>
    </xf>
    <xf numFmtId="3" fontId="7" fillId="0" borderId="0" xfId="0" applyNumberFormat="1" applyFont="1" applyAlignment="1">
      <alignment horizontal="right"/>
    </xf>
    <xf numFmtId="0" fontId="4" fillId="2" borderId="0" xfId="0" applyFont="1" applyFill="1" applyBorder="1" applyAlignment="1" applyProtection="1">
      <alignment horizontal="centerContinuous"/>
    </xf>
    <xf numFmtId="0" fontId="3" fillId="2" borderId="0" xfId="0" quotePrefix="1" applyFont="1" applyFill="1" applyBorder="1" applyAlignment="1" applyProtection="1">
      <alignment horizontal="center"/>
    </xf>
    <xf numFmtId="0" fontId="6" fillId="3" borderId="0" xfId="0" applyFont="1" applyFill="1" applyBorder="1" applyAlignment="1" applyProtection="1">
      <alignment horizontal="left"/>
      <protection locked="0"/>
    </xf>
    <xf numFmtId="0" fontId="6" fillId="3" borderId="0" xfId="0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 applyProtection="1">
      <alignment horizontal="center"/>
    </xf>
    <xf numFmtId="0" fontId="8" fillId="2" borderId="0" xfId="0" quotePrefix="1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centerContinuous"/>
    </xf>
    <xf numFmtId="3" fontId="10" fillId="2" borderId="0" xfId="0" applyNumberFormat="1" applyFont="1" applyFill="1" applyBorder="1" applyAlignment="1" applyProtection="1">
      <alignment horizontal="right"/>
    </xf>
    <xf numFmtId="165" fontId="10" fillId="2" borderId="0" xfId="0" applyNumberFormat="1" applyFont="1" applyFill="1" applyBorder="1" applyAlignment="1" applyProtection="1">
      <alignment horizontal="right"/>
    </xf>
    <xf numFmtId="166" fontId="10" fillId="2" borderId="0" xfId="0" applyNumberFormat="1" applyFont="1" applyFill="1" applyBorder="1" applyAlignment="1" applyProtection="1">
      <alignment horizontal="right"/>
    </xf>
    <xf numFmtId="2" fontId="10" fillId="2" borderId="0" xfId="0" applyNumberFormat="1" applyFont="1" applyFill="1" applyBorder="1" applyAlignment="1" applyProtection="1">
      <alignment horizontal="right"/>
    </xf>
    <xf numFmtId="0" fontId="10" fillId="2" borderId="0" xfId="0" applyFont="1" applyFill="1" applyBorder="1" applyAlignment="1" applyProtection="1">
      <alignment horizontal="right"/>
    </xf>
    <xf numFmtId="0" fontId="13" fillId="3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centerContinuous"/>
    </xf>
    <xf numFmtId="0" fontId="3" fillId="2" borderId="0" xfId="0" applyFont="1" applyFill="1" applyBorder="1" applyAlignment="1" applyProtection="1">
      <alignment horizontal="center"/>
    </xf>
    <xf numFmtId="0" fontId="6" fillId="2" borderId="0" xfId="0" applyFont="1" applyFill="1" applyBorder="1" applyAlignment="1" applyProtection="1">
      <alignment horizontal="left"/>
    </xf>
    <xf numFmtId="0" fontId="7" fillId="2" borderId="0" xfId="0" quotePrefix="1" applyFont="1" applyFill="1" applyBorder="1" applyAlignment="1" applyProtection="1">
      <alignment horizontal="center"/>
    </xf>
    <xf numFmtId="3" fontId="3" fillId="2" borderId="0" xfId="0" applyNumberFormat="1" applyFont="1" applyFill="1" applyBorder="1" applyProtection="1"/>
    <xf numFmtId="0" fontId="7" fillId="2" borderId="0" xfId="0" applyFont="1" applyFill="1" applyBorder="1" applyAlignment="1" applyProtection="1">
      <alignment horizontal="left"/>
    </xf>
    <xf numFmtId="165" fontId="7" fillId="2" borderId="0" xfId="0" applyNumberFormat="1" applyFont="1" applyFill="1" applyBorder="1" applyAlignment="1" applyProtection="1">
      <alignment horizontal="center"/>
    </xf>
    <xf numFmtId="164" fontId="7" fillId="2" borderId="0" xfId="0" applyNumberFormat="1" applyFont="1" applyFill="1" applyBorder="1" applyAlignment="1" applyProtection="1">
      <alignment horizontal="right"/>
    </xf>
    <xf numFmtId="0" fontId="4" fillId="3" borderId="0" xfId="0" applyFont="1" applyFill="1" applyBorder="1" applyProtection="1"/>
    <xf numFmtId="0" fontId="4" fillId="2" borderId="0" xfId="0" applyFont="1" applyFill="1" applyBorder="1" applyAlignment="1" applyProtection="1">
      <alignment horizontal="center"/>
    </xf>
    <xf numFmtId="0" fontId="3" fillId="2" borderId="0" xfId="0" applyFont="1" applyFill="1" applyBorder="1" applyAlignment="1">
      <alignment horizontal="left"/>
    </xf>
    <xf numFmtId="0" fontId="4" fillId="2" borderId="0" xfId="0" applyFont="1" applyFill="1" applyBorder="1"/>
    <xf numFmtId="3" fontId="7" fillId="2" borderId="0" xfId="0" applyNumberFormat="1" applyFont="1" applyFill="1" applyBorder="1" applyAlignment="1">
      <alignment horizontal="right"/>
    </xf>
    <xf numFmtId="3" fontId="3" fillId="2" borderId="0" xfId="0" applyNumberFormat="1" applyFont="1" applyFill="1" applyBorder="1"/>
    <xf numFmtId="165" fontId="7" fillId="2" borderId="0" xfId="0" applyNumberFormat="1" applyFont="1" applyFill="1" applyBorder="1" applyAlignment="1">
      <alignment horizontal="right"/>
    </xf>
    <xf numFmtId="166" fontId="7" fillId="2" borderId="0" xfId="0" applyNumberFormat="1" applyFont="1" applyFill="1" applyBorder="1" applyAlignment="1">
      <alignment horizontal="right"/>
    </xf>
    <xf numFmtId="2" fontId="7" fillId="2" borderId="0" xfId="0" applyNumberFormat="1" applyFont="1" applyFill="1" applyBorder="1" applyAlignment="1">
      <alignment horizontal="right"/>
    </xf>
    <xf numFmtId="0" fontId="3" fillId="2" borderId="0" xfId="0" quotePrefix="1" applyFont="1" applyFill="1" applyBorder="1" applyAlignment="1" applyProtection="1">
      <alignment horizontal="left"/>
    </xf>
    <xf numFmtId="0" fontId="4" fillId="3" borderId="0" xfId="0" quotePrefix="1" applyFont="1" applyFill="1" applyBorder="1" applyProtection="1"/>
    <xf numFmtId="165" fontId="7" fillId="2" borderId="1" xfId="0" applyNumberFormat="1" applyFont="1" applyFill="1" applyBorder="1" applyAlignment="1" applyProtection="1">
      <alignment horizontal="left"/>
    </xf>
    <xf numFmtId="0" fontId="11" fillId="3" borderId="0" xfId="0" applyFont="1" applyFill="1" applyBorder="1" applyAlignment="1" applyProtection="1">
      <alignment horizontal="center"/>
      <protection locked="0"/>
    </xf>
    <xf numFmtId="3" fontId="7" fillId="2" borderId="0" xfId="0" applyNumberFormat="1" applyFont="1" applyFill="1" applyBorder="1" applyAlignment="1" applyProtection="1">
      <alignment horizontal="center"/>
    </xf>
    <xf numFmtId="3" fontId="7" fillId="2" borderId="0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165" fontId="7" fillId="2" borderId="1" xfId="0" applyNumberFormat="1" applyFont="1" applyFill="1" applyBorder="1" applyAlignment="1" applyProtection="1">
      <alignment horizontal="center"/>
    </xf>
    <xf numFmtId="165" fontId="7" fillId="2" borderId="0" xfId="0" applyNumberFormat="1" applyFont="1" applyFill="1" applyBorder="1" applyAlignment="1" applyProtection="1">
      <alignment horizontal="left"/>
    </xf>
    <xf numFmtId="165" fontId="10" fillId="2" borderId="0" xfId="0" applyNumberFormat="1" applyFont="1" applyFill="1" applyBorder="1" applyAlignment="1" applyProtection="1">
      <alignment horizontal="left"/>
    </xf>
    <xf numFmtId="165" fontId="7" fillId="0" borderId="0" xfId="0" applyNumberFormat="1" applyFont="1" applyAlignment="1">
      <alignment horizontal="left"/>
    </xf>
    <xf numFmtId="167" fontId="7" fillId="2" borderId="3" xfId="0" applyNumberFormat="1" applyFont="1" applyFill="1" applyBorder="1" applyAlignment="1" applyProtection="1">
      <alignment horizontal="center"/>
    </xf>
    <xf numFmtId="0" fontId="3" fillId="2" borderId="6" xfId="0" applyFont="1" applyFill="1" applyBorder="1" applyAlignment="1" applyProtection="1">
      <alignment horizontal="left"/>
    </xf>
    <xf numFmtId="0" fontId="4" fillId="2" borderId="7" xfId="0" applyFont="1" applyFill="1" applyBorder="1" applyProtection="1"/>
    <xf numFmtId="3" fontId="7" fillId="2" borderId="7" xfId="0" applyNumberFormat="1" applyFont="1" applyFill="1" applyBorder="1" applyAlignment="1" applyProtection="1">
      <alignment horizontal="right"/>
    </xf>
    <xf numFmtId="0" fontId="3" fillId="2" borderId="8" xfId="0" applyFont="1" applyFill="1" applyBorder="1" applyAlignment="1" applyProtection="1">
      <alignment horizontal="left"/>
    </xf>
    <xf numFmtId="0" fontId="3" fillId="2" borderId="8" xfId="0" quotePrefix="1" applyFont="1" applyFill="1" applyBorder="1" applyAlignment="1" applyProtection="1">
      <alignment horizontal="left"/>
    </xf>
    <xf numFmtId="0" fontId="3" fillId="2" borderId="9" xfId="0" quotePrefix="1" applyFont="1" applyFill="1" applyBorder="1" applyAlignment="1" applyProtection="1">
      <alignment horizontal="left"/>
    </xf>
    <xf numFmtId="3" fontId="7" fillId="2" borderId="10" xfId="0" applyNumberFormat="1" applyFont="1" applyFill="1" applyBorder="1" applyAlignment="1" applyProtection="1">
      <alignment horizontal="right"/>
    </xf>
    <xf numFmtId="3" fontId="7" fillId="2" borderId="11" xfId="0" applyNumberFormat="1" applyFont="1" applyFill="1" applyBorder="1" applyAlignment="1" applyProtection="1">
      <alignment horizontal="right"/>
    </xf>
    <xf numFmtId="3" fontId="7" fillId="2" borderId="12" xfId="0" applyNumberFormat="1" applyFont="1" applyFill="1" applyBorder="1" applyAlignment="1" applyProtection="1">
      <alignment horizontal="right"/>
    </xf>
    <xf numFmtId="166" fontId="7" fillId="2" borderId="7" xfId="0" applyNumberFormat="1" applyFont="1" applyFill="1" applyBorder="1" applyAlignment="1" applyProtection="1">
      <alignment horizontal="right"/>
    </xf>
    <xf numFmtId="2" fontId="7" fillId="2" borderId="7" xfId="0" applyNumberFormat="1" applyFont="1" applyFill="1" applyBorder="1" applyAlignment="1" applyProtection="1">
      <alignment horizontal="right"/>
    </xf>
    <xf numFmtId="3" fontId="3" fillId="2" borderId="7" xfId="0" applyNumberFormat="1" applyFont="1" applyFill="1" applyBorder="1" applyProtection="1"/>
    <xf numFmtId="0" fontId="7" fillId="2" borderId="11" xfId="0" applyFont="1" applyFill="1" applyBorder="1" applyAlignment="1" applyProtection="1">
      <alignment horizontal="right"/>
    </xf>
    <xf numFmtId="0" fontId="4" fillId="3" borderId="3" xfId="0" applyFont="1" applyFill="1" applyBorder="1" applyProtection="1"/>
    <xf numFmtId="0" fontId="7" fillId="2" borderId="12" xfId="0" applyFont="1" applyFill="1" applyBorder="1" applyAlignment="1" applyProtection="1">
      <alignment horizontal="right"/>
    </xf>
    <xf numFmtId="165" fontId="7" fillId="2" borderId="6" xfId="0" applyNumberFormat="1" applyFont="1" applyFill="1" applyBorder="1" applyAlignment="1" applyProtection="1"/>
    <xf numFmtId="165" fontId="7" fillId="2" borderId="8" xfId="0" applyNumberFormat="1" applyFont="1" applyFill="1" applyBorder="1" applyAlignment="1" applyProtection="1"/>
    <xf numFmtId="165" fontId="7" fillId="2" borderId="9" xfId="0" applyNumberFormat="1" applyFont="1" applyFill="1" applyBorder="1" applyAlignment="1" applyProtection="1"/>
    <xf numFmtId="165" fontId="7" fillId="2" borderId="8" xfId="0" quotePrefix="1" applyNumberFormat="1" applyFont="1" applyFill="1" applyBorder="1" applyAlignment="1" applyProtection="1"/>
    <xf numFmtId="0" fontId="3" fillId="2" borderId="0" xfId="0" applyFont="1" applyFill="1" applyBorder="1" applyProtection="1"/>
    <xf numFmtId="0" fontId="14" fillId="2" borderId="0" xfId="0" applyFont="1" applyFill="1" applyBorder="1" applyAlignment="1" applyProtection="1">
      <alignment horizontal="centerContinuous"/>
    </xf>
    <xf numFmtId="0" fontId="3" fillId="3" borderId="0" xfId="0" applyFont="1" applyFill="1" applyBorder="1" applyProtection="1"/>
    <xf numFmtId="0" fontId="3" fillId="2" borderId="0" xfId="0" applyFont="1" applyFill="1" applyBorder="1"/>
    <xf numFmtId="0" fontId="3" fillId="3" borderId="0" xfId="0" quotePrefix="1" applyFont="1" applyFill="1" applyBorder="1" applyProtection="1"/>
    <xf numFmtId="0" fontId="3" fillId="2" borderId="13" xfId="0" applyFont="1" applyFill="1" applyBorder="1" applyAlignment="1" applyProtection="1">
      <alignment horizontal="left"/>
    </xf>
    <xf numFmtId="0" fontId="3" fillId="2" borderId="13" xfId="0" applyFont="1" applyFill="1" applyBorder="1" applyProtection="1"/>
    <xf numFmtId="3" fontId="7" fillId="2" borderId="13" xfId="0" applyNumberFormat="1" applyFont="1" applyFill="1" applyBorder="1" applyAlignment="1" applyProtection="1">
      <alignment horizontal="right"/>
    </xf>
    <xf numFmtId="0" fontId="11" fillId="2" borderId="13" xfId="0" quotePrefix="1" applyFont="1" applyFill="1" applyBorder="1" applyAlignment="1" applyProtection="1">
      <alignment horizontal="center"/>
    </xf>
    <xf numFmtId="165" fontId="7" fillId="2" borderId="13" xfId="0" applyNumberFormat="1" applyFont="1" applyFill="1" applyBorder="1" applyAlignment="1" applyProtection="1">
      <alignment horizontal="right"/>
    </xf>
    <xf numFmtId="166" fontId="7" fillId="2" borderId="13" xfId="0" applyNumberFormat="1" applyFont="1" applyFill="1" applyBorder="1" applyAlignment="1" applyProtection="1">
      <alignment horizontal="right"/>
    </xf>
    <xf numFmtId="2" fontId="7" fillId="2" borderId="13" xfId="0" applyNumberFormat="1" applyFont="1" applyFill="1" applyBorder="1" applyAlignment="1" applyProtection="1">
      <alignment horizontal="right"/>
    </xf>
    <xf numFmtId="0" fontId="7" fillId="2" borderId="13" xfId="0" applyFont="1" applyFill="1" applyBorder="1" applyAlignment="1" applyProtection="1">
      <alignment horizontal="right"/>
    </xf>
    <xf numFmtId="0" fontId="3" fillId="2" borderId="14" xfId="0" applyFont="1" applyFill="1" applyBorder="1" applyAlignment="1" applyProtection="1">
      <alignment horizontal="left"/>
    </xf>
    <xf numFmtId="0" fontId="9" fillId="2" borderId="14" xfId="0" applyFont="1" applyFill="1" applyBorder="1" applyProtection="1"/>
    <xf numFmtId="0" fontId="3" fillId="2" borderId="14" xfId="0" applyFont="1" applyFill="1" applyBorder="1" applyProtection="1"/>
    <xf numFmtId="3" fontId="7" fillId="2" borderId="14" xfId="0" applyNumberFormat="1" applyFont="1" applyFill="1" applyBorder="1" applyAlignment="1" applyProtection="1">
      <alignment horizontal="right"/>
    </xf>
    <xf numFmtId="3" fontId="3" fillId="2" borderId="14" xfId="0" applyNumberFormat="1" applyFont="1" applyFill="1" applyBorder="1" applyProtection="1"/>
    <xf numFmtId="3" fontId="7" fillId="2" borderId="14" xfId="0" applyNumberFormat="1" applyFont="1" applyFill="1" applyBorder="1" applyAlignment="1" applyProtection="1">
      <alignment horizontal="center"/>
    </xf>
    <xf numFmtId="165" fontId="7" fillId="2" borderId="14" xfId="0" applyNumberFormat="1" applyFont="1" applyFill="1" applyBorder="1" applyAlignment="1" applyProtection="1">
      <alignment horizontal="left"/>
    </xf>
    <xf numFmtId="166" fontId="7" fillId="2" borderId="14" xfId="0" applyNumberFormat="1" applyFont="1" applyFill="1" applyBorder="1" applyAlignment="1" applyProtection="1">
      <alignment horizontal="right"/>
    </xf>
    <xf numFmtId="2" fontId="7" fillId="2" borderId="14" xfId="0" applyNumberFormat="1" applyFont="1" applyFill="1" applyBorder="1" applyAlignment="1" applyProtection="1">
      <alignment horizontal="right"/>
    </xf>
    <xf numFmtId="0" fontId="3" fillId="2" borderId="5" xfId="0" applyFont="1" applyFill="1" applyBorder="1" applyAlignment="1" applyProtection="1">
      <alignment horizontal="center"/>
    </xf>
    <xf numFmtId="0" fontId="3" fillId="2" borderId="5" xfId="0" applyFont="1" applyFill="1" applyBorder="1" applyProtection="1"/>
    <xf numFmtId="3" fontId="3" fillId="2" borderId="5" xfId="0" applyNumberFormat="1" applyFont="1" applyFill="1" applyBorder="1" applyProtection="1"/>
    <xf numFmtId="3" fontId="7" fillId="2" borderId="5" xfId="0" applyNumberFormat="1" applyFont="1" applyFill="1" applyBorder="1" applyAlignment="1" applyProtection="1">
      <alignment horizontal="center"/>
    </xf>
    <xf numFmtId="165" fontId="7" fillId="2" borderId="5" xfId="0" applyNumberFormat="1" applyFont="1" applyFill="1" applyBorder="1" applyAlignment="1" applyProtection="1">
      <alignment horizontal="left"/>
    </xf>
    <xf numFmtId="0" fontId="7" fillId="2" borderId="5" xfId="0" applyFont="1" applyFill="1" applyBorder="1" applyAlignment="1" applyProtection="1">
      <alignment horizontal="center"/>
    </xf>
    <xf numFmtId="0" fontId="3" fillId="3" borderId="5" xfId="0" quotePrefix="1" applyFont="1" applyFill="1" applyBorder="1" applyProtection="1"/>
    <xf numFmtId="0" fontId="3" fillId="2" borderId="14" xfId="0" quotePrefix="1" applyFont="1" applyFill="1" applyBorder="1" applyAlignment="1" applyProtection="1">
      <alignment horizontal="left"/>
    </xf>
    <xf numFmtId="0" fontId="11" fillId="2" borderId="0" xfId="0" quotePrefix="1" applyFont="1" applyFill="1" applyBorder="1" applyAlignment="1" applyProtection="1">
      <alignment horizontal="center"/>
    </xf>
    <xf numFmtId="0" fontId="11" fillId="2" borderId="0" xfId="0" applyFont="1" applyFill="1" applyBorder="1" applyAlignment="1" applyProtection="1">
      <alignment horizontal="center"/>
    </xf>
    <xf numFmtId="0" fontId="0" fillId="2" borderId="0" xfId="0" applyFill="1"/>
    <xf numFmtId="0" fontId="15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0" fillId="2" borderId="3" xfId="0" applyFill="1" applyBorder="1"/>
    <xf numFmtId="0" fontId="17" fillId="2" borderId="0" xfId="0" applyFont="1" applyFill="1" applyAlignment="1">
      <alignment horizontal="center"/>
    </xf>
    <xf numFmtId="0" fontId="18" fillId="2" borderId="3" xfId="0" applyFont="1" applyFill="1" applyBorder="1"/>
    <xf numFmtId="0" fontId="16" fillId="2" borderId="3" xfId="0" applyFont="1" applyFill="1" applyBorder="1"/>
    <xf numFmtId="0" fontId="16" fillId="2" borderId="3" xfId="0" quotePrefix="1" applyFont="1" applyFill="1" applyBorder="1"/>
    <xf numFmtId="165" fontId="7" fillId="2" borderId="0" xfId="0" quotePrefix="1" applyNumberFormat="1" applyFont="1" applyFill="1" applyBorder="1" applyAlignment="1" applyProtection="1">
      <alignment horizontal="left"/>
    </xf>
    <xf numFmtId="0" fontId="14" fillId="2" borderId="0" xfId="0" applyFont="1" applyFill="1" applyBorder="1" applyProtection="1"/>
    <xf numFmtId="167" fontId="7" fillId="2" borderId="0" xfId="0" applyNumberFormat="1" applyFont="1" applyFill="1" applyBorder="1" applyAlignment="1" applyProtection="1">
      <alignment horizontal="right"/>
    </xf>
    <xf numFmtId="0" fontId="2" fillId="2" borderId="0" xfId="0" applyFont="1" applyFill="1" applyBorder="1" applyProtection="1"/>
    <xf numFmtId="0" fontId="0" fillId="2" borderId="0" xfId="0" applyFill="1" applyBorder="1"/>
    <xf numFmtId="4" fontId="0" fillId="2" borderId="0" xfId="0" applyNumberFormat="1" applyFill="1" applyBorder="1"/>
    <xf numFmtId="4" fontId="16" fillId="2" borderId="0" xfId="0" applyNumberFormat="1" applyFont="1" applyFill="1" applyBorder="1"/>
    <xf numFmtId="0" fontId="0" fillId="2" borderId="0" xfId="0" applyNumberFormat="1" applyFill="1" applyBorder="1"/>
    <xf numFmtId="0" fontId="0" fillId="2" borderId="0" xfId="0" quotePrefix="1" applyNumberFormat="1" applyFill="1" applyBorder="1"/>
    <xf numFmtId="14" fontId="0" fillId="2" borderId="0" xfId="0" applyNumberFormat="1" applyFill="1" applyBorder="1"/>
    <xf numFmtId="0" fontId="17" fillId="2" borderId="0" xfId="0" applyNumberFormat="1" applyFont="1" applyFill="1" applyBorder="1"/>
    <xf numFmtId="0" fontId="16" fillId="2" borderId="0" xfId="0" applyNumberFormat="1" applyFont="1" applyFill="1" applyBorder="1"/>
    <xf numFmtId="4" fontId="0" fillId="0" borderId="0" xfId="0" applyNumberFormat="1"/>
    <xf numFmtId="0" fontId="4" fillId="2" borderId="2" xfId="0" applyFont="1" applyFill="1" applyBorder="1" applyAlignment="1" applyProtection="1">
      <alignment horizontal="centerContinuous"/>
    </xf>
    <xf numFmtId="0" fontId="22" fillId="2" borderId="3" xfId="0" applyFont="1" applyFill="1" applyBorder="1"/>
    <xf numFmtId="0" fontId="7" fillId="0" borderId="0" xfId="0" applyFont="1"/>
    <xf numFmtId="0" fontId="7" fillId="0" borderId="0" xfId="0" quotePrefix="1" applyFont="1"/>
    <xf numFmtId="0" fontId="23" fillId="2" borderId="0" xfId="0" quotePrefix="1" applyFont="1" applyFill="1" applyBorder="1" applyAlignment="1" applyProtection="1">
      <alignment horizontal="center"/>
    </xf>
    <xf numFmtId="49" fontId="19" fillId="4" borderId="0" xfId="0" applyNumberFormat="1" applyFont="1" applyFill="1" applyBorder="1" applyAlignment="1">
      <alignment horizontal="left" wrapText="1"/>
    </xf>
    <xf numFmtId="49" fontId="20" fillId="2" borderId="0" xfId="0" applyNumberFormat="1" applyFont="1" applyFill="1" applyBorder="1"/>
    <xf numFmtId="49" fontId="21" fillId="2" borderId="0" xfId="0" applyNumberFormat="1" applyFont="1" applyFill="1" applyBorder="1"/>
    <xf numFmtId="3" fontId="24" fillId="2" borderId="0" xfId="0" applyNumberFormat="1" applyFont="1" applyFill="1" applyBorder="1" applyAlignment="1" applyProtection="1">
      <alignment horizontal="right"/>
    </xf>
    <xf numFmtId="3" fontId="24" fillId="2" borderId="14" xfId="0" applyNumberFormat="1" applyFont="1" applyFill="1" applyBorder="1" applyAlignment="1" applyProtection="1">
      <alignment horizontal="right"/>
    </xf>
    <xf numFmtId="3" fontId="24" fillId="2" borderId="0" xfId="0" applyNumberFormat="1" applyFont="1" applyFill="1" applyBorder="1" applyAlignment="1">
      <alignment horizontal="right"/>
    </xf>
    <xf numFmtId="4" fontId="0" fillId="2" borderId="3" xfId="0" applyNumberFormat="1" applyFill="1" applyBorder="1"/>
    <xf numFmtId="4" fontId="0" fillId="2" borderId="4" xfId="0" applyNumberFormat="1" applyFill="1" applyBorder="1"/>
    <xf numFmtId="15" fontId="0" fillId="0" borderId="0" xfId="0" applyNumberFormat="1"/>
    <xf numFmtId="14" fontId="0" fillId="0" borderId="0" xfId="0" applyNumberFormat="1"/>
    <xf numFmtId="0" fontId="0" fillId="0" borderId="0" xfId="0" applyNumberFormat="1"/>
    <xf numFmtId="15" fontId="0" fillId="5" borderId="0" xfId="0" applyNumberFormat="1" applyFill="1"/>
    <xf numFmtId="0" fontId="0" fillId="5" borderId="0" xfId="0" applyFill="1"/>
    <xf numFmtId="4" fontId="0" fillId="5" borderId="0" xfId="0" applyNumberFormat="1" applyFill="1"/>
    <xf numFmtId="15" fontId="0" fillId="6" borderId="0" xfId="0" applyNumberFormat="1" applyFill="1"/>
    <xf numFmtId="0" fontId="0" fillId="6" borderId="0" xfId="0" applyFill="1"/>
    <xf numFmtId="4" fontId="0" fillId="6" borderId="0" xfId="0" applyNumberFormat="1" applyFill="1"/>
    <xf numFmtId="4" fontId="0" fillId="7" borderId="0" xfId="0" applyNumberFormat="1" applyFill="1"/>
    <xf numFmtId="0" fontId="0" fillId="7" borderId="0" xfId="0" applyFill="1"/>
    <xf numFmtId="15" fontId="0" fillId="7" borderId="0" xfId="0" applyNumberFormat="1" applyFill="1"/>
    <xf numFmtId="0" fontId="0" fillId="7" borderId="0" xfId="0" applyNumberFormat="1" applyFill="1"/>
    <xf numFmtId="37" fontId="7" fillId="2" borderId="0" xfId="0" applyNumberFormat="1" applyFont="1" applyFill="1" applyBorder="1" applyAlignment="1" applyProtection="1">
      <alignment horizontal="right"/>
    </xf>
    <xf numFmtId="10" fontId="7" fillId="2" borderId="0" xfId="0" applyNumberFormat="1" applyFont="1" applyFill="1" applyBorder="1" applyProtection="1"/>
    <xf numFmtId="3" fontId="7" fillId="2" borderId="14" xfId="0" quotePrefix="1" applyNumberFormat="1" applyFont="1" applyFill="1" applyBorder="1" applyAlignment="1" applyProtection="1">
      <alignment horizontal="center"/>
    </xf>
    <xf numFmtId="0" fontId="26" fillId="0" borderId="0" xfId="0" applyFont="1"/>
    <xf numFmtId="0" fontId="0" fillId="0" borderId="0" xfId="0" applyAlignment="1">
      <alignment horizontal="center"/>
    </xf>
    <xf numFmtId="0" fontId="0" fillId="8" borderId="0" xfId="0" applyFill="1" applyAlignment="1">
      <alignment horizontal="center"/>
    </xf>
    <xf numFmtId="14" fontId="0" fillId="6" borderId="0" xfId="0" applyNumberFormat="1" applyFill="1"/>
    <xf numFmtId="0" fontId="0" fillId="6" borderId="0" xfId="0" applyFill="1" applyAlignment="1">
      <alignment horizontal="center"/>
    </xf>
    <xf numFmtId="0" fontId="16" fillId="0" borderId="0" xfId="0" applyFont="1"/>
    <xf numFmtId="0" fontId="0" fillId="0" borderId="15" xfId="0" pivotButton="1" applyBorder="1"/>
    <xf numFmtId="0" fontId="0" fillId="0" borderId="16" xfId="0" applyBorder="1"/>
    <xf numFmtId="0" fontId="0" fillId="0" borderId="17" xfId="0" applyBorder="1"/>
    <xf numFmtId="0" fontId="0" fillId="0" borderId="15" xfId="0" applyBorder="1"/>
    <xf numFmtId="0" fontId="0" fillId="0" borderId="17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NumberFormat="1" applyBorder="1"/>
    <xf numFmtId="0" fontId="0" fillId="0" borderId="21" xfId="0" applyBorder="1"/>
    <xf numFmtId="0" fontId="0" fillId="0" borderId="22" xfId="0" applyBorder="1"/>
    <xf numFmtId="0" fontId="0" fillId="0" borderId="23" xfId="0" applyNumberFormat="1" applyBorder="1"/>
    <xf numFmtId="14" fontId="0" fillId="7" borderId="0" xfId="0" applyNumberFormat="1" applyFill="1"/>
    <xf numFmtId="0" fontId="0" fillId="7" borderId="0" xfId="0" applyFill="1" applyAlignment="1">
      <alignment horizontal="center"/>
    </xf>
    <xf numFmtId="0" fontId="0" fillId="9" borderId="0" xfId="0" applyFill="1"/>
    <xf numFmtId="14" fontId="0" fillId="9" borderId="0" xfId="0" applyNumberFormat="1" applyFill="1"/>
    <xf numFmtId="0" fontId="0" fillId="9" borderId="0" xfId="0" applyFill="1" applyAlignment="1">
      <alignment horizontal="center"/>
    </xf>
    <xf numFmtId="4" fontId="0" fillId="9" borderId="0" xfId="0" applyNumberFormat="1" applyFill="1"/>
    <xf numFmtId="0" fontId="16" fillId="0" borderId="15" xfId="0" applyFont="1" applyBorder="1"/>
    <xf numFmtId="0" fontId="16" fillId="0" borderId="16" xfId="0" applyFont="1" applyBorder="1"/>
    <xf numFmtId="0" fontId="16" fillId="0" borderId="17" xfId="0" applyNumberFormat="1" applyFont="1" applyBorder="1"/>
    <xf numFmtId="3" fontId="16" fillId="0" borderId="0" xfId="0" applyNumberFormat="1" applyFont="1"/>
    <xf numFmtId="0" fontId="27" fillId="0" borderId="15" xfId="0" applyFont="1" applyBorder="1"/>
    <xf numFmtId="0" fontId="27" fillId="0" borderId="16" xfId="0" applyFont="1" applyBorder="1"/>
    <xf numFmtId="0" fontId="27" fillId="0" borderId="17" xfId="0" applyNumberFormat="1" applyFont="1" applyBorder="1"/>
    <xf numFmtId="4" fontId="16" fillId="0" borderId="0" xfId="0" applyNumberFormat="1" applyFont="1"/>
    <xf numFmtId="0" fontId="16" fillId="0" borderId="18" xfId="0" applyFont="1" applyBorder="1"/>
    <xf numFmtId="4" fontId="16" fillId="7" borderId="0" xfId="0" applyNumberFormat="1" applyFont="1" applyFill="1"/>
    <xf numFmtId="49" fontId="19" fillId="10" borderId="0" xfId="0" applyNumberFormat="1" applyFont="1" applyFill="1" applyBorder="1" applyAlignment="1">
      <alignment horizontal="left" wrapText="1"/>
    </xf>
    <xf numFmtId="0" fontId="0" fillId="8" borderId="0" xfId="0" applyFill="1"/>
    <xf numFmtId="14" fontId="0" fillId="8" borderId="0" xfId="0" applyNumberFormat="1" applyFill="1"/>
    <xf numFmtId="4" fontId="0" fillId="8" borderId="0" xfId="0" applyNumberFormat="1" applyFill="1"/>
    <xf numFmtId="4" fontId="0" fillId="6" borderId="0" xfId="0" applyNumberFormat="1" applyFill="1" applyBorder="1"/>
    <xf numFmtId="9" fontId="7" fillId="2" borderId="0" xfId="0" applyNumberFormat="1" applyFont="1" applyFill="1" applyBorder="1" applyAlignment="1">
      <alignment horizontal="right"/>
    </xf>
    <xf numFmtId="9" fontId="7" fillId="2" borderId="14" xfId="0" applyNumberFormat="1" applyFont="1" applyFill="1" applyBorder="1" applyAlignment="1" applyProtection="1">
      <alignment horizontal="right"/>
    </xf>
    <xf numFmtId="9" fontId="7" fillId="2" borderId="0" xfId="0" applyNumberFormat="1" applyFont="1" applyFill="1" applyBorder="1" applyAlignment="1" applyProtection="1">
      <alignment horizontal="right"/>
    </xf>
    <xf numFmtId="2" fontId="7" fillId="2" borderId="0" xfId="0" applyNumberFormat="1" applyFont="1" applyFill="1" applyBorder="1" applyAlignment="1">
      <alignment horizontal="left"/>
    </xf>
    <xf numFmtId="2" fontId="7" fillId="2" borderId="0" xfId="0" applyNumberFormat="1" applyFont="1" applyFill="1" applyBorder="1" applyAlignment="1" applyProtection="1">
      <alignment horizontal="left"/>
    </xf>
    <xf numFmtId="2" fontId="7" fillId="2" borderId="14" xfId="0" applyNumberFormat="1" applyFont="1" applyFill="1" applyBorder="1" applyAlignment="1" applyProtection="1">
      <alignment horizontal="left"/>
    </xf>
    <xf numFmtId="165" fontId="7" fillId="2" borderId="5" xfId="0" applyNumberFormat="1" applyFont="1" applyFill="1" applyBorder="1" applyAlignment="1" applyProtection="1">
      <alignment horizontal="right"/>
    </xf>
    <xf numFmtId="166" fontId="7" fillId="2" borderId="5" xfId="0" applyNumberFormat="1" applyFont="1" applyFill="1" applyBorder="1" applyAlignment="1" applyProtection="1"/>
    <xf numFmtId="0" fontId="28" fillId="2" borderId="0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left"/>
    </xf>
    <xf numFmtId="0" fontId="7" fillId="2" borderId="1" xfId="0" applyFont="1" applyFill="1" applyBorder="1" applyAlignment="1" applyProtection="1">
      <alignment horizontal="center"/>
    </xf>
    <xf numFmtId="3" fontId="28" fillId="2" borderId="0" xfId="0" applyNumberFormat="1" applyFont="1" applyFill="1" applyBorder="1" applyAlignment="1">
      <alignment horizontal="right"/>
    </xf>
    <xf numFmtId="3" fontId="28" fillId="2" borderId="0" xfId="0" applyNumberFormat="1" applyFont="1" applyFill="1" applyBorder="1" applyAlignment="1" applyProtection="1">
      <alignment horizontal="right"/>
    </xf>
    <xf numFmtId="3" fontId="28" fillId="2" borderId="14" xfId="0" applyNumberFormat="1" applyFont="1" applyFill="1" applyBorder="1" applyAlignment="1" applyProtection="1">
      <alignment horizontal="right"/>
    </xf>
    <xf numFmtId="3" fontId="28" fillId="8" borderId="0" xfId="0" applyNumberFormat="1" applyFont="1" applyFill="1" applyBorder="1" applyAlignment="1" applyProtection="1">
      <alignment horizontal="left"/>
    </xf>
    <xf numFmtId="0" fontId="3" fillId="8" borderId="0" xfId="0" applyFont="1" applyFill="1" applyBorder="1" applyProtection="1"/>
    <xf numFmtId="0" fontId="7" fillId="8" borderId="0" xfId="0" applyFont="1" applyFill="1" applyBorder="1" applyAlignment="1" applyProtection="1">
      <alignment horizontal="center"/>
    </xf>
    <xf numFmtId="0" fontId="29" fillId="2" borderId="0" xfId="0" applyFont="1" applyFill="1" applyBorder="1" applyAlignment="1" applyProtection="1">
      <alignment horizontal="center"/>
    </xf>
    <xf numFmtId="0" fontId="29" fillId="2" borderId="0" xfId="0" applyFont="1" applyFill="1" applyBorder="1" applyAlignment="1" applyProtection="1">
      <alignment horizontal="centerContinuous"/>
    </xf>
    <xf numFmtId="3" fontId="7" fillId="8" borderId="0" xfId="0" applyNumberFormat="1" applyFont="1" applyFill="1" applyBorder="1" applyAlignment="1" applyProtection="1">
      <alignment horizontal="left"/>
    </xf>
    <xf numFmtId="165" fontId="7" fillId="8" borderId="0" xfId="0" applyNumberFormat="1" applyFont="1" applyFill="1" applyBorder="1" applyAlignment="1" applyProtection="1">
      <alignment horizontal="left"/>
    </xf>
    <xf numFmtId="0" fontId="30" fillId="42" borderId="0" xfId="0" applyFont="1" applyFill="1" applyBorder="1" applyAlignment="1">
      <alignment horizontal="center"/>
    </xf>
    <xf numFmtId="0" fontId="30" fillId="42" borderId="0" xfId="0" applyNumberFormat="1" applyFont="1" applyFill="1" applyBorder="1" applyAlignment="1">
      <alignment horizontal="left"/>
    </xf>
    <xf numFmtId="1" fontId="30" fillId="42" borderId="0" xfId="0" applyNumberFormat="1" applyFont="1" applyFill="1" applyBorder="1" applyAlignment="1">
      <alignment horizontal="center"/>
    </xf>
    <xf numFmtId="0" fontId="31" fillId="42" borderId="0" xfId="0" applyNumberFormat="1" applyFont="1" applyFill="1" applyBorder="1" applyAlignment="1">
      <alignment horizontal="center"/>
    </xf>
    <xf numFmtId="0" fontId="30" fillId="42" borderId="0" xfId="0" applyFont="1" applyFill="1" applyBorder="1" applyAlignment="1">
      <alignment horizontal="left"/>
    </xf>
    <xf numFmtId="0" fontId="30" fillId="42" borderId="0" xfId="0" applyFont="1" applyFill="1" applyBorder="1"/>
    <xf numFmtId="4" fontId="30" fillId="42" borderId="0" xfId="0" applyNumberFormat="1" applyFont="1" applyFill="1" applyBorder="1" applyAlignment="1">
      <alignment horizontal="center"/>
    </xf>
    <xf numFmtId="0" fontId="30" fillId="42" borderId="0" xfId="0" applyNumberFormat="1" applyFont="1" applyFill="1" applyBorder="1" applyAlignment="1">
      <alignment horizontal="center"/>
    </xf>
    <xf numFmtId="0" fontId="30" fillId="42" borderId="0" xfId="0" applyNumberFormat="1" applyFont="1" applyFill="1" applyBorder="1"/>
    <xf numFmtId="0" fontId="30" fillId="42" borderId="0" xfId="0" quotePrefix="1" applyNumberFormat="1" applyFont="1" applyFill="1" applyBorder="1" applyAlignment="1">
      <alignment horizontal="left"/>
    </xf>
    <xf numFmtId="1" fontId="30" fillId="42" borderId="0" xfId="0" quotePrefix="1" applyNumberFormat="1" applyFont="1" applyFill="1" applyBorder="1" applyAlignment="1">
      <alignment horizontal="center"/>
    </xf>
    <xf numFmtId="0" fontId="30" fillId="42" borderId="30" xfId="0" applyFont="1" applyFill="1" applyBorder="1" applyAlignment="1">
      <alignment horizontal="center"/>
    </xf>
    <xf numFmtId="0" fontId="32" fillId="42" borderId="31" xfId="0" applyNumberFormat="1" applyFont="1" applyFill="1" applyBorder="1" applyAlignment="1">
      <alignment horizontal="center"/>
    </xf>
    <xf numFmtId="1" fontId="32" fillId="42" borderId="31" xfId="0" applyNumberFormat="1" applyFont="1" applyFill="1" applyBorder="1" applyAlignment="1">
      <alignment horizontal="center"/>
    </xf>
    <xf numFmtId="0" fontId="33" fillId="42" borderId="31" xfId="0" applyNumberFormat="1" applyFont="1" applyFill="1" applyBorder="1" applyAlignment="1">
      <alignment horizontal="center"/>
    </xf>
    <xf numFmtId="0" fontId="32" fillId="42" borderId="31" xfId="0" applyFont="1" applyFill="1" applyBorder="1" applyAlignment="1">
      <alignment horizontal="center"/>
    </xf>
    <xf numFmtId="4" fontId="32" fillId="42" borderId="31" xfId="0" applyNumberFormat="1" applyFont="1" applyFill="1" applyBorder="1" applyAlignment="1">
      <alignment horizontal="center"/>
    </xf>
    <xf numFmtId="4" fontId="30" fillId="42" borderId="32" xfId="0" applyNumberFormat="1" applyFont="1" applyFill="1" applyBorder="1" applyAlignment="1">
      <alignment horizontal="center"/>
    </xf>
    <xf numFmtId="0" fontId="30" fillId="42" borderId="33" xfId="0" applyFont="1" applyFill="1" applyBorder="1" applyAlignment="1">
      <alignment horizontal="center"/>
    </xf>
    <xf numFmtId="4" fontId="30" fillId="42" borderId="34" xfId="0" applyNumberFormat="1" applyFont="1" applyFill="1" applyBorder="1" applyAlignment="1">
      <alignment horizontal="center"/>
    </xf>
    <xf numFmtId="0" fontId="30" fillId="42" borderId="35" xfId="0" applyFont="1" applyFill="1" applyBorder="1" applyAlignment="1">
      <alignment horizontal="center"/>
    </xf>
    <xf numFmtId="0" fontId="30" fillId="42" borderId="36" xfId="0" applyFont="1" applyFill="1" applyBorder="1" applyAlignment="1">
      <alignment horizontal="center"/>
    </xf>
    <xf numFmtId="0" fontId="30" fillId="42" borderId="37" xfId="0" applyFont="1" applyFill="1" applyBorder="1" applyAlignment="1">
      <alignment horizontal="center"/>
    </xf>
    <xf numFmtId="0" fontId="32" fillId="42" borderId="0" xfId="0" applyNumberFormat="1" applyFont="1" applyFill="1" applyBorder="1" applyAlignment="1">
      <alignment horizontal="center"/>
    </xf>
    <xf numFmtId="0" fontId="32" fillId="42" borderId="0" xfId="0" applyNumberFormat="1" applyFont="1" applyFill="1" applyBorder="1" applyAlignment="1">
      <alignment horizontal="left"/>
    </xf>
    <xf numFmtId="0" fontId="32" fillId="42" borderId="0" xfId="0" applyFont="1" applyFill="1" applyBorder="1" applyAlignment="1">
      <alignment horizontal="center"/>
    </xf>
    <xf numFmtId="14" fontId="30" fillId="42" borderId="31" xfId="0" applyNumberFormat="1" applyFont="1" applyFill="1" applyBorder="1" applyAlignment="1">
      <alignment horizontal="left"/>
    </xf>
    <xf numFmtId="1" fontId="30" fillId="42" borderId="31" xfId="0" applyNumberFormat="1" applyFont="1" applyFill="1" applyBorder="1" applyAlignment="1">
      <alignment horizontal="center"/>
    </xf>
    <xf numFmtId="0" fontId="31" fillId="43" borderId="31" xfId="0" applyNumberFormat="1" applyFont="1" applyFill="1" applyBorder="1" applyAlignment="1">
      <alignment horizontal="center" wrapText="1"/>
    </xf>
    <xf numFmtId="0" fontId="30" fillId="42" borderId="31" xfId="0" applyFont="1" applyFill="1" applyBorder="1" applyAlignment="1">
      <alignment horizontal="left"/>
    </xf>
    <xf numFmtId="0" fontId="30" fillId="42" borderId="31" xfId="0" applyFont="1" applyFill="1" applyBorder="1"/>
    <xf numFmtId="43" fontId="30" fillId="42" borderId="31" xfId="28" applyFont="1" applyFill="1" applyBorder="1" applyAlignment="1">
      <alignment horizontal="center"/>
    </xf>
    <xf numFmtId="4" fontId="30" fillId="42" borderId="12" xfId="0" applyNumberFormat="1" applyFont="1" applyFill="1" applyBorder="1" applyAlignment="1">
      <alignment horizontal="center"/>
    </xf>
    <xf numFmtId="0" fontId="30" fillId="42" borderId="38" xfId="0" applyFont="1" applyFill="1" applyBorder="1" applyAlignment="1">
      <alignment horizontal="center"/>
    </xf>
    <xf numFmtId="4" fontId="30" fillId="42" borderId="39" xfId="0" applyNumberFormat="1" applyFont="1" applyFill="1" applyBorder="1" applyAlignment="1">
      <alignment horizontal="center"/>
    </xf>
    <xf numFmtId="0" fontId="30" fillId="42" borderId="31" xfId="0" applyFont="1" applyFill="1" applyBorder="1" applyAlignment="1">
      <alignment horizontal="center"/>
    </xf>
    <xf numFmtId="4" fontId="30" fillId="42" borderId="31" xfId="0" applyNumberFormat="1" applyFont="1" applyFill="1" applyBorder="1" applyAlignment="1">
      <alignment horizontal="center"/>
    </xf>
    <xf numFmtId="44" fontId="30" fillId="42" borderId="0" xfId="29" applyFont="1" applyFill="1" applyBorder="1" applyAlignment="1">
      <alignment horizontal="center"/>
    </xf>
    <xf numFmtId="0" fontId="30" fillId="42" borderId="12" xfId="0" applyNumberFormat="1" applyFont="1" applyFill="1" applyBorder="1" applyAlignment="1">
      <alignment horizontal="center"/>
    </xf>
    <xf numFmtId="0" fontId="30" fillId="42" borderId="38" xfId="0" applyNumberFormat="1" applyFont="1" applyFill="1" applyBorder="1" applyAlignment="1">
      <alignment horizontal="left"/>
    </xf>
    <xf numFmtId="0" fontId="30" fillId="42" borderId="38" xfId="0" applyNumberFormat="1" applyFont="1" applyFill="1" applyBorder="1" applyAlignment="1">
      <alignment horizontal="center"/>
    </xf>
    <xf numFmtId="0" fontId="30" fillId="42" borderId="38" xfId="0" applyNumberFormat="1" applyFont="1" applyFill="1" applyBorder="1"/>
    <xf numFmtId="0" fontId="30" fillId="42" borderId="38" xfId="0" applyFont="1" applyFill="1" applyBorder="1"/>
    <xf numFmtId="0" fontId="30" fillId="42" borderId="9" xfId="0" applyFont="1" applyFill="1" applyBorder="1"/>
    <xf numFmtId="0" fontId="30" fillId="42" borderId="39" xfId="0" applyNumberFormat="1" applyFont="1" applyFill="1" applyBorder="1" applyAlignment="1">
      <alignment horizontal="center"/>
    </xf>
    <xf numFmtId="0" fontId="30" fillId="42" borderId="31" xfId="0" applyNumberFormat="1" applyFont="1" applyFill="1" applyBorder="1" applyAlignment="1">
      <alignment horizontal="left"/>
    </xf>
    <xf numFmtId="0" fontId="30" fillId="42" borderId="31" xfId="0" applyNumberFormat="1" applyFont="1" applyFill="1" applyBorder="1" applyAlignment="1">
      <alignment horizontal="center"/>
    </xf>
    <xf numFmtId="0" fontId="30" fillId="42" borderId="31" xfId="0" applyNumberFormat="1" applyFont="1" applyFill="1" applyBorder="1"/>
    <xf numFmtId="0" fontId="30" fillId="42" borderId="50" xfId="0" applyFont="1" applyFill="1" applyBorder="1"/>
    <xf numFmtId="0" fontId="30" fillId="42" borderId="51" xfId="0" applyNumberFormat="1" applyFont="1" applyFill="1" applyBorder="1" applyAlignment="1">
      <alignment horizontal="center"/>
    </xf>
    <xf numFmtId="0" fontId="30" fillId="42" borderId="52" xfId="0" applyNumberFormat="1" applyFont="1" applyFill="1" applyBorder="1" applyAlignment="1">
      <alignment horizontal="left"/>
    </xf>
    <xf numFmtId="0" fontId="30" fillId="42" borderId="52" xfId="0" applyNumberFormat="1" applyFont="1" applyFill="1" applyBorder="1" applyAlignment="1">
      <alignment horizontal="center"/>
    </xf>
    <xf numFmtId="0" fontId="30" fillId="42" borderId="52" xfId="0" applyNumberFormat="1" applyFont="1" applyFill="1" applyBorder="1"/>
    <xf numFmtId="0" fontId="30" fillId="42" borderId="52" xfId="0" applyFont="1" applyFill="1" applyBorder="1" applyAlignment="1">
      <alignment horizontal="center"/>
    </xf>
    <xf numFmtId="0" fontId="30" fillId="42" borderId="52" xfId="0" applyFont="1" applyFill="1" applyBorder="1"/>
    <xf numFmtId="0" fontId="30" fillId="42" borderId="53" xfId="0" applyFont="1" applyFill="1" applyBorder="1"/>
    <xf numFmtId="0" fontId="30" fillId="0" borderId="31" xfId="0" applyFont="1" applyFill="1" applyBorder="1" applyAlignment="1">
      <alignment horizontal="left"/>
    </xf>
    <xf numFmtId="0" fontId="32" fillId="42" borderId="0" xfId="0" applyFont="1" applyFill="1" applyBorder="1"/>
    <xf numFmtId="0" fontId="30" fillId="42" borderId="25" xfId="0" applyFont="1" applyFill="1" applyBorder="1" applyAlignment="1">
      <alignment horizontal="center"/>
    </xf>
    <xf numFmtId="0" fontId="51" fillId="42" borderId="0" xfId="0" applyFont="1" applyFill="1" applyBorder="1" applyAlignment="1">
      <alignment horizontal="center"/>
    </xf>
    <xf numFmtId="14" fontId="51" fillId="42" borderId="31" xfId="0" applyNumberFormat="1" applyFont="1" applyFill="1" applyBorder="1" applyAlignment="1">
      <alignment horizontal="left"/>
    </xf>
    <xf numFmtId="1" fontId="51" fillId="42" borderId="31" xfId="0" applyNumberFormat="1" applyFont="1" applyFill="1" applyBorder="1" applyAlignment="1">
      <alignment horizontal="center"/>
    </xf>
    <xf numFmtId="0" fontId="51" fillId="42" borderId="0" xfId="0" applyFont="1" applyFill="1" applyBorder="1"/>
    <xf numFmtId="0" fontId="52" fillId="42" borderId="0" xfId="0" applyFont="1" applyFill="1" applyBorder="1" applyAlignment="1">
      <alignment horizontal="center"/>
    </xf>
    <xf numFmtId="14" fontId="52" fillId="42" borderId="31" xfId="0" applyNumberFormat="1" applyFont="1" applyFill="1" applyBorder="1" applyAlignment="1">
      <alignment horizontal="left"/>
    </xf>
    <xf numFmtId="1" fontId="52" fillId="42" borderId="31" xfId="0" applyNumberFormat="1" applyFont="1" applyFill="1" applyBorder="1" applyAlignment="1">
      <alignment horizontal="center"/>
    </xf>
    <xf numFmtId="0" fontId="52" fillId="43" borderId="31" xfId="0" applyNumberFormat="1" applyFont="1" applyFill="1" applyBorder="1" applyAlignment="1">
      <alignment horizontal="center" wrapText="1"/>
    </xf>
    <xf numFmtId="0" fontId="52" fillId="42" borderId="31" xfId="0" applyFont="1" applyFill="1" applyBorder="1" applyAlignment="1">
      <alignment horizontal="left"/>
    </xf>
    <xf numFmtId="0" fontId="52" fillId="42" borderId="31" xfId="0" applyFont="1" applyFill="1" applyBorder="1"/>
    <xf numFmtId="43" fontId="52" fillId="42" borderId="31" xfId="28" applyFont="1" applyFill="1" applyBorder="1" applyAlignment="1">
      <alignment horizontal="center"/>
    </xf>
    <xf numFmtId="4" fontId="52" fillId="42" borderId="39" xfId="0" applyNumberFormat="1" applyFont="1" applyFill="1" applyBorder="1" applyAlignment="1">
      <alignment horizontal="center"/>
    </xf>
    <xf numFmtId="0" fontId="52" fillId="42" borderId="31" xfId="0" applyFont="1" applyFill="1" applyBorder="1" applyAlignment="1">
      <alignment horizontal="center"/>
    </xf>
    <xf numFmtId="4" fontId="52" fillId="42" borderId="0" xfId="0" applyNumberFormat="1" applyFont="1" applyFill="1" applyBorder="1" applyAlignment="1">
      <alignment horizontal="center"/>
    </xf>
    <xf numFmtId="0" fontId="52" fillId="42" borderId="39" xfId="0" applyNumberFormat="1" applyFont="1" applyFill="1" applyBorder="1" applyAlignment="1">
      <alignment horizontal="center"/>
    </xf>
    <xf numFmtId="0" fontId="52" fillId="42" borderId="31" xfId="0" applyNumberFormat="1" applyFont="1" applyFill="1" applyBorder="1" applyAlignment="1">
      <alignment horizontal="left"/>
    </xf>
    <xf numFmtId="0" fontId="52" fillId="42" borderId="31" xfId="0" applyNumberFormat="1" applyFont="1" applyFill="1" applyBorder="1" applyAlignment="1">
      <alignment horizontal="center"/>
    </xf>
    <xf numFmtId="0" fontId="52" fillId="42" borderId="31" xfId="0" applyNumberFormat="1" applyFont="1" applyFill="1" applyBorder="1"/>
    <xf numFmtId="0" fontId="52" fillId="42" borderId="50" xfId="0" applyFont="1" applyFill="1" applyBorder="1"/>
    <xf numFmtId="0" fontId="52" fillId="42" borderId="0" xfId="0" applyFont="1" applyFill="1" applyBorder="1"/>
    <xf numFmtId="0" fontId="51" fillId="43" borderId="31" xfId="0" applyNumberFormat="1" applyFont="1" applyFill="1" applyBorder="1" applyAlignment="1">
      <alignment horizontal="center" wrapText="1"/>
    </xf>
    <xf numFmtId="0" fontId="51" fillId="42" borderId="31" xfId="0" applyFont="1" applyFill="1" applyBorder="1" applyAlignment="1">
      <alignment horizontal="left"/>
    </xf>
    <xf numFmtId="0" fontId="51" fillId="42" borderId="31" xfId="0" applyFont="1" applyFill="1" applyBorder="1"/>
    <xf numFmtId="43" fontId="51" fillId="42" borderId="31" xfId="28" applyFont="1" applyFill="1" applyBorder="1" applyAlignment="1">
      <alignment horizontal="center"/>
    </xf>
    <xf numFmtId="4" fontId="51" fillId="42" borderId="39" xfId="0" applyNumberFormat="1" applyFont="1" applyFill="1" applyBorder="1" applyAlignment="1">
      <alignment horizontal="center"/>
    </xf>
    <xf numFmtId="0" fontId="51" fillId="42" borderId="31" xfId="0" applyFont="1" applyFill="1" applyBorder="1" applyAlignment="1">
      <alignment horizontal="center"/>
    </xf>
    <xf numFmtId="4" fontId="51" fillId="42" borderId="0" xfId="0" applyNumberFormat="1" applyFont="1" applyFill="1" applyBorder="1" applyAlignment="1">
      <alignment horizontal="center"/>
    </xf>
    <xf numFmtId="0" fontId="51" fillId="42" borderId="39" xfId="0" applyNumberFormat="1" applyFont="1" applyFill="1" applyBorder="1" applyAlignment="1">
      <alignment horizontal="center"/>
    </xf>
    <xf numFmtId="0" fontId="51" fillId="42" borderId="31" xfId="0" applyNumberFormat="1" applyFont="1" applyFill="1" applyBorder="1" applyAlignment="1">
      <alignment horizontal="left"/>
    </xf>
    <xf numFmtId="0" fontId="51" fillId="42" borderId="31" xfId="0" applyNumberFormat="1" applyFont="1" applyFill="1" applyBorder="1" applyAlignment="1">
      <alignment horizontal="center"/>
    </xf>
    <xf numFmtId="0" fontId="51" fillId="42" borderId="31" xfId="0" applyNumberFormat="1" applyFont="1" applyFill="1" applyBorder="1"/>
    <xf numFmtId="0" fontId="51" fillId="42" borderId="50" xfId="0" applyFont="1" applyFill="1" applyBorder="1"/>
    <xf numFmtId="4" fontId="51" fillId="42" borderId="31" xfId="0" applyNumberFormat="1" applyFont="1" applyFill="1" applyBorder="1" applyAlignment="1">
      <alignment horizontal="center"/>
    </xf>
    <xf numFmtId="0" fontId="51" fillId="42" borderId="31" xfId="0" applyNumberFormat="1" applyFont="1" applyFill="1" applyBorder="1" applyAlignment="1">
      <alignment horizontal="center" wrapText="1"/>
    </xf>
    <xf numFmtId="4" fontId="52" fillId="42" borderId="31" xfId="0" applyNumberFormat="1" applyFont="1" applyFill="1" applyBorder="1" applyAlignment="1">
      <alignment horizontal="center"/>
    </xf>
    <xf numFmtId="0" fontId="30" fillId="42" borderId="26" xfId="0" applyFont="1" applyFill="1" applyBorder="1" applyAlignment="1">
      <alignment horizontal="center"/>
    </xf>
    <xf numFmtId="0" fontId="30" fillId="42" borderId="27" xfId="0" applyFont="1" applyFill="1" applyBorder="1" applyAlignment="1">
      <alignment horizontal="center"/>
    </xf>
    <xf numFmtId="0" fontId="30" fillId="42" borderId="24" xfId="0" applyFont="1" applyFill="1" applyBorder="1" applyAlignment="1">
      <alignment horizontal="center"/>
    </xf>
    <xf numFmtId="0" fontId="30" fillId="42" borderId="25" xfId="0" applyFont="1" applyFill="1" applyBorder="1" applyAlignment="1">
      <alignment horizontal="center"/>
    </xf>
    <xf numFmtId="0" fontId="30" fillId="42" borderId="28" xfId="0" applyFont="1" applyFill="1" applyBorder="1" applyAlignment="1">
      <alignment horizontal="center"/>
    </xf>
    <xf numFmtId="0" fontId="30" fillId="42" borderId="29" xfId="0" applyFont="1" applyFill="1" applyBorder="1" applyAlignment="1">
      <alignment horizontal="center"/>
    </xf>
    <xf numFmtId="0" fontId="30" fillId="43" borderId="31" xfId="0" applyNumberFormat="1" applyFont="1" applyFill="1" applyBorder="1" applyAlignment="1">
      <alignment horizontal="center" wrapText="1"/>
    </xf>
    <xf numFmtId="0" fontId="51" fillId="0" borderId="31" xfId="0" applyFont="1" applyFill="1" applyBorder="1" applyAlignment="1">
      <alignment horizontal="left"/>
    </xf>
    <xf numFmtId="0" fontId="52" fillId="0" borderId="31" xfId="0" applyFont="1" applyFill="1" applyBorder="1" applyAlignment="1">
      <alignment horizontal="left"/>
    </xf>
    <xf numFmtId="0" fontId="52" fillId="42" borderId="31" xfId="0" applyNumberFormat="1" applyFont="1" applyFill="1" applyBorder="1" applyAlignment="1">
      <alignment horizontal="center" wrapText="1"/>
    </xf>
    <xf numFmtId="4" fontId="52" fillId="42" borderId="10" xfId="0" applyNumberFormat="1" applyFont="1" applyFill="1" applyBorder="1" applyAlignment="1">
      <alignment horizontal="center"/>
    </xf>
    <xf numFmtId="0" fontId="52" fillId="42" borderId="40" xfId="0" applyFont="1" applyFill="1" applyBorder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urrency" xfId="29" builtinId="4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 2" xfId="39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71"/>
  <sheetViews>
    <sheetView zoomScale="75" zoomScaleNormal="75" workbookViewId="0">
      <selection activeCell="H4" sqref="H4"/>
    </sheetView>
  </sheetViews>
  <sheetFormatPr defaultColWidth="9.6640625" defaultRowHeight="15.75"/>
  <cols>
    <col min="1" max="1" width="5.109375" style="2" customWidth="1"/>
    <col min="2" max="2" width="10.6640625" style="29" customWidth="1"/>
    <col min="3" max="3" width="9.6640625" style="2"/>
    <col min="4" max="4" width="4.6640625" style="2" customWidth="1"/>
    <col min="5" max="5" width="10.6640625" style="53" customWidth="1"/>
    <col min="6" max="6" width="4.6640625" style="2" customWidth="1"/>
    <col min="7" max="7" width="11.44140625" style="53" bestFit="1" customWidth="1"/>
    <col min="8" max="8" width="9.6640625" style="2" customWidth="1"/>
    <col min="9" max="9" width="10.6640625" style="34" customWidth="1"/>
    <col min="10" max="10" width="6.5546875" style="2" customWidth="1"/>
    <col min="11" max="11" width="10.6640625" style="48" customWidth="1"/>
    <col min="12" max="12" width="4.6640625" style="2" customWidth="1"/>
    <col min="13" max="13" width="7.44140625" style="17" customWidth="1"/>
    <col min="14" max="14" width="4.88671875" style="2" customWidth="1"/>
    <col min="15" max="15" width="10.6640625" style="41" customWidth="1"/>
    <col min="16" max="16" width="1.44140625" style="2" customWidth="1"/>
    <col min="17" max="17" width="4.5546875" style="2" customWidth="1"/>
    <col min="18" max="18" width="2" style="2" customWidth="1"/>
    <col min="19" max="19" width="17.109375" style="2" customWidth="1"/>
    <col min="20" max="16384" width="9.6640625" style="2"/>
  </cols>
  <sheetData>
    <row r="1" spans="1:19" ht="16.5" thickBot="1">
      <c r="A1" s="3"/>
      <c r="B1" s="25"/>
      <c r="C1" s="168"/>
      <c r="D1" s="168"/>
      <c r="E1" s="49"/>
      <c r="F1" s="168"/>
      <c r="G1" s="49"/>
      <c r="H1" s="168"/>
      <c r="I1" s="30"/>
      <c r="J1" s="168"/>
      <c r="K1" s="42"/>
      <c r="L1" s="168"/>
      <c r="M1" s="12"/>
      <c r="N1" s="168"/>
      <c r="O1" s="35"/>
      <c r="P1" s="168"/>
      <c r="Q1" s="3"/>
    </row>
    <row r="2" spans="1:19" ht="19.5" thickBot="1">
      <c r="A2" s="3"/>
      <c r="B2" s="25"/>
      <c r="C2" s="3"/>
      <c r="D2" s="3"/>
      <c r="E2" s="49"/>
      <c r="F2" s="3"/>
      <c r="G2" s="49"/>
      <c r="H2" s="22" t="s">
        <v>3167</v>
      </c>
      <c r="I2" s="30"/>
      <c r="J2" s="3"/>
      <c r="K2" s="42"/>
      <c r="L2" s="3"/>
      <c r="M2" s="12"/>
      <c r="N2" s="3"/>
      <c r="O2" s="35"/>
      <c r="P2" s="3"/>
      <c r="Q2" s="3"/>
    </row>
    <row r="3" spans="1:19" ht="15" customHeight="1">
      <c r="A3" s="18"/>
      <c r="B3" s="26"/>
      <c r="C3" s="18"/>
      <c r="D3" s="18"/>
      <c r="E3" s="50"/>
      <c r="F3" s="18"/>
      <c r="G3" s="50"/>
      <c r="H3" s="19"/>
      <c r="I3" s="31"/>
      <c r="J3" s="18"/>
      <c r="K3" s="43"/>
      <c r="L3" s="18"/>
      <c r="M3" s="20"/>
      <c r="N3" s="18"/>
      <c r="O3" s="36"/>
      <c r="P3" s="18"/>
      <c r="Q3" s="18"/>
    </row>
    <row r="4" spans="1:19" ht="25.5">
      <c r="A4" s="18"/>
      <c r="B4" s="26"/>
      <c r="C4" s="18"/>
      <c r="D4" s="18"/>
      <c r="E4" s="50"/>
      <c r="F4" s="18"/>
      <c r="G4" s="50"/>
      <c r="H4" s="23" t="s">
        <v>1977</v>
      </c>
      <c r="I4" s="31"/>
      <c r="J4" s="18"/>
      <c r="K4" s="43"/>
      <c r="L4" s="18"/>
      <c r="M4" s="20"/>
      <c r="N4" s="18"/>
      <c r="O4" s="36"/>
      <c r="P4" s="18"/>
      <c r="Q4" s="18"/>
    </row>
    <row r="5" spans="1:19" ht="15" customHeight="1">
      <c r="A5" s="18"/>
      <c r="B5" s="26"/>
      <c r="C5" s="18"/>
      <c r="D5" s="18"/>
      <c r="E5" s="50"/>
      <c r="F5" s="18"/>
      <c r="G5" s="50"/>
      <c r="H5" s="19"/>
      <c r="I5" s="31"/>
      <c r="J5" s="18"/>
      <c r="K5" s="43"/>
      <c r="L5" s="18"/>
      <c r="M5" s="20"/>
      <c r="N5" s="18"/>
      <c r="O5" s="36"/>
      <c r="P5" s="18"/>
      <c r="Q5" s="18"/>
    </row>
    <row r="6" spans="1:19">
      <c r="A6" s="18"/>
      <c r="B6" s="26"/>
      <c r="C6" s="54"/>
      <c r="D6" s="54"/>
      <c r="E6" s="50"/>
      <c r="F6" s="54"/>
      <c r="G6" s="50"/>
      <c r="H6" s="58" t="s">
        <v>3103</v>
      </c>
      <c r="I6" s="31"/>
      <c r="J6" s="54"/>
      <c r="K6" s="43"/>
      <c r="L6" s="54"/>
      <c r="M6" s="20"/>
      <c r="N6" s="54"/>
      <c r="O6" s="36"/>
      <c r="P6" s="54"/>
      <c r="Q6" s="18"/>
    </row>
    <row r="7" spans="1:19" ht="18.75">
      <c r="A7" s="18"/>
      <c r="B7" s="56"/>
      <c r="C7" s="54"/>
      <c r="D7" s="54"/>
      <c r="E7" s="50"/>
      <c r="F7" s="54"/>
      <c r="G7" s="50"/>
      <c r="H7" s="87" t="s">
        <v>2625</v>
      </c>
      <c r="I7" s="31"/>
      <c r="J7" s="54"/>
      <c r="K7" s="43"/>
      <c r="L7" s="54"/>
      <c r="M7" s="20"/>
      <c r="N7" s="54"/>
      <c r="O7" s="36"/>
      <c r="P7" s="54"/>
      <c r="Q7" s="18"/>
    </row>
    <row r="8" spans="1:19" ht="19.899999999999999" customHeight="1">
      <c r="A8" s="158"/>
      <c r="B8" s="59"/>
      <c r="C8" s="60"/>
      <c r="D8" s="60"/>
      <c r="E8" s="61"/>
      <c r="F8" s="60"/>
      <c r="G8" s="61"/>
      <c r="H8" s="146" t="s">
        <v>714</v>
      </c>
      <c r="I8" s="62"/>
      <c r="J8" s="60"/>
      <c r="K8" s="63"/>
      <c r="L8" s="60"/>
      <c r="M8" s="64"/>
      <c r="N8" s="60"/>
      <c r="O8" s="65"/>
      <c r="P8" s="60"/>
      <c r="Q8" s="158"/>
    </row>
    <row r="9" spans="1:19" ht="19.899999999999999" customHeight="1">
      <c r="A9" s="158"/>
      <c r="B9" s="66"/>
      <c r="C9" s="60"/>
      <c r="D9" s="60"/>
      <c r="E9" s="50"/>
      <c r="F9" s="67"/>
      <c r="G9" s="50"/>
      <c r="H9" s="58" t="s">
        <v>3635</v>
      </c>
      <c r="I9" s="31"/>
      <c r="J9" s="67"/>
      <c r="K9" s="43"/>
      <c r="L9" s="67"/>
      <c r="M9" s="20"/>
      <c r="N9" s="68"/>
      <c r="O9" s="36"/>
      <c r="P9" s="60"/>
      <c r="Q9" s="158"/>
    </row>
    <row r="10" spans="1:19" ht="19.899999999999999" customHeight="1">
      <c r="A10" s="158"/>
      <c r="B10" s="69"/>
      <c r="C10" s="60"/>
      <c r="D10" s="60"/>
      <c r="E10" s="50"/>
      <c r="F10" s="67"/>
      <c r="G10" s="50"/>
      <c r="H10" s="58" t="s">
        <v>1973</v>
      </c>
      <c r="I10" s="31"/>
      <c r="J10" s="67"/>
      <c r="K10" s="43"/>
      <c r="L10" s="67"/>
      <c r="M10" s="20"/>
      <c r="N10" s="55"/>
      <c r="O10" s="36"/>
      <c r="P10" s="60"/>
      <c r="Q10" s="158"/>
      <c r="S10" s="170" t="s">
        <v>3475</v>
      </c>
    </row>
    <row r="11" spans="1:19" ht="19.899999999999999" customHeight="1">
      <c r="A11" s="158"/>
      <c r="B11" s="69"/>
      <c r="C11" s="60"/>
      <c r="D11" s="60"/>
      <c r="E11" s="61"/>
      <c r="F11" s="60"/>
      <c r="G11" s="61"/>
      <c r="H11" s="145" t="s">
        <v>546</v>
      </c>
      <c r="I11" s="62"/>
      <c r="J11" s="60"/>
      <c r="K11" s="172"/>
      <c r="L11" s="60"/>
      <c r="M11" s="64"/>
      <c r="N11" s="60"/>
      <c r="O11" s="65"/>
      <c r="P11" s="60"/>
      <c r="Q11" s="158"/>
      <c r="S11" s="171" t="s">
        <v>3476</v>
      </c>
    </row>
    <row r="12" spans="1:19" ht="19.899999999999999" customHeight="1">
      <c r="A12" s="158"/>
      <c r="B12" s="69"/>
      <c r="C12" s="60"/>
      <c r="D12" s="60"/>
      <c r="E12" s="61"/>
      <c r="F12" s="60"/>
      <c r="G12" s="61"/>
      <c r="H12" s="70" t="s">
        <v>3108</v>
      </c>
      <c r="I12" s="62"/>
      <c r="J12" s="60"/>
      <c r="K12" s="63"/>
      <c r="L12" s="60"/>
      <c r="M12" s="64"/>
      <c r="N12" s="60"/>
      <c r="O12" s="65"/>
      <c r="P12" s="60"/>
      <c r="Q12" s="158"/>
      <c r="S12" s="170" t="s">
        <v>3477</v>
      </c>
    </row>
    <row r="13" spans="1:19" ht="19.899999999999999" customHeight="1">
      <c r="A13" s="158"/>
      <c r="B13" s="69"/>
      <c r="C13" s="60"/>
      <c r="D13" s="60"/>
      <c r="E13" s="61"/>
      <c r="F13" s="60"/>
      <c r="G13" s="61"/>
      <c r="H13" s="70"/>
      <c r="I13" s="62"/>
      <c r="J13" s="60"/>
      <c r="K13" s="63"/>
      <c r="L13" s="60"/>
      <c r="M13" s="64"/>
      <c r="N13" s="60"/>
      <c r="O13" s="65"/>
      <c r="P13" s="60"/>
      <c r="Q13" s="158"/>
    </row>
    <row r="14" spans="1:19" ht="18" customHeight="1">
      <c r="A14" s="18"/>
      <c r="B14" s="26"/>
      <c r="C14" s="18"/>
      <c r="D14" s="18"/>
      <c r="E14" s="50"/>
      <c r="F14" s="18"/>
      <c r="G14" s="50"/>
      <c r="H14" s="70"/>
      <c r="I14" s="31"/>
      <c r="J14" s="18"/>
      <c r="K14" s="43"/>
      <c r="L14" s="18"/>
      <c r="M14" s="20"/>
      <c r="N14" s="71"/>
      <c r="O14" s="50"/>
      <c r="P14" s="18"/>
      <c r="Q14" s="18"/>
    </row>
    <row r="15" spans="1:19" ht="18" customHeight="1" thickBot="1">
      <c r="A15" s="245" t="s">
        <v>916</v>
      </c>
      <c r="B15" s="244" t="s">
        <v>917</v>
      </c>
      <c r="C15" s="4"/>
      <c r="D15" s="4"/>
      <c r="E15" s="37"/>
      <c r="F15" s="4"/>
      <c r="G15" s="37" t="s">
        <v>1975</v>
      </c>
      <c r="H15" s="4"/>
      <c r="I15" s="86"/>
      <c r="J15" s="91" t="s">
        <v>367</v>
      </c>
      <c r="K15" s="44"/>
      <c r="L15" s="4"/>
      <c r="M15" s="13"/>
      <c r="N15" s="1"/>
      <c r="O15" s="37" t="s">
        <v>1976</v>
      </c>
      <c r="P15" s="4"/>
      <c r="Q15" s="4"/>
    </row>
    <row r="16" spans="1:19" ht="18" customHeight="1">
      <c r="A16" s="58">
        <v>11</v>
      </c>
      <c r="B16" s="72" t="s">
        <v>784</v>
      </c>
      <c r="C16" s="18"/>
      <c r="D16" s="18"/>
      <c r="E16" s="50"/>
      <c r="F16" s="18"/>
      <c r="G16" s="50">
        <f>'Asset Det'!E20</f>
        <v>351161.5</v>
      </c>
      <c r="H16" s="18"/>
      <c r="I16" s="73"/>
      <c r="J16" s="243" t="s">
        <v>1470</v>
      </c>
      <c r="K16" s="43"/>
      <c r="L16" s="18"/>
      <c r="M16" s="20"/>
      <c r="N16" s="71"/>
      <c r="O16" s="50">
        <f>'Asset Det'!O20</f>
        <v>77232.136609999987</v>
      </c>
      <c r="P16" s="18"/>
      <c r="Q16" s="18"/>
    </row>
    <row r="17" spans="1:17" ht="18" customHeight="1">
      <c r="A17" s="58">
        <v>10</v>
      </c>
      <c r="B17" s="26" t="s">
        <v>786</v>
      </c>
      <c r="C17" s="18"/>
      <c r="D17" s="18"/>
      <c r="E17" s="50"/>
      <c r="F17" s="18"/>
      <c r="G17" s="50">
        <f>'Asset Det'!E36</f>
        <v>3242003.42</v>
      </c>
      <c r="H17" s="18"/>
      <c r="I17" s="31"/>
      <c r="J17" s="243" t="s">
        <v>1470</v>
      </c>
      <c r="K17" s="43"/>
      <c r="L17" s="18"/>
      <c r="M17" s="20"/>
      <c r="N17" s="71"/>
      <c r="O17" s="50">
        <f>'Asset Det'!O36</f>
        <v>792808.14345889015</v>
      </c>
      <c r="P17" s="18"/>
      <c r="Q17" s="18"/>
    </row>
    <row r="18" spans="1:17" ht="18" customHeight="1">
      <c r="A18" s="58">
        <v>13</v>
      </c>
      <c r="B18" s="26" t="s">
        <v>790</v>
      </c>
      <c r="C18" s="18"/>
      <c r="D18" s="18"/>
      <c r="E18" s="50"/>
      <c r="F18" s="18"/>
      <c r="G18" s="50">
        <f>'Asset Det'!E66</f>
        <v>281430121.57999998</v>
      </c>
      <c r="H18" s="18"/>
      <c r="I18" s="31"/>
      <c r="J18" s="243" t="s">
        <v>1470</v>
      </c>
      <c r="K18" s="43"/>
      <c r="L18" s="18"/>
      <c r="M18" s="20"/>
      <c r="N18" s="71"/>
      <c r="O18" s="50">
        <f>'Asset Det'!O66</f>
        <v>71058874.487432793</v>
      </c>
      <c r="P18" s="18"/>
      <c r="Q18" s="18"/>
    </row>
    <row r="19" spans="1:17" ht="18" customHeight="1">
      <c r="A19" s="58">
        <v>21</v>
      </c>
      <c r="B19" s="26" t="s">
        <v>1979</v>
      </c>
      <c r="C19" s="18"/>
      <c r="D19" s="18"/>
      <c r="E19" s="50"/>
      <c r="F19" s="18"/>
      <c r="G19" s="50">
        <f>'Asset Det'!E84</f>
        <v>74449469.129999995</v>
      </c>
      <c r="H19" s="18"/>
      <c r="I19" s="31"/>
      <c r="J19" s="243" t="s">
        <v>1470</v>
      </c>
      <c r="K19" s="43"/>
      <c r="L19" s="18"/>
      <c r="M19" s="20"/>
      <c r="N19" s="71"/>
      <c r="O19" s="50">
        <f>'Asset Det'!O84</f>
        <v>3878727.2559999996</v>
      </c>
      <c r="P19" s="18"/>
      <c r="Q19" s="18"/>
    </row>
    <row r="20" spans="1:17" ht="18" customHeight="1">
      <c r="A20" s="58">
        <v>23</v>
      </c>
      <c r="B20" s="26" t="s">
        <v>1601</v>
      </c>
      <c r="C20" s="18"/>
      <c r="D20" s="18"/>
      <c r="E20" s="50"/>
      <c r="F20" s="18"/>
      <c r="G20" s="50">
        <f>'Asset Det'!E94</f>
        <v>7431698</v>
      </c>
      <c r="H20" s="18"/>
      <c r="I20" s="31"/>
      <c r="J20" s="243" t="s">
        <v>1470</v>
      </c>
      <c r="K20" s="43"/>
      <c r="L20" s="18"/>
      <c r="M20" s="20"/>
      <c r="N20" s="71"/>
      <c r="O20" s="50">
        <f>'Asset Det'!O94</f>
        <v>3326477.0740068001</v>
      </c>
      <c r="P20" s="18"/>
      <c r="Q20" s="18"/>
    </row>
    <row r="21" spans="1:17" ht="18" customHeight="1">
      <c r="A21" s="6"/>
      <c r="B21" s="8"/>
      <c r="C21" s="5"/>
      <c r="D21" s="6"/>
      <c r="E21" s="38"/>
      <c r="F21" s="6"/>
      <c r="G21" s="38"/>
      <c r="H21" s="6"/>
      <c r="I21" s="32"/>
      <c r="J21" s="6"/>
      <c r="K21" s="45"/>
      <c r="L21" s="6"/>
      <c r="M21" s="14"/>
      <c r="N21" s="7"/>
      <c r="O21" s="38"/>
      <c r="P21" s="5"/>
      <c r="Q21" s="14"/>
    </row>
    <row r="22" spans="1:17" ht="18" customHeight="1">
      <c r="A22" s="18"/>
      <c r="B22" s="26"/>
      <c r="C22" s="18"/>
      <c r="D22" s="18"/>
      <c r="E22" s="50"/>
      <c r="F22" s="18"/>
      <c r="G22" s="50"/>
      <c r="H22" s="18"/>
      <c r="I22" s="31"/>
      <c r="J22" s="18"/>
      <c r="K22" s="43"/>
      <c r="L22" s="18"/>
      <c r="M22" s="20"/>
      <c r="N22" s="71"/>
      <c r="O22" s="50"/>
      <c r="P22" s="18"/>
      <c r="Q22" s="20"/>
    </row>
    <row r="23" spans="1:17" ht="18" customHeight="1">
      <c r="A23" s="18"/>
      <c r="B23" s="26" t="s">
        <v>997</v>
      </c>
      <c r="C23" s="18"/>
      <c r="D23" s="18"/>
      <c r="E23" s="50"/>
      <c r="F23" s="18"/>
      <c r="G23" s="50"/>
      <c r="H23" s="18"/>
      <c r="I23" s="31"/>
      <c r="J23" s="18"/>
      <c r="K23" s="43"/>
      <c r="L23" s="18"/>
      <c r="M23" s="20"/>
      <c r="N23" s="71"/>
      <c r="O23" s="50">
        <f>SUM(O16:O22)</f>
        <v>79134119.097508475</v>
      </c>
      <c r="P23" s="18"/>
      <c r="Q23" s="20"/>
    </row>
    <row r="24" spans="1:17" ht="18" customHeight="1">
      <c r="A24" s="18"/>
      <c r="B24" s="26"/>
      <c r="C24" s="18"/>
      <c r="D24" s="18"/>
      <c r="E24" s="50"/>
      <c r="F24" s="18"/>
      <c r="G24" s="50"/>
      <c r="H24" s="18"/>
      <c r="I24" s="31"/>
      <c r="J24" s="18"/>
      <c r="K24" s="43"/>
      <c r="L24" s="18"/>
      <c r="M24" s="20"/>
      <c r="N24" s="71"/>
      <c r="O24" s="50"/>
      <c r="P24" s="18"/>
      <c r="Q24" s="20"/>
    </row>
    <row r="25" spans="1:17" ht="18" customHeight="1">
      <c r="A25" s="18"/>
      <c r="B25" s="26" t="s">
        <v>1468</v>
      </c>
      <c r="C25" s="18"/>
      <c r="D25" s="18"/>
      <c r="E25" s="50"/>
      <c r="F25" s="18"/>
      <c r="G25" s="50"/>
      <c r="H25" s="18"/>
      <c r="I25" s="31"/>
      <c r="J25" s="195"/>
      <c r="K25" s="43"/>
      <c r="L25" s="18"/>
      <c r="M25" s="20"/>
      <c r="N25" s="71"/>
      <c r="O25" s="194">
        <v>-25000</v>
      </c>
      <c r="P25" s="18"/>
      <c r="Q25" s="20"/>
    </row>
    <row r="26" spans="1:17" ht="18" customHeight="1">
      <c r="A26" s="18"/>
      <c r="B26" s="26"/>
      <c r="C26" s="18"/>
      <c r="D26" s="18"/>
      <c r="E26" s="50"/>
      <c r="F26" s="18"/>
      <c r="G26" s="50"/>
      <c r="H26" s="18"/>
      <c r="I26" s="31"/>
      <c r="J26" s="18"/>
      <c r="K26" s="43"/>
      <c r="L26" s="18"/>
      <c r="M26" s="20"/>
      <c r="N26" s="71"/>
      <c r="O26" s="50"/>
      <c r="P26" s="18"/>
      <c r="Q26" s="20"/>
    </row>
    <row r="27" spans="1:17" ht="18" customHeight="1">
      <c r="A27" s="18"/>
      <c r="B27" s="26" t="s">
        <v>1978</v>
      </c>
      <c r="C27" s="18"/>
      <c r="D27" s="18"/>
      <c r="E27" s="50"/>
      <c r="F27" s="18"/>
      <c r="G27" s="74">
        <f>SUM(G16:G21)</f>
        <v>366904453.63</v>
      </c>
      <c r="H27" s="18"/>
      <c r="I27" s="31"/>
      <c r="J27" s="18"/>
      <c r="K27" s="43"/>
      <c r="L27" s="18"/>
      <c r="M27" s="20"/>
      <c r="N27" s="71"/>
      <c r="O27" s="74">
        <f>SUM(O23:O26)</f>
        <v>79109119.097508475</v>
      </c>
      <c r="P27" s="18"/>
      <c r="Q27" s="20"/>
    </row>
    <row r="28" spans="1:17" ht="16.5" thickBot="1">
      <c r="A28" s="9"/>
      <c r="B28" s="27"/>
      <c r="C28" s="9"/>
      <c r="D28" s="9"/>
      <c r="E28" s="51"/>
      <c r="F28" s="9"/>
      <c r="G28" s="51"/>
      <c r="H28" s="9"/>
      <c r="I28" s="33"/>
      <c r="J28" s="9"/>
      <c r="K28" s="46"/>
      <c r="L28" s="9"/>
      <c r="M28" s="15"/>
      <c r="N28" s="10"/>
      <c r="O28" s="39"/>
      <c r="P28" s="11"/>
      <c r="Q28" s="15"/>
    </row>
    <row r="29" spans="1:17" ht="16.5" thickTop="1">
      <c r="A29" s="18"/>
      <c r="B29" s="72"/>
      <c r="C29" s="18"/>
      <c r="D29" s="18"/>
      <c r="E29" s="50"/>
      <c r="F29" s="18"/>
      <c r="G29" s="50"/>
      <c r="H29" s="18"/>
      <c r="I29" s="73"/>
      <c r="J29" s="18"/>
      <c r="K29" s="43"/>
      <c r="L29" s="18"/>
      <c r="M29" s="20"/>
      <c r="N29" s="75"/>
      <c r="O29" s="36"/>
      <c r="P29" s="76"/>
      <c r="Q29" s="18"/>
    </row>
    <row r="30" spans="1:17">
      <c r="A30" s="18"/>
      <c r="B30" s="26" t="s">
        <v>1980</v>
      </c>
      <c r="C30" s="18"/>
      <c r="D30" s="18"/>
      <c r="E30" s="50"/>
      <c r="F30" s="18"/>
      <c r="G30" s="50"/>
      <c r="H30" s="18"/>
      <c r="I30" s="31"/>
      <c r="J30" s="18"/>
      <c r="K30" s="43"/>
      <c r="L30" s="18"/>
      <c r="M30" s="20"/>
      <c r="N30" s="75"/>
      <c r="O30" s="36"/>
      <c r="P30" s="76"/>
      <c r="Q30" s="18"/>
    </row>
    <row r="31" spans="1:17">
      <c r="A31" s="78"/>
      <c r="B31" s="77" t="s">
        <v>3628</v>
      </c>
      <c r="C31" s="78"/>
      <c r="D31" s="78"/>
      <c r="E31" s="79"/>
      <c r="F31" s="78"/>
      <c r="G31" s="79"/>
      <c r="H31" s="78"/>
      <c r="I31" s="81"/>
      <c r="J31" s="78"/>
      <c r="K31" s="82"/>
      <c r="L31" s="78"/>
      <c r="M31" s="83"/>
      <c r="N31" s="80"/>
      <c r="O31" s="79"/>
      <c r="P31" s="18"/>
      <c r="Q31" s="18"/>
    </row>
    <row r="32" spans="1:17">
      <c r="A32" s="67"/>
      <c r="B32" s="26" t="s">
        <v>3629</v>
      </c>
      <c r="C32" s="18"/>
      <c r="D32" s="18"/>
      <c r="E32" s="50"/>
      <c r="F32" s="67"/>
      <c r="G32" s="50"/>
      <c r="H32" s="67"/>
      <c r="I32" s="31"/>
      <c r="J32" s="67"/>
      <c r="K32" s="43"/>
      <c r="L32" s="67"/>
      <c r="M32" s="20"/>
      <c r="N32" s="68"/>
      <c r="O32" s="36"/>
      <c r="P32" s="76"/>
      <c r="Q32" s="18"/>
    </row>
    <row r="33" spans="1:17">
      <c r="A33" s="18"/>
      <c r="B33" s="26"/>
      <c r="C33" s="18"/>
      <c r="D33" s="18"/>
      <c r="E33" s="50"/>
      <c r="F33" s="18"/>
      <c r="G33" s="50"/>
      <c r="H33" s="18"/>
      <c r="I33" s="31"/>
      <c r="J33" s="18"/>
      <c r="K33" s="43"/>
      <c r="L33" s="18"/>
      <c r="M33" s="20"/>
      <c r="N33" s="75"/>
      <c r="O33" s="36"/>
      <c r="P33" s="76"/>
      <c r="Q33" s="18"/>
    </row>
    <row r="34" spans="1:17">
      <c r="A34" s="18"/>
      <c r="B34" s="26"/>
      <c r="C34" s="18"/>
      <c r="D34" s="18"/>
      <c r="E34" s="50"/>
      <c r="F34" s="18"/>
      <c r="G34" s="50"/>
      <c r="H34" s="18"/>
      <c r="I34" s="31"/>
      <c r="J34" s="18"/>
      <c r="K34" s="43"/>
      <c r="L34" s="18"/>
      <c r="M34" s="20"/>
      <c r="N34" s="75"/>
      <c r="O34" s="36"/>
      <c r="P34" s="18"/>
      <c r="Q34" s="18"/>
    </row>
    <row r="35" spans="1:17" ht="18" customHeight="1">
      <c r="A35" s="18"/>
      <c r="B35" s="26"/>
      <c r="C35" s="18"/>
      <c r="D35" s="18"/>
      <c r="E35" s="50"/>
      <c r="F35" s="18"/>
      <c r="G35" s="50"/>
      <c r="H35" s="18"/>
      <c r="I35" s="31"/>
      <c r="J35" s="18"/>
      <c r="K35" s="43"/>
      <c r="L35" s="18"/>
      <c r="M35" s="20"/>
      <c r="N35" s="85"/>
      <c r="O35" s="85"/>
      <c r="P35" s="76"/>
      <c r="Q35" s="18"/>
    </row>
    <row r="36" spans="1:17" ht="18" customHeight="1">
      <c r="A36" s="6"/>
      <c r="B36" s="8"/>
      <c r="C36" s="5"/>
      <c r="D36" s="6"/>
      <c r="E36" s="38"/>
      <c r="F36" s="6"/>
      <c r="G36" s="38"/>
      <c r="H36" s="6"/>
      <c r="I36" s="32"/>
      <c r="J36" s="6"/>
      <c r="K36" s="45"/>
      <c r="L36" s="6"/>
      <c r="M36" s="14"/>
      <c r="N36" s="7"/>
      <c r="O36" s="95">
        <f ca="1">NOW()</f>
        <v>40800.576567824071</v>
      </c>
      <c r="P36" s="5"/>
      <c r="Q36" s="14"/>
    </row>
    <row r="37" spans="1:17" ht="18" customHeight="1">
      <c r="A37" s="18"/>
      <c r="B37" s="26" t="s">
        <v>713</v>
      </c>
      <c r="C37" s="18"/>
      <c r="D37" s="18"/>
      <c r="E37" s="50"/>
      <c r="F37" s="18"/>
      <c r="G37" s="50"/>
      <c r="H37" s="18"/>
      <c r="I37" s="31"/>
      <c r="J37" s="18"/>
      <c r="K37" s="43"/>
      <c r="L37" s="18"/>
      <c r="M37" s="20"/>
      <c r="N37" s="75"/>
      <c r="O37" s="58" t="s">
        <v>3630</v>
      </c>
      <c r="P37" s="18"/>
      <c r="Q37" s="18"/>
    </row>
    <row r="38" spans="1:17" ht="18" customHeight="1">
      <c r="A38" s="68"/>
      <c r="B38" s="26"/>
      <c r="C38" s="18"/>
      <c r="D38" s="18"/>
      <c r="E38" s="50"/>
      <c r="F38" s="18"/>
      <c r="G38" s="50"/>
      <c r="H38" s="18"/>
      <c r="I38" s="31"/>
      <c r="J38" s="18"/>
      <c r="K38" s="43"/>
      <c r="L38" s="18"/>
      <c r="M38" s="20"/>
      <c r="N38" s="85"/>
      <c r="O38" s="36"/>
      <c r="P38" s="76"/>
      <c r="Q38" s="18"/>
    </row>
    <row r="39" spans="1:17" ht="18" customHeight="1">
      <c r="A39" s="68"/>
      <c r="B39" s="26" t="s">
        <v>3631</v>
      </c>
      <c r="C39" s="26" t="s">
        <v>3104</v>
      </c>
      <c r="D39" s="18"/>
      <c r="E39" s="50"/>
      <c r="F39" s="18"/>
      <c r="G39" s="50"/>
      <c r="H39" s="18"/>
      <c r="I39" s="31"/>
      <c r="J39" s="18"/>
      <c r="K39" s="43"/>
      <c r="L39" s="18"/>
      <c r="M39" s="20"/>
      <c r="N39" s="75"/>
      <c r="O39" s="36"/>
      <c r="P39" s="76"/>
      <c r="Q39" s="18"/>
    </row>
    <row r="40" spans="1:17" ht="18" customHeight="1">
      <c r="A40" s="68"/>
      <c r="B40" s="77"/>
      <c r="C40" s="78"/>
      <c r="D40" s="78"/>
      <c r="E40" s="79"/>
      <c r="F40" s="78"/>
      <c r="G40" s="79"/>
      <c r="H40" s="78"/>
      <c r="I40" s="81"/>
      <c r="J40" s="78"/>
      <c r="K40" s="82"/>
      <c r="L40" s="78"/>
      <c r="M40" s="83"/>
      <c r="N40" s="80"/>
      <c r="O40" s="79"/>
      <c r="P40" s="18"/>
      <c r="Q40" s="18"/>
    </row>
    <row r="41" spans="1:17" ht="18" customHeight="1">
      <c r="A41" s="18"/>
      <c r="B41" s="26" t="s">
        <v>3632</v>
      </c>
      <c r="C41" s="18"/>
      <c r="D41" s="18"/>
      <c r="E41" s="50"/>
      <c r="F41" s="67"/>
      <c r="G41" s="50"/>
      <c r="H41" s="67"/>
      <c r="I41" s="31" t="s">
        <v>3633</v>
      </c>
      <c r="J41" s="67"/>
      <c r="K41" s="43"/>
      <c r="L41" s="67"/>
      <c r="M41" s="20"/>
      <c r="N41" s="68"/>
      <c r="O41" s="36"/>
      <c r="P41" s="76"/>
      <c r="Q41" s="18"/>
    </row>
    <row r="42" spans="1:17" ht="18" customHeight="1">
      <c r="A42" s="18"/>
      <c r="B42" s="96" t="s">
        <v>1973</v>
      </c>
      <c r="C42" s="97"/>
      <c r="D42" s="97"/>
      <c r="E42" s="98"/>
      <c r="F42" s="97"/>
      <c r="G42" s="102"/>
      <c r="H42" s="18"/>
      <c r="I42" s="111" t="s">
        <v>3637</v>
      </c>
      <c r="J42" s="97"/>
      <c r="K42" s="105"/>
      <c r="L42" s="97"/>
      <c r="M42" s="106"/>
      <c r="N42" s="107"/>
      <c r="O42" s="102"/>
      <c r="P42" s="76"/>
      <c r="Q42" s="18"/>
    </row>
    <row r="43" spans="1:17">
      <c r="A43" s="18"/>
      <c r="B43" s="99" t="s">
        <v>3636</v>
      </c>
      <c r="C43" s="18"/>
      <c r="D43" s="18"/>
      <c r="E43" s="50"/>
      <c r="F43" s="18"/>
      <c r="G43" s="103"/>
      <c r="H43" s="18"/>
      <c r="I43" s="114" t="s">
        <v>3638</v>
      </c>
      <c r="J43" s="18"/>
      <c r="K43" s="43"/>
      <c r="L43" s="18"/>
      <c r="M43" s="20"/>
      <c r="N43" s="75"/>
      <c r="O43" s="108"/>
      <c r="P43" s="76"/>
      <c r="Q43" s="18"/>
    </row>
    <row r="44" spans="1:17">
      <c r="A44" s="18"/>
      <c r="B44" s="99" t="s">
        <v>3105</v>
      </c>
      <c r="C44" s="18"/>
      <c r="D44" s="18"/>
      <c r="E44" s="50"/>
      <c r="F44" s="18"/>
      <c r="G44" s="103"/>
      <c r="H44" s="18"/>
      <c r="I44" s="112" t="s">
        <v>3639</v>
      </c>
      <c r="J44" s="18"/>
      <c r="K44" s="43"/>
      <c r="L44" s="18"/>
      <c r="M44" s="20"/>
      <c r="N44" s="75"/>
      <c r="O44" s="108"/>
      <c r="P44" s="76"/>
      <c r="Q44" s="18"/>
    </row>
    <row r="45" spans="1:17">
      <c r="A45" s="18"/>
      <c r="B45" s="100"/>
      <c r="C45" s="18"/>
      <c r="D45" s="18"/>
      <c r="E45" s="50"/>
      <c r="F45" s="18"/>
      <c r="G45" s="103"/>
      <c r="H45" s="18"/>
      <c r="I45" s="112" t="s">
        <v>3287</v>
      </c>
      <c r="J45" s="18"/>
      <c r="K45" s="43"/>
      <c r="L45" s="21" t="s">
        <v>3640</v>
      </c>
      <c r="M45" s="20"/>
      <c r="N45" s="75"/>
      <c r="O45" s="108"/>
      <c r="P45" s="76"/>
      <c r="Q45" s="18"/>
    </row>
    <row r="46" spans="1:17">
      <c r="A46" s="18"/>
      <c r="B46" s="100"/>
      <c r="C46" s="18"/>
      <c r="D46" s="18"/>
      <c r="E46" s="50"/>
      <c r="F46" s="18"/>
      <c r="G46" s="103"/>
      <c r="H46" s="18"/>
      <c r="I46" s="112"/>
      <c r="J46" s="18"/>
      <c r="K46" s="43"/>
      <c r="L46" s="21"/>
      <c r="M46" s="20"/>
      <c r="N46" s="75"/>
      <c r="O46" s="108"/>
      <c r="P46" s="76"/>
      <c r="Q46" s="18"/>
    </row>
    <row r="47" spans="1:17">
      <c r="A47" s="18"/>
      <c r="B47" s="101"/>
      <c r="C47" s="6"/>
      <c r="D47" s="6"/>
      <c r="E47" s="38"/>
      <c r="F47" s="6"/>
      <c r="G47" s="104"/>
      <c r="H47" s="18"/>
      <c r="I47" s="113"/>
      <c r="J47" s="6"/>
      <c r="K47" s="45"/>
      <c r="L47" s="6"/>
      <c r="M47" s="14"/>
      <c r="N47" s="109"/>
      <c r="O47" s="110"/>
      <c r="P47" s="76"/>
      <c r="Q47" s="18"/>
    </row>
    <row r="48" spans="1:17">
      <c r="A48" s="18"/>
      <c r="B48" s="84"/>
      <c r="C48" s="18"/>
      <c r="D48" s="18"/>
      <c r="E48" s="50"/>
      <c r="F48" s="18"/>
      <c r="G48" s="50"/>
      <c r="H48" s="18"/>
      <c r="I48" s="31"/>
      <c r="J48" s="18"/>
      <c r="K48" s="43"/>
      <c r="L48" s="18"/>
      <c r="M48" s="20"/>
      <c r="N48" s="75"/>
      <c r="O48" s="36"/>
      <c r="P48" s="76"/>
      <c r="Q48" s="18"/>
    </row>
    <row r="49" spans="1:17">
      <c r="A49" s="18"/>
      <c r="B49" s="84"/>
      <c r="C49" s="18"/>
      <c r="D49" s="18"/>
      <c r="E49" s="50"/>
      <c r="F49" s="18"/>
      <c r="G49" s="50"/>
      <c r="H49" s="18"/>
      <c r="I49" s="31"/>
      <c r="J49" s="18"/>
      <c r="K49" s="43"/>
      <c r="L49" s="18"/>
      <c r="M49" s="20"/>
      <c r="N49" s="75"/>
      <c r="O49" s="36"/>
      <c r="P49" s="76"/>
      <c r="Q49" s="18"/>
    </row>
    <row r="50" spans="1:17">
      <c r="A50" s="18"/>
      <c r="B50" s="84"/>
      <c r="C50" s="18"/>
      <c r="D50" s="18"/>
      <c r="E50" s="50"/>
      <c r="F50" s="18"/>
      <c r="G50" s="50"/>
      <c r="H50" s="18"/>
      <c r="I50" s="31"/>
      <c r="J50" s="18"/>
      <c r="K50" s="43"/>
      <c r="L50" s="18"/>
      <c r="M50" s="20"/>
      <c r="N50" s="75"/>
      <c r="O50" s="36"/>
      <c r="P50" s="76"/>
      <c r="Q50" s="18"/>
    </row>
    <row r="51" spans="1:17">
      <c r="A51" s="18"/>
      <c r="B51" s="26"/>
      <c r="C51" s="18"/>
      <c r="D51" s="18"/>
      <c r="E51" s="50"/>
      <c r="F51" s="18"/>
      <c r="G51" s="50"/>
      <c r="H51" s="18"/>
      <c r="I51" s="31"/>
      <c r="J51" s="18"/>
      <c r="K51" s="43"/>
      <c r="L51" s="18"/>
      <c r="M51" s="20"/>
      <c r="N51" s="75"/>
      <c r="O51" s="36"/>
      <c r="P51" s="76"/>
      <c r="Q51" s="18"/>
    </row>
    <row r="52" spans="1:17">
      <c r="A52" s="18"/>
      <c r="B52" s="26"/>
      <c r="C52" s="18"/>
      <c r="D52" s="18"/>
      <c r="E52" s="50"/>
      <c r="F52" s="18"/>
      <c r="G52" s="50"/>
      <c r="H52" s="18"/>
      <c r="I52" s="31"/>
      <c r="J52" s="18"/>
      <c r="K52" s="43"/>
      <c r="L52" s="18"/>
      <c r="M52" s="20"/>
      <c r="N52" s="75"/>
      <c r="O52" s="36"/>
      <c r="P52" s="76"/>
      <c r="Q52" s="18"/>
    </row>
    <row r="53" spans="1:17">
      <c r="A53" s="18"/>
      <c r="B53" s="26"/>
      <c r="C53" s="18"/>
      <c r="D53" s="18"/>
      <c r="E53" s="50"/>
      <c r="F53" s="18"/>
      <c r="G53" s="50"/>
      <c r="H53" s="18"/>
      <c r="I53" s="31"/>
      <c r="J53" s="18"/>
      <c r="K53" s="43"/>
      <c r="L53" s="18"/>
      <c r="M53" s="20"/>
      <c r="N53" s="75"/>
      <c r="O53" s="36"/>
      <c r="P53" s="76"/>
      <c r="Q53" s="18"/>
    </row>
    <row r="54" spans="1:17">
      <c r="A54" s="18"/>
      <c r="B54" s="26"/>
      <c r="C54" s="18"/>
      <c r="D54" s="18"/>
      <c r="E54" s="50"/>
      <c r="F54" s="18"/>
      <c r="G54" s="50"/>
      <c r="H54" s="18"/>
      <c r="I54" s="31"/>
      <c r="J54" s="18"/>
      <c r="K54" s="43"/>
      <c r="L54" s="18"/>
      <c r="M54" s="20"/>
      <c r="N54" s="75"/>
      <c r="O54" s="36"/>
      <c r="P54" s="18"/>
      <c r="Q54" s="18"/>
    </row>
    <row r="55" spans="1:17">
      <c r="A55" s="68"/>
      <c r="B55" s="26"/>
      <c r="C55" s="18"/>
      <c r="D55" s="18"/>
      <c r="E55" s="50"/>
      <c r="F55" s="18"/>
      <c r="G55" s="50"/>
      <c r="H55" s="18"/>
      <c r="I55" s="31"/>
      <c r="J55" s="18"/>
      <c r="K55" s="43"/>
      <c r="L55" s="18"/>
      <c r="M55" s="20"/>
      <c r="N55" s="85"/>
      <c r="O55" s="36"/>
      <c r="P55" s="76"/>
      <c r="Q55" s="18"/>
    </row>
    <row r="56" spans="1:17">
      <c r="A56" s="18"/>
      <c r="B56" s="26"/>
      <c r="C56" s="18"/>
      <c r="D56" s="18"/>
      <c r="E56" s="50"/>
      <c r="F56" s="18"/>
      <c r="G56" s="50"/>
      <c r="H56" s="18"/>
      <c r="I56" s="31"/>
      <c r="J56" s="18"/>
      <c r="K56" s="43"/>
      <c r="L56" s="18"/>
      <c r="M56" s="20"/>
      <c r="N56" s="75"/>
      <c r="O56" s="36"/>
      <c r="P56" s="76"/>
      <c r="Q56" s="18"/>
    </row>
    <row r="57" spans="1:17">
      <c r="A57" s="18"/>
      <c r="B57" s="26"/>
      <c r="C57" s="18"/>
      <c r="D57" s="18"/>
      <c r="E57" s="50"/>
      <c r="F57" s="18"/>
      <c r="G57" s="50"/>
      <c r="H57" s="18"/>
      <c r="I57" s="31"/>
      <c r="J57" s="18"/>
      <c r="K57" s="43"/>
      <c r="L57" s="18"/>
      <c r="M57" s="20"/>
      <c r="N57" s="75"/>
      <c r="O57" s="36"/>
      <c r="P57" s="18"/>
      <c r="Q57" s="18"/>
    </row>
    <row r="58" spans="1:17">
      <c r="A58" s="18"/>
      <c r="B58" s="26"/>
      <c r="C58" s="18"/>
      <c r="D58" s="18"/>
      <c r="E58" s="50"/>
      <c r="F58" s="18"/>
      <c r="G58" s="50"/>
      <c r="H58" s="18"/>
      <c r="I58" s="31"/>
      <c r="J58" s="18"/>
      <c r="K58" s="43"/>
      <c r="L58" s="18"/>
      <c r="M58" s="20"/>
      <c r="N58" s="85"/>
      <c r="O58" s="36"/>
      <c r="P58" s="76"/>
      <c r="Q58" s="18"/>
    </row>
    <row r="59" spans="1:17">
      <c r="A59" s="18"/>
      <c r="B59" s="26"/>
      <c r="C59" s="18"/>
      <c r="D59" s="18"/>
      <c r="E59" s="50"/>
      <c r="F59" s="18"/>
      <c r="G59" s="50"/>
      <c r="H59" s="18"/>
      <c r="I59" s="31"/>
      <c r="J59" s="18"/>
      <c r="K59" s="43"/>
      <c r="L59" s="18"/>
      <c r="M59" s="20"/>
      <c r="N59" s="71"/>
      <c r="O59" s="74"/>
      <c r="P59" s="18"/>
      <c r="Q59" s="18"/>
    </row>
    <row r="60" spans="1:17">
      <c r="A60" s="18"/>
      <c r="B60" s="26"/>
      <c r="C60" s="18"/>
      <c r="D60" s="18"/>
      <c r="E60" s="50"/>
      <c r="F60" s="18"/>
      <c r="G60" s="50"/>
      <c r="H60" s="18"/>
      <c r="I60" s="31"/>
      <c r="J60" s="18"/>
      <c r="K60" s="43"/>
      <c r="L60" s="18"/>
      <c r="M60" s="20"/>
      <c r="N60" s="75"/>
      <c r="O60" s="36"/>
      <c r="P60" s="76"/>
      <c r="Q60" s="18"/>
    </row>
    <row r="61" spans="1:17" ht="18.75">
      <c r="A61" s="18"/>
      <c r="B61" s="69"/>
      <c r="C61" s="18"/>
      <c r="D61" s="18"/>
      <c r="E61" s="50"/>
      <c r="F61" s="18"/>
      <c r="G61" s="50"/>
      <c r="H61" s="18"/>
      <c r="I61" s="31"/>
      <c r="J61" s="18"/>
      <c r="K61" s="43"/>
      <c r="L61" s="18"/>
      <c r="M61" s="20"/>
      <c r="N61" s="75"/>
      <c r="O61" s="36"/>
      <c r="P61" s="76"/>
      <c r="Q61" s="18"/>
    </row>
    <row r="62" spans="1:17">
      <c r="A62" s="18"/>
      <c r="B62" s="26"/>
      <c r="C62" s="18"/>
      <c r="D62" s="18"/>
      <c r="E62" s="50"/>
      <c r="F62" s="18"/>
      <c r="G62" s="50"/>
      <c r="H62" s="18"/>
      <c r="I62" s="31"/>
      <c r="J62" s="18"/>
      <c r="K62" s="43"/>
      <c r="L62" s="18"/>
      <c r="M62" s="20"/>
      <c r="N62" s="75"/>
      <c r="O62" s="36"/>
      <c r="P62" s="18"/>
      <c r="Q62" s="18"/>
    </row>
    <row r="63" spans="1:17">
      <c r="A63" s="68"/>
      <c r="B63" s="26"/>
      <c r="C63" s="18"/>
      <c r="D63" s="18"/>
      <c r="E63" s="50"/>
      <c r="F63" s="18"/>
      <c r="G63" s="50"/>
      <c r="H63" s="18"/>
      <c r="I63" s="31"/>
      <c r="J63" s="18"/>
      <c r="K63" s="43"/>
      <c r="L63" s="18"/>
      <c r="M63" s="20"/>
      <c r="N63" s="85"/>
      <c r="O63" s="36"/>
      <c r="P63" s="76"/>
      <c r="Q63" s="18"/>
    </row>
    <row r="64" spans="1:17">
      <c r="A64" s="76"/>
      <c r="B64" s="26"/>
      <c r="C64" s="18"/>
      <c r="D64" s="18"/>
      <c r="E64" s="50"/>
      <c r="F64" s="18"/>
      <c r="G64" s="50"/>
      <c r="H64" s="18"/>
      <c r="I64" s="31"/>
      <c r="J64" s="18"/>
      <c r="K64" s="43"/>
      <c r="L64" s="18"/>
      <c r="M64" s="20"/>
      <c r="N64" s="75"/>
      <c r="O64" s="36"/>
      <c r="P64" s="76"/>
      <c r="Q64" s="18"/>
    </row>
    <row r="65" spans="1:17">
      <c r="A65" s="18"/>
      <c r="B65" s="84"/>
      <c r="C65" s="18"/>
      <c r="D65" s="18"/>
      <c r="E65" s="50"/>
      <c r="F65" s="18"/>
      <c r="G65" s="50"/>
      <c r="H65" s="18"/>
      <c r="I65" s="31"/>
      <c r="J65" s="18"/>
      <c r="K65" s="43"/>
      <c r="L65" s="18"/>
      <c r="M65" s="20"/>
      <c r="N65" s="75"/>
      <c r="O65" s="36"/>
      <c r="P65" s="76"/>
      <c r="Q65" s="18"/>
    </row>
    <row r="66" spans="1:17">
      <c r="A66" s="18"/>
      <c r="B66" s="26"/>
      <c r="C66" s="18"/>
      <c r="D66" s="18"/>
      <c r="E66" s="50"/>
      <c r="F66" s="18"/>
      <c r="G66" s="50"/>
      <c r="H66" s="18"/>
      <c r="I66" s="31"/>
      <c r="J66" s="18"/>
      <c r="K66" s="43"/>
      <c r="L66" s="18"/>
      <c r="M66" s="20"/>
      <c r="N66" s="75"/>
      <c r="O66" s="36"/>
      <c r="P66" s="76"/>
      <c r="Q66" s="18"/>
    </row>
    <row r="67" spans="1:17">
      <c r="A67" s="18"/>
      <c r="B67" s="26"/>
      <c r="C67" s="18"/>
      <c r="D67" s="18"/>
      <c r="E67" s="50"/>
      <c r="F67" s="18"/>
      <c r="G67" s="50"/>
      <c r="H67" s="18"/>
      <c r="I67" s="31"/>
      <c r="J67" s="18"/>
      <c r="K67" s="43"/>
      <c r="L67" s="18"/>
      <c r="M67" s="20"/>
      <c r="N67" s="75"/>
      <c r="O67" s="36"/>
      <c r="P67" s="76"/>
      <c r="Q67" s="18"/>
    </row>
    <row r="68" spans="1:17">
      <c r="A68" s="18"/>
      <c r="B68" s="26"/>
      <c r="C68" s="18"/>
      <c r="D68" s="18"/>
      <c r="E68" s="50"/>
      <c r="F68" s="18"/>
      <c r="G68" s="50"/>
      <c r="H68" s="18"/>
      <c r="I68" s="31"/>
      <c r="J68" s="18"/>
      <c r="K68" s="43"/>
      <c r="L68" s="18"/>
      <c r="M68" s="20"/>
      <c r="N68" s="85"/>
      <c r="O68" s="36"/>
      <c r="P68" s="18"/>
      <c r="Q68" s="18"/>
    </row>
    <row r="69" spans="1:17">
      <c r="A69" s="68"/>
      <c r="B69" s="26"/>
      <c r="C69" s="18"/>
      <c r="D69" s="18"/>
      <c r="E69" s="50"/>
      <c r="F69" s="18"/>
      <c r="G69" s="50"/>
      <c r="H69" s="18"/>
      <c r="I69" s="31"/>
      <c r="J69" s="18"/>
      <c r="K69" s="43"/>
      <c r="L69" s="18"/>
      <c r="M69" s="20"/>
      <c r="N69" s="85"/>
      <c r="O69" s="36"/>
      <c r="P69" s="76"/>
      <c r="Q69" s="18"/>
    </row>
    <row r="70" spans="1:17">
      <c r="A70" s="18"/>
      <c r="B70" s="26"/>
      <c r="C70" s="18"/>
      <c r="D70" s="18"/>
      <c r="E70" s="50"/>
      <c r="F70" s="18"/>
      <c r="G70" s="50"/>
      <c r="H70" s="18"/>
      <c r="I70" s="31"/>
      <c r="J70" s="18"/>
      <c r="K70" s="43"/>
      <c r="L70" s="18"/>
      <c r="M70" s="20"/>
      <c r="N70" s="75"/>
      <c r="O70" s="36"/>
      <c r="P70" s="18"/>
      <c r="Q70" s="18"/>
    </row>
    <row r="71" spans="1:17">
      <c r="A71" s="18"/>
      <c r="B71" s="26"/>
      <c r="C71" s="18"/>
      <c r="D71" s="18"/>
      <c r="E71" s="50"/>
      <c r="F71" s="18"/>
      <c r="G71" s="50"/>
      <c r="H71" s="18"/>
      <c r="I71" s="31"/>
      <c r="J71" s="18"/>
      <c r="K71" s="43"/>
      <c r="L71" s="18"/>
      <c r="M71" s="20"/>
      <c r="N71" s="18"/>
      <c r="O71" s="157"/>
      <c r="P71" s="18"/>
      <c r="Q71" s="18"/>
    </row>
  </sheetData>
  <phoneticPr fontId="0" type="noConversion"/>
  <printOptions horizontalCentered="1" verticalCentered="1"/>
  <pageMargins left="0.25" right="0.25" top="0.25" bottom="0.25" header="0.5" footer="0.5"/>
  <pageSetup scale="64" orientation="portrait" r:id="rId1"/>
  <headerFooter alignWithMargins="0">
    <oddFooter>&amp;LLocation code: 2300&amp;R&amp;D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transitionEvaluation="1" transitionEntry="1"/>
  <dimension ref="A1:Q102"/>
  <sheetViews>
    <sheetView defaultGridColor="0" topLeftCell="A74" colorId="22" zoomScale="75" zoomScaleNormal="75" workbookViewId="0">
      <selection activeCell="H4" sqref="H4"/>
    </sheetView>
  </sheetViews>
  <sheetFormatPr defaultColWidth="9.6640625" defaultRowHeight="15.75"/>
  <cols>
    <col min="1" max="1" width="5.109375" style="24" customWidth="1"/>
    <col min="2" max="2" width="10.6640625" style="29" customWidth="1"/>
    <col min="3" max="3" width="9.6640625" style="24"/>
    <col min="4" max="4" width="4.6640625" style="24" customWidth="1"/>
    <col min="5" max="5" width="11.77734375" style="53" customWidth="1"/>
    <col min="6" max="6" width="4.6640625" style="24" customWidth="1"/>
    <col min="7" max="7" width="10.6640625" style="24" customWidth="1"/>
    <col min="8" max="8" width="12.5546875" style="90" customWidth="1"/>
    <col min="9" max="9" width="9.77734375" style="94" customWidth="1"/>
    <col min="10" max="10" width="4.6640625" style="24" customWidth="1"/>
    <col min="11" max="11" width="16.6640625" style="48" customWidth="1"/>
    <col min="12" max="12" width="4.6640625" style="24" customWidth="1"/>
    <col min="13" max="13" width="1.5546875" style="17" customWidth="1"/>
    <col min="14" max="14" width="4.88671875" style="24" customWidth="1"/>
    <col min="15" max="15" width="10.6640625" style="41" customWidth="1"/>
    <col min="16" max="16" width="1.44140625" style="24" customWidth="1"/>
    <col min="17" max="17" width="4.5546875" style="24" customWidth="1"/>
    <col min="18" max="16384" width="9.6640625" style="24"/>
  </cols>
  <sheetData>
    <row r="1" spans="1:17" ht="16.5" thickBot="1">
      <c r="A1" s="115"/>
      <c r="B1" s="26"/>
      <c r="C1" s="67"/>
      <c r="D1" s="67"/>
      <c r="E1" s="50"/>
      <c r="F1" s="67"/>
      <c r="G1" s="50"/>
      <c r="H1" s="67"/>
      <c r="I1" s="31"/>
      <c r="J1" s="67"/>
      <c r="K1" s="43"/>
      <c r="L1" s="67"/>
      <c r="M1" s="20"/>
      <c r="N1" s="67"/>
      <c r="O1" s="36"/>
      <c r="P1" s="67"/>
      <c r="Q1" s="115"/>
    </row>
    <row r="2" spans="1:17" ht="19.5" thickBot="1">
      <c r="A2" s="121"/>
      <c r="B2" s="120"/>
      <c r="C2" s="121"/>
      <c r="D2" s="121"/>
      <c r="E2" s="122"/>
      <c r="F2" s="121"/>
      <c r="G2" s="122"/>
      <c r="H2" s="123" t="str">
        <f>'Asset Sum'!H2</f>
        <v>2008 RENDITION OF BUSINESS PERSONAL PROPERTY - REVISED</v>
      </c>
      <c r="I2" s="124"/>
      <c r="J2" s="121"/>
      <c r="K2" s="125"/>
      <c r="L2" s="121"/>
      <c r="M2" s="126"/>
      <c r="N2" s="121"/>
      <c r="O2" s="127"/>
      <c r="P2" s="121"/>
      <c r="Q2" s="121"/>
    </row>
    <row r="3" spans="1:17" ht="15" customHeight="1">
      <c r="A3" s="115"/>
      <c r="B3" s="26"/>
      <c r="C3" s="115"/>
      <c r="D3" s="115"/>
      <c r="E3" s="50"/>
      <c r="F3" s="115"/>
      <c r="G3" s="50"/>
      <c r="H3" s="19"/>
      <c r="I3" s="31"/>
      <c r="J3" s="115"/>
      <c r="K3" s="43"/>
      <c r="L3" s="115"/>
      <c r="M3" s="20"/>
      <c r="N3" s="115"/>
      <c r="O3" s="36"/>
      <c r="P3" s="115"/>
      <c r="Q3" s="115"/>
    </row>
    <row r="4" spans="1:17" ht="25.5">
      <c r="A4" s="115"/>
      <c r="B4" s="26"/>
      <c r="C4" s="115"/>
      <c r="D4" s="115"/>
      <c r="E4" s="50"/>
      <c r="F4" s="115"/>
      <c r="G4" s="115"/>
      <c r="H4" s="23" t="s">
        <v>1972</v>
      </c>
      <c r="I4" s="92"/>
      <c r="J4" s="115"/>
      <c r="K4" s="43"/>
      <c r="L4" s="115"/>
      <c r="M4" s="20"/>
      <c r="N4" s="115"/>
      <c r="O4" s="36"/>
      <c r="P4" s="115"/>
      <c r="Q4" s="115"/>
    </row>
    <row r="5" spans="1:17" ht="15" customHeight="1">
      <c r="A5" s="115"/>
      <c r="B5" s="26"/>
      <c r="C5" s="115"/>
      <c r="D5" s="115"/>
      <c r="E5" s="50"/>
      <c r="F5" s="115"/>
      <c r="G5" s="115"/>
      <c r="H5" s="58"/>
      <c r="I5" s="92"/>
      <c r="J5" s="115"/>
      <c r="K5" s="43"/>
      <c r="L5" s="115"/>
      <c r="M5" s="20"/>
      <c r="N5" s="115"/>
      <c r="O5" s="36"/>
      <c r="P5" s="115"/>
      <c r="Q5" s="115"/>
    </row>
    <row r="6" spans="1:17">
      <c r="A6" s="115"/>
      <c r="B6" s="26"/>
      <c r="C6" s="67"/>
      <c r="D6" s="67"/>
      <c r="E6" s="50"/>
      <c r="F6" s="67"/>
      <c r="G6" s="67"/>
      <c r="H6" s="58" t="str">
        <f>'Asset Sum'!H6</f>
        <v>(as of December 31, 2007)</v>
      </c>
      <c r="I6" s="92"/>
      <c r="J6" s="67"/>
      <c r="K6" s="43"/>
      <c r="L6" s="252" t="s">
        <v>1263</v>
      </c>
      <c r="M6" s="20"/>
      <c r="N6" s="67"/>
      <c r="O6" s="36"/>
      <c r="P6" s="67"/>
      <c r="Q6" s="115"/>
    </row>
    <row r="7" spans="1:17" ht="18.75">
      <c r="A7" s="115"/>
      <c r="B7" s="56"/>
      <c r="C7" s="67"/>
      <c r="D7" s="67"/>
      <c r="E7" s="50"/>
      <c r="F7" s="67"/>
      <c r="G7" s="57"/>
      <c r="H7" s="87" t="s">
        <v>3634</v>
      </c>
      <c r="I7" s="92"/>
      <c r="J7" s="67"/>
      <c r="K7" s="43"/>
      <c r="L7" s="253" t="s">
        <v>1264</v>
      </c>
      <c r="M7" s="20"/>
      <c r="N7" s="67"/>
      <c r="O7" s="36"/>
      <c r="P7" s="67"/>
      <c r="Q7" s="115"/>
    </row>
    <row r="8" spans="1:17" ht="18.75">
      <c r="A8" s="115"/>
      <c r="B8" s="56"/>
      <c r="C8" s="67"/>
      <c r="D8" s="67"/>
      <c r="E8" s="50"/>
      <c r="F8" s="67"/>
      <c r="G8" s="57"/>
      <c r="H8" s="87" t="s">
        <v>2625</v>
      </c>
      <c r="I8" s="92"/>
      <c r="J8" s="67"/>
      <c r="K8" s="43"/>
      <c r="L8" s="67"/>
      <c r="M8" s="20"/>
      <c r="N8" s="67"/>
      <c r="O8" s="36"/>
      <c r="P8" s="67"/>
      <c r="Q8" s="115"/>
    </row>
    <row r="9" spans="1:17" ht="19.899999999999999" customHeight="1">
      <c r="A9" s="156"/>
      <c r="B9" s="59"/>
      <c r="C9" s="116"/>
      <c r="D9" s="116"/>
      <c r="E9" s="61"/>
      <c r="F9" s="116"/>
      <c r="G9" s="116"/>
      <c r="H9" s="145" t="s">
        <v>714</v>
      </c>
      <c r="I9" s="93"/>
      <c r="J9" s="116"/>
      <c r="K9" s="63"/>
      <c r="L9" s="116"/>
      <c r="M9" s="64"/>
      <c r="N9" s="116"/>
      <c r="O9" s="65"/>
      <c r="P9" s="116"/>
      <c r="Q9" s="156"/>
    </row>
    <row r="10" spans="1:17" ht="19.899999999999999" customHeight="1">
      <c r="A10" s="156"/>
      <c r="B10" s="66"/>
      <c r="C10" s="116"/>
      <c r="D10" s="116"/>
      <c r="E10" s="50"/>
      <c r="F10" s="67"/>
      <c r="G10" s="68"/>
      <c r="H10" s="58" t="s">
        <v>3635</v>
      </c>
      <c r="I10" s="92"/>
      <c r="J10" s="67"/>
      <c r="K10" s="43"/>
      <c r="L10" s="67"/>
      <c r="M10" s="20"/>
      <c r="N10" s="68"/>
      <c r="O10" s="36"/>
      <c r="P10" s="116"/>
      <c r="Q10" s="156"/>
    </row>
    <row r="11" spans="1:17" ht="19.899999999999999" customHeight="1">
      <c r="A11" s="156"/>
      <c r="B11" s="69"/>
      <c r="C11" s="116"/>
      <c r="D11" s="116"/>
      <c r="E11" s="50"/>
      <c r="F11" s="67"/>
      <c r="G11" s="67"/>
      <c r="H11" s="58" t="s">
        <v>1973</v>
      </c>
      <c r="I11" s="92"/>
      <c r="J11" s="67"/>
      <c r="K11" s="43"/>
      <c r="L11" s="67"/>
      <c r="M11" s="20"/>
      <c r="N11" s="55"/>
      <c r="O11" s="36"/>
      <c r="P11" s="116"/>
      <c r="Q11" s="156"/>
    </row>
    <row r="12" spans="1:17" ht="19.899999999999999" customHeight="1">
      <c r="A12" s="156"/>
      <c r="B12" s="69"/>
      <c r="C12" s="116"/>
      <c r="D12" s="116"/>
      <c r="E12" s="61"/>
      <c r="F12" s="116"/>
      <c r="G12" s="116"/>
      <c r="H12" s="145" t="str">
        <f>'Asset Sum'!H11</f>
        <v>36-3892806</v>
      </c>
      <c r="I12" s="93"/>
      <c r="J12" s="116"/>
      <c r="K12" s="63"/>
      <c r="L12" s="116"/>
      <c r="M12" s="64"/>
      <c r="N12" s="116"/>
      <c r="O12" s="65"/>
      <c r="P12" s="116"/>
      <c r="Q12" s="156"/>
    </row>
    <row r="13" spans="1:17" ht="18" customHeight="1">
      <c r="A13" s="115"/>
      <c r="B13" s="128"/>
      <c r="C13" s="130"/>
      <c r="D13" s="130"/>
      <c r="E13" s="131"/>
      <c r="F13" s="130"/>
      <c r="G13" s="132"/>
      <c r="H13" s="196" t="s">
        <v>3108</v>
      </c>
      <c r="I13" s="134"/>
      <c r="J13" s="130"/>
      <c r="K13" s="135"/>
      <c r="L13" s="130"/>
      <c r="M13" s="136"/>
      <c r="N13" s="132"/>
      <c r="O13" s="131"/>
      <c r="P13" s="130"/>
      <c r="Q13" s="115"/>
    </row>
    <row r="14" spans="1:17" ht="18" customHeight="1" thickBot="1">
      <c r="A14" s="115"/>
      <c r="B14" s="137" t="s">
        <v>1974</v>
      </c>
      <c r="C14" s="138"/>
      <c r="D14" s="138"/>
      <c r="E14" s="52" t="s">
        <v>1975</v>
      </c>
      <c r="F14" s="138"/>
      <c r="G14" s="139"/>
      <c r="H14" s="140"/>
      <c r="I14" s="241" t="s">
        <v>1465</v>
      </c>
      <c r="J14" s="138"/>
      <c r="K14" s="242" t="s">
        <v>1469</v>
      </c>
      <c r="L14" s="138"/>
      <c r="M14" s="16"/>
      <c r="N14" s="139"/>
      <c r="O14" s="52" t="s">
        <v>1976</v>
      </c>
      <c r="P14" s="138"/>
      <c r="Q14" s="115"/>
    </row>
    <row r="15" spans="1:17" ht="18" customHeight="1" thickTop="1">
      <c r="A15" s="115"/>
      <c r="B15" s="72" t="s">
        <v>784</v>
      </c>
      <c r="C15" s="115"/>
      <c r="D15" s="115"/>
      <c r="E15" s="50"/>
      <c r="F15" s="115"/>
      <c r="G15" s="71"/>
      <c r="H15" s="31"/>
      <c r="I15" s="92"/>
      <c r="J15" s="115"/>
      <c r="K15" s="43"/>
      <c r="L15" s="115"/>
      <c r="M15" s="20"/>
      <c r="N15" s="71"/>
      <c r="O15" s="50"/>
      <c r="P15" s="115"/>
      <c r="Q15" s="115"/>
    </row>
    <row r="16" spans="1:17" ht="18" customHeight="1">
      <c r="A16" s="115"/>
      <c r="B16" s="26"/>
      <c r="C16" s="115"/>
      <c r="D16" s="115"/>
      <c r="E16" s="50"/>
      <c r="F16" s="115"/>
      <c r="G16" s="71"/>
      <c r="H16" s="88"/>
      <c r="I16" s="92"/>
      <c r="J16" s="115"/>
      <c r="K16" s="43"/>
      <c r="L16" s="115"/>
      <c r="M16" s="20"/>
      <c r="N16" s="71"/>
      <c r="O16" s="50"/>
      <c r="P16" s="115"/>
      <c r="Q16" s="115"/>
    </row>
    <row r="17" spans="1:17" ht="18" customHeight="1">
      <c r="A17" s="115"/>
      <c r="B17" s="26">
        <v>2007</v>
      </c>
      <c r="C17" s="115"/>
      <c r="D17" s="115"/>
      <c r="E17" s="178">
        <v>101161.5</v>
      </c>
      <c r="F17" s="118"/>
      <c r="G17" s="80"/>
      <c r="H17" s="89"/>
      <c r="I17" s="238">
        <v>0.6</v>
      </c>
      <c r="J17" s="118"/>
      <c r="K17" s="235">
        <v>0.62690000000000001</v>
      </c>
      <c r="L17" s="118"/>
      <c r="M17" s="83"/>
      <c r="N17" s="80"/>
      <c r="O17" s="79">
        <f>E17*I17*K17</f>
        <v>38050.886609999994</v>
      </c>
      <c r="P17" s="115"/>
      <c r="Q17" s="115"/>
    </row>
    <row r="18" spans="1:17" ht="18" customHeight="1">
      <c r="A18" s="115"/>
      <c r="B18" s="128">
        <v>2005</v>
      </c>
      <c r="C18" s="129"/>
      <c r="D18" s="130"/>
      <c r="E18" s="177">
        <v>250000</v>
      </c>
      <c r="F18" s="130"/>
      <c r="G18" s="132"/>
      <c r="H18" s="133"/>
      <c r="I18" s="240">
        <v>0.25</v>
      </c>
      <c r="J18" s="130"/>
      <c r="K18" s="236">
        <v>0.62690000000000001</v>
      </c>
      <c r="L18" s="130"/>
      <c r="M18" s="136"/>
      <c r="N18" s="132"/>
      <c r="O18" s="131">
        <f>E18*I18*K18</f>
        <v>39181.25</v>
      </c>
      <c r="P18" s="129"/>
      <c r="Q18" s="115"/>
    </row>
    <row r="19" spans="1:17" ht="18" customHeight="1">
      <c r="A19" s="115"/>
      <c r="B19" s="26" t="s">
        <v>785</v>
      </c>
      <c r="C19" s="115"/>
      <c r="D19" s="115"/>
      <c r="E19" s="50"/>
      <c r="F19" s="115"/>
      <c r="G19" s="71"/>
      <c r="H19" s="88"/>
      <c r="I19" s="92"/>
      <c r="J19" s="115"/>
      <c r="K19" s="43"/>
      <c r="L19" s="115"/>
      <c r="M19" s="20"/>
      <c r="N19" s="71"/>
      <c r="O19" s="50"/>
      <c r="P19" s="115"/>
      <c r="Q19" s="115"/>
    </row>
    <row r="20" spans="1:17" ht="18" customHeight="1">
      <c r="A20" s="115"/>
      <c r="B20" s="26"/>
      <c r="C20" s="115"/>
      <c r="D20" s="115"/>
      <c r="E20" s="74">
        <f>SUM(E16:E18)</f>
        <v>351161.5</v>
      </c>
      <c r="F20" s="115"/>
      <c r="G20" s="71"/>
      <c r="H20" s="88"/>
      <c r="I20" s="92"/>
      <c r="J20" s="115"/>
      <c r="K20" s="43"/>
      <c r="L20" s="115"/>
      <c r="M20" s="20"/>
      <c r="N20" s="71"/>
      <c r="O20" s="74">
        <f>SUM(O16:O18)</f>
        <v>77232.136609999987</v>
      </c>
      <c r="P20" s="115"/>
      <c r="Q20" s="115"/>
    </row>
    <row r="21" spans="1:17" ht="16.5" thickBot="1">
      <c r="A21" s="68"/>
      <c r="B21" s="28"/>
      <c r="C21" s="138"/>
      <c r="D21" s="138"/>
      <c r="E21" s="52"/>
      <c r="F21" s="138"/>
      <c r="G21" s="138"/>
      <c r="H21" s="142"/>
      <c r="I21" s="141"/>
      <c r="J21" s="138"/>
      <c r="K21" s="47"/>
      <c r="L21" s="138"/>
      <c r="M21" s="16"/>
      <c r="N21" s="143"/>
      <c r="O21" s="40"/>
      <c r="P21" s="137"/>
      <c r="Q21" s="115"/>
    </row>
    <row r="22" spans="1:17" ht="16.5" thickTop="1">
      <c r="A22" s="115"/>
      <c r="B22" s="72" t="s">
        <v>786</v>
      </c>
      <c r="C22" s="115"/>
      <c r="D22" s="115"/>
      <c r="E22" s="50"/>
      <c r="F22" s="115"/>
      <c r="G22" s="115"/>
      <c r="H22" s="31"/>
      <c r="I22" s="92"/>
      <c r="J22" s="115"/>
      <c r="K22" s="43"/>
      <c r="L22" s="115"/>
      <c r="M22" s="20"/>
      <c r="N22" s="117"/>
      <c r="O22" s="36"/>
      <c r="P22" s="68"/>
      <c r="Q22" s="115"/>
    </row>
    <row r="23" spans="1:17">
      <c r="A23" s="115"/>
      <c r="B23" s="26"/>
      <c r="C23" s="115"/>
      <c r="D23" s="115"/>
      <c r="E23" s="50"/>
      <c r="F23" s="115"/>
      <c r="G23" s="115"/>
      <c r="H23" s="58"/>
      <c r="I23" s="92"/>
      <c r="J23" s="115"/>
      <c r="K23" s="43"/>
      <c r="L23" s="115"/>
      <c r="M23" s="20"/>
      <c r="N23" s="117"/>
      <c r="O23" s="36"/>
      <c r="P23" s="68"/>
      <c r="Q23" s="115"/>
    </row>
    <row r="24" spans="1:17">
      <c r="A24" s="115"/>
      <c r="B24" s="77">
        <v>2007</v>
      </c>
      <c r="C24" s="118"/>
      <c r="D24" s="118"/>
      <c r="E24" s="178">
        <v>319514.09999999998</v>
      </c>
      <c r="F24" s="118"/>
      <c r="G24" s="80"/>
      <c r="H24" s="89"/>
      <c r="I24" s="238">
        <v>0.86</v>
      </c>
      <c r="J24" s="118"/>
      <c r="K24" s="235">
        <v>0.62690000000000001</v>
      </c>
      <c r="L24" s="118"/>
      <c r="M24" s="83"/>
      <c r="N24" s="80"/>
      <c r="O24" s="79">
        <f t="shared" ref="O24:O34" si="0">E24*I24*K24</f>
        <v>172260.91478940001</v>
      </c>
      <c r="P24" s="115"/>
      <c r="Q24" s="115"/>
    </row>
    <row r="25" spans="1:17">
      <c r="A25" s="115"/>
      <c r="B25" s="77">
        <v>2006</v>
      </c>
      <c r="C25" s="118"/>
      <c r="D25" s="118"/>
      <c r="E25" s="178">
        <v>30994.82</v>
      </c>
      <c r="F25" s="118"/>
      <c r="G25" s="80"/>
      <c r="H25" s="89"/>
      <c r="I25" s="238">
        <v>0.8</v>
      </c>
      <c r="J25" s="118"/>
      <c r="K25" s="235">
        <v>0.62690000000000001</v>
      </c>
      <c r="L25" s="118"/>
      <c r="M25" s="83"/>
      <c r="N25" s="80"/>
      <c r="O25" s="79">
        <f t="shared" si="0"/>
        <v>15544.522126400001</v>
      </c>
      <c r="P25" s="115"/>
      <c r="Q25" s="115"/>
    </row>
    <row r="26" spans="1:17">
      <c r="A26" s="115"/>
      <c r="B26" s="77">
        <v>2005</v>
      </c>
      <c r="C26" s="118"/>
      <c r="D26" s="118"/>
      <c r="E26" s="178">
        <v>46517.51</v>
      </c>
      <c r="F26" s="118"/>
      <c r="G26" s="80"/>
      <c r="H26" s="89"/>
      <c r="I26" s="238">
        <v>0.78</v>
      </c>
      <c r="J26" s="118"/>
      <c r="K26" s="235">
        <v>0.62690000000000001</v>
      </c>
      <c r="L26" s="118"/>
      <c r="M26" s="83"/>
      <c r="N26" s="80"/>
      <c r="O26" s="79">
        <f t="shared" si="0"/>
        <v>22746.225074820002</v>
      </c>
      <c r="P26" s="115"/>
      <c r="Q26" s="115"/>
    </row>
    <row r="27" spans="1:17">
      <c r="A27" s="115"/>
      <c r="B27" s="77">
        <v>2004</v>
      </c>
      <c r="C27" s="118"/>
      <c r="D27" s="118"/>
      <c r="E27" s="178">
        <v>245236.53</v>
      </c>
      <c r="F27" s="118"/>
      <c r="G27" s="80"/>
      <c r="H27" s="89"/>
      <c r="I27" s="238">
        <v>0.69</v>
      </c>
      <c r="J27" s="118"/>
      <c r="K27" s="235">
        <v>0.62690000000000001</v>
      </c>
      <c r="L27" s="118"/>
      <c r="M27" s="83"/>
      <c r="N27" s="80"/>
      <c r="O27" s="79">
        <f t="shared" si="0"/>
        <v>106079.75865332999</v>
      </c>
      <c r="P27" s="115"/>
      <c r="Q27" s="115"/>
    </row>
    <row r="28" spans="1:17">
      <c r="A28" s="115"/>
      <c r="B28" s="77">
        <v>2003</v>
      </c>
      <c r="C28" s="118"/>
      <c r="D28" s="118"/>
      <c r="E28" s="178">
        <v>200232.4</v>
      </c>
      <c r="F28" s="118"/>
      <c r="G28" s="80"/>
      <c r="H28" s="89"/>
      <c r="I28" s="238">
        <v>0.61</v>
      </c>
      <c r="J28" s="118"/>
      <c r="K28" s="235">
        <v>0.62690000000000001</v>
      </c>
      <c r="L28" s="118"/>
      <c r="M28" s="83"/>
      <c r="N28" s="80"/>
      <c r="O28" s="79">
        <f t="shared" si="0"/>
        <v>76570.671851599996</v>
      </c>
      <c r="P28" s="115"/>
      <c r="Q28" s="115"/>
    </row>
    <row r="29" spans="1:17">
      <c r="A29" s="115"/>
      <c r="B29" s="77">
        <v>2002</v>
      </c>
      <c r="C29" s="118"/>
      <c r="D29" s="118"/>
      <c r="E29" s="178">
        <v>67063.100000000006</v>
      </c>
      <c r="F29" s="118"/>
      <c r="G29" s="80"/>
      <c r="H29" s="89"/>
      <c r="I29" s="238">
        <v>0.52</v>
      </c>
      <c r="J29" s="118"/>
      <c r="K29" s="235">
        <v>0.62690000000000001</v>
      </c>
      <c r="L29" s="118"/>
      <c r="M29" s="83"/>
      <c r="N29" s="80"/>
      <c r="O29" s="79">
        <f t="shared" si="0"/>
        <v>21861.765842800003</v>
      </c>
      <c r="P29" s="115"/>
      <c r="Q29" s="115"/>
    </row>
    <row r="30" spans="1:17">
      <c r="A30" s="115"/>
      <c r="B30" s="77">
        <v>2001</v>
      </c>
      <c r="C30" s="118"/>
      <c r="D30" s="118"/>
      <c r="E30" s="178">
        <v>112204.6</v>
      </c>
      <c r="F30" s="118"/>
      <c r="G30" s="80"/>
      <c r="H30" s="89"/>
      <c r="I30" s="238">
        <v>0.43</v>
      </c>
      <c r="J30" s="118"/>
      <c r="K30" s="235">
        <v>0.62690000000000001</v>
      </c>
      <c r="L30" s="118"/>
      <c r="M30" s="83"/>
      <c r="N30" s="80"/>
      <c r="O30" s="79">
        <f t="shared" si="0"/>
        <v>30246.657408200001</v>
      </c>
      <c r="P30" s="115"/>
      <c r="Q30" s="115"/>
    </row>
    <row r="31" spans="1:17">
      <c r="A31" s="115"/>
      <c r="B31" s="77">
        <v>2000</v>
      </c>
      <c r="C31" s="118"/>
      <c r="D31" s="118"/>
      <c r="E31" s="178">
        <v>158001.01</v>
      </c>
      <c r="F31" s="118"/>
      <c r="G31" s="80"/>
      <c r="H31" s="89"/>
      <c r="I31" s="238">
        <v>0.34</v>
      </c>
      <c r="J31" s="118"/>
      <c r="K31" s="235">
        <v>0.62690000000000001</v>
      </c>
      <c r="L31" s="118"/>
      <c r="M31" s="83"/>
      <c r="N31" s="80"/>
      <c r="O31" s="79">
        <f t="shared" si="0"/>
        <v>33677.283277460003</v>
      </c>
      <c r="P31" s="115"/>
      <c r="Q31" s="115"/>
    </row>
    <row r="32" spans="1:17">
      <c r="A32" s="115"/>
      <c r="B32" s="77">
        <v>1999</v>
      </c>
      <c r="C32" s="118"/>
      <c r="D32" s="118"/>
      <c r="E32" s="178">
        <v>716055.52</v>
      </c>
      <c r="F32" s="118"/>
      <c r="G32" s="80"/>
      <c r="H32" s="89"/>
      <c r="I32" s="238">
        <v>0.3</v>
      </c>
      <c r="J32" s="118"/>
      <c r="K32" s="237">
        <v>0.62690000000000001</v>
      </c>
      <c r="L32" s="118"/>
      <c r="M32" s="83"/>
      <c r="N32" s="80"/>
      <c r="O32" s="79">
        <f t="shared" si="0"/>
        <v>134668.56164639999</v>
      </c>
      <c r="P32" s="115"/>
      <c r="Q32" s="115"/>
    </row>
    <row r="33" spans="1:17">
      <c r="A33" s="115"/>
      <c r="B33" s="77">
        <v>1998</v>
      </c>
      <c r="C33" s="118"/>
      <c r="D33" s="118"/>
      <c r="E33" s="178">
        <v>413433.33</v>
      </c>
      <c r="F33" s="118"/>
      <c r="G33" s="80"/>
      <c r="H33" s="89"/>
      <c r="I33" s="238">
        <v>0.24</v>
      </c>
      <c r="J33" s="118"/>
      <c r="K33" s="237">
        <v>0.62690000000000001</v>
      </c>
      <c r="L33" s="118"/>
      <c r="M33" s="83"/>
      <c r="N33" s="80"/>
      <c r="O33" s="79">
        <f t="shared" si="0"/>
        <v>62203.525098480008</v>
      </c>
      <c r="P33" s="115"/>
      <c r="Q33" s="115"/>
    </row>
    <row r="34" spans="1:17">
      <c r="A34" s="115"/>
      <c r="B34" s="144" t="s">
        <v>1466</v>
      </c>
      <c r="C34" s="129"/>
      <c r="D34" s="130"/>
      <c r="E34" s="177">
        <v>932750.5</v>
      </c>
      <c r="F34" s="130"/>
      <c r="G34" s="132"/>
      <c r="H34" s="133"/>
      <c r="I34" s="240">
        <v>0.2</v>
      </c>
      <c r="J34" s="130"/>
      <c r="K34" s="236">
        <v>0.62690000000000001</v>
      </c>
      <c r="L34" s="130"/>
      <c r="M34" s="136"/>
      <c r="N34" s="132"/>
      <c r="O34" s="131">
        <f t="shared" si="0"/>
        <v>116948.25769000001</v>
      </c>
      <c r="P34" s="129"/>
      <c r="Q34" s="115"/>
    </row>
    <row r="35" spans="1:17" ht="18" customHeight="1">
      <c r="A35" s="115"/>
      <c r="B35" s="26" t="s">
        <v>787</v>
      </c>
      <c r="C35" s="115"/>
      <c r="D35" s="115"/>
      <c r="E35" s="50"/>
      <c r="F35" s="115"/>
      <c r="G35" s="71"/>
      <c r="H35" s="88"/>
      <c r="I35" s="92"/>
      <c r="J35" s="115"/>
      <c r="K35" s="43"/>
      <c r="L35" s="115"/>
      <c r="M35" s="20"/>
      <c r="N35" s="71"/>
      <c r="O35" s="50"/>
      <c r="P35" s="115"/>
      <c r="Q35" s="115"/>
    </row>
    <row r="36" spans="1:17" ht="18" customHeight="1">
      <c r="A36" s="115"/>
      <c r="B36" s="26"/>
      <c r="C36" s="115"/>
      <c r="D36" s="115"/>
      <c r="E36" s="74">
        <f>SUM(E24:E34)</f>
        <v>3242003.42</v>
      </c>
      <c r="F36" s="115"/>
      <c r="G36" s="71"/>
      <c r="H36" s="88"/>
      <c r="I36" s="92"/>
      <c r="J36" s="115"/>
      <c r="K36" s="43"/>
      <c r="L36" s="115"/>
      <c r="M36" s="20"/>
      <c r="N36" s="71"/>
      <c r="O36" s="74">
        <f>SUM(O24:O34)</f>
        <v>792808.14345889015</v>
      </c>
      <c r="P36" s="115"/>
      <c r="Q36" s="115"/>
    </row>
    <row r="37" spans="1:17" ht="18" customHeight="1" thickBot="1">
      <c r="A37" s="115"/>
      <c r="B37" s="28"/>
      <c r="C37" s="138"/>
      <c r="D37" s="138"/>
      <c r="E37" s="52"/>
      <c r="F37" s="138"/>
      <c r="G37" s="138"/>
      <c r="H37" s="142"/>
      <c r="I37" s="141"/>
      <c r="J37" s="138"/>
      <c r="K37" s="47"/>
      <c r="L37" s="138"/>
      <c r="M37" s="16"/>
      <c r="N37" s="143"/>
      <c r="O37" s="40"/>
      <c r="P37" s="137"/>
      <c r="Q37" s="115"/>
    </row>
    <row r="38" spans="1:17" ht="18" customHeight="1" thickTop="1">
      <c r="A38" s="68"/>
      <c r="B38" s="72" t="s">
        <v>788</v>
      </c>
      <c r="C38" s="115"/>
      <c r="D38" s="115"/>
      <c r="E38" s="50"/>
      <c r="F38" s="115"/>
      <c r="G38" s="115"/>
      <c r="H38" s="31"/>
      <c r="I38" s="92"/>
      <c r="J38" s="115"/>
      <c r="K38" s="43"/>
      <c r="L38" s="115"/>
      <c r="M38" s="20"/>
      <c r="N38" s="117"/>
      <c r="O38" s="36"/>
      <c r="P38" s="68"/>
      <c r="Q38" s="115"/>
    </row>
    <row r="39" spans="1:17" ht="18" customHeight="1">
      <c r="A39" s="68"/>
      <c r="B39" s="26"/>
      <c r="C39" s="115"/>
      <c r="D39" s="115"/>
      <c r="E39" s="50"/>
      <c r="F39" s="115"/>
      <c r="G39" s="115"/>
      <c r="H39" s="58"/>
      <c r="I39" s="92"/>
      <c r="J39" s="115"/>
      <c r="K39" s="43"/>
      <c r="L39" s="115"/>
      <c r="M39" s="20"/>
      <c r="N39" s="117"/>
      <c r="O39" s="36"/>
      <c r="P39" s="68"/>
      <c r="Q39" s="115"/>
    </row>
    <row r="40" spans="1:17" ht="18" customHeight="1">
      <c r="A40" s="68"/>
      <c r="B40" s="77">
        <v>2007</v>
      </c>
      <c r="C40" s="118"/>
      <c r="D40" s="118"/>
      <c r="E40" s="178">
        <v>9815274.4600000009</v>
      </c>
      <c r="F40" s="118"/>
      <c r="G40" s="80"/>
      <c r="H40" s="89"/>
      <c r="I40" s="238">
        <v>0.9</v>
      </c>
      <c r="J40" s="118"/>
      <c r="K40" s="235">
        <v>0.62690000000000001</v>
      </c>
      <c r="L40" s="118"/>
      <c r="M40" s="83"/>
      <c r="N40" s="80"/>
      <c r="O40" s="79">
        <f t="shared" ref="O40:O64" si="1">E40*I40*K40</f>
        <v>5537876.0030766008</v>
      </c>
      <c r="P40" s="115"/>
      <c r="Q40" s="115"/>
    </row>
    <row r="41" spans="1:17" ht="18" customHeight="1">
      <c r="A41" s="68"/>
      <c r="B41" s="77">
        <v>2006</v>
      </c>
      <c r="C41" s="118"/>
      <c r="D41" s="118"/>
      <c r="E41" s="178">
        <v>5345524.88</v>
      </c>
      <c r="F41" s="118"/>
      <c r="G41" s="80"/>
      <c r="H41" s="89"/>
      <c r="I41" s="238">
        <v>0.86</v>
      </c>
      <c r="J41" s="118"/>
      <c r="K41" s="235">
        <v>0.62690000000000001</v>
      </c>
      <c r="L41" s="118"/>
      <c r="M41" s="83"/>
      <c r="N41" s="80"/>
      <c r="O41" s="79">
        <f t="shared" si="1"/>
        <v>2881954.2106539202</v>
      </c>
      <c r="P41" s="115"/>
      <c r="Q41" s="115"/>
    </row>
    <row r="42" spans="1:17" ht="18" customHeight="1">
      <c r="A42" s="68"/>
      <c r="B42" s="77">
        <v>2005</v>
      </c>
      <c r="C42" s="118"/>
      <c r="D42" s="118"/>
      <c r="E42" s="246">
        <f>13349518.85+1086148</f>
        <v>14435666.85</v>
      </c>
      <c r="F42" s="118"/>
      <c r="G42" s="80"/>
      <c r="H42" s="89"/>
      <c r="I42" s="238">
        <v>0.78</v>
      </c>
      <c r="J42" s="118"/>
      <c r="K42" s="235">
        <v>0.62690000000000001</v>
      </c>
      <c r="L42" s="118"/>
      <c r="M42" s="83"/>
      <c r="N42" s="80"/>
      <c r="O42" s="79">
        <f t="shared" si="1"/>
        <v>7058781.2476466997</v>
      </c>
      <c r="P42" s="115"/>
      <c r="Q42" s="115"/>
    </row>
    <row r="43" spans="1:17" ht="18" customHeight="1">
      <c r="A43" s="68"/>
      <c r="B43" s="77">
        <v>2004</v>
      </c>
      <c r="C43" s="118"/>
      <c r="D43" s="118"/>
      <c r="E43" s="246">
        <f>32426812.51+722934</f>
        <v>33149746.510000002</v>
      </c>
      <c r="F43" s="118"/>
      <c r="G43" s="80"/>
      <c r="H43" s="89"/>
      <c r="I43" s="238">
        <v>0.69</v>
      </c>
      <c r="J43" s="118"/>
      <c r="K43" s="235">
        <v>0.62690000000000001</v>
      </c>
      <c r="L43" s="118"/>
      <c r="M43" s="83"/>
      <c r="N43" s="80"/>
      <c r="O43" s="79">
        <f t="shared" si="1"/>
        <v>14339287.500112109</v>
      </c>
      <c r="P43" s="115"/>
      <c r="Q43" s="115"/>
    </row>
    <row r="44" spans="1:17" ht="18" customHeight="1">
      <c r="A44" s="68"/>
      <c r="B44" s="77">
        <v>2003</v>
      </c>
      <c r="C44" s="118"/>
      <c r="D44" s="118"/>
      <c r="E44" s="246">
        <f>30929926.37+823716</f>
        <v>31753642.370000001</v>
      </c>
      <c r="F44" s="118"/>
      <c r="G44" s="80"/>
      <c r="H44" s="89"/>
      <c r="I44" s="238">
        <v>0.61</v>
      </c>
      <c r="J44" s="118"/>
      <c r="K44" s="235">
        <v>0.62690000000000001</v>
      </c>
      <c r="L44" s="118"/>
      <c r="M44" s="83"/>
      <c r="N44" s="80"/>
      <c r="O44" s="79">
        <f t="shared" si="1"/>
        <v>12142878.62506933</v>
      </c>
      <c r="P44" s="115"/>
      <c r="Q44" s="115"/>
    </row>
    <row r="45" spans="1:17" ht="18" customHeight="1">
      <c r="A45" s="68"/>
      <c r="B45" s="77">
        <v>2002</v>
      </c>
      <c r="C45" s="118"/>
      <c r="D45" s="118"/>
      <c r="E45" s="246">
        <f>14645001.26+1286843</f>
        <v>15931844.26</v>
      </c>
      <c r="F45" s="118"/>
      <c r="G45" s="80"/>
      <c r="H45" s="89"/>
      <c r="I45" s="238">
        <v>0.52</v>
      </c>
      <c r="J45" s="118"/>
      <c r="K45" s="235">
        <v>0.62690000000000001</v>
      </c>
      <c r="L45" s="118"/>
      <c r="M45" s="83"/>
      <c r="N45" s="80"/>
      <c r="O45" s="79">
        <f t="shared" si="1"/>
        <v>5193590.0466288803</v>
      </c>
      <c r="P45" s="115"/>
      <c r="Q45" s="115"/>
    </row>
    <row r="46" spans="1:17" ht="18" customHeight="1">
      <c r="A46" s="68"/>
      <c r="B46" s="77">
        <v>2001</v>
      </c>
      <c r="C46" s="118"/>
      <c r="D46" s="118"/>
      <c r="E46" s="246">
        <f>19750206.31+1298477</f>
        <v>21048683.309999999</v>
      </c>
      <c r="F46" s="118"/>
      <c r="G46" s="80"/>
      <c r="H46" s="89"/>
      <c r="I46" s="238">
        <v>0.43</v>
      </c>
      <c r="J46" s="118"/>
      <c r="K46" s="235">
        <v>0.62690000000000001</v>
      </c>
      <c r="L46" s="118"/>
      <c r="M46" s="83"/>
      <c r="N46" s="80"/>
      <c r="O46" s="79">
        <f t="shared" si="1"/>
        <v>5674030.4138267692</v>
      </c>
      <c r="P46" s="115"/>
      <c r="Q46" s="115"/>
    </row>
    <row r="47" spans="1:17" ht="18" customHeight="1">
      <c r="A47" s="68"/>
      <c r="B47" s="77">
        <v>2000</v>
      </c>
      <c r="C47" s="118"/>
      <c r="D47" s="118"/>
      <c r="E47" s="246">
        <f>8267364.52+74479</f>
        <v>8341843.5199999996</v>
      </c>
      <c r="F47" s="118"/>
      <c r="G47" s="80"/>
      <c r="H47" s="89"/>
      <c r="I47" s="238">
        <v>0.34</v>
      </c>
      <c r="J47" s="118"/>
      <c r="K47" s="235">
        <v>0.62690000000000001</v>
      </c>
      <c r="L47" s="118"/>
      <c r="M47" s="83"/>
      <c r="N47" s="80"/>
      <c r="O47" s="79">
        <f t="shared" si="1"/>
        <v>1778030.5789139201</v>
      </c>
      <c r="P47" s="115"/>
      <c r="Q47" s="115"/>
    </row>
    <row r="48" spans="1:17" ht="18" customHeight="1">
      <c r="A48" s="68"/>
      <c r="B48" s="77">
        <v>1999</v>
      </c>
      <c r="C48" s="118"/>
      <c r="D48" s="118"/>
      <c r="E48" s="246">
        <f>47463104.7+403713</f>
        <v>47866817.700000003</v>
      </c>
      <c r="F48" s="118"/>
      <c r="G48" s="80"/>
      <c r="H48" s="89"/>
      <c r="I48" s="238">
        <v>0.3</v>
      </c>
      <c r="J48" s="118"/>
      <c r="K48" s="235">
        <v>0.62690000000000001</v>
      </c>
      <c r="L48" s="118"/>
      <c r="M48" s="83"/>
      <c r="N48" s="80"/>
      <c r="O48" s="79">
        <f t="shared" si="1"/>
        <v>9002312.4048389997</v>
      </c>
      <c r="P48" s="115"/>
      <c r="Q48" s="115"/>
    </row>
    <row r="49" spans="1:17" ht="18" customHeight="1">
      <c r="A49" s="68"/>
      <c r="B49" s="77">
        <v>1998</v>
      </c>
      <c r="C49" s="118"/>
      <c r="D49" s="118"/>
      <c r="E49" s="246">
        <f>14081552.07+469980+19931</f>
        <v>14571463.07</v>
      </c>
      <c r="F49" s="118"/>
      <c r="G49" s="80"/>
      <c r="H49" s="89"/>
      <c r="I49" s="238">
        <v>0.3</v>
      </c>
      <c r="J49" s="118"/>
      <c r="K49" s="237">
        <v>0.62690000000000001</v>
      </c>
      <c r="L49" s="118"/>
      <c r="M49" s="83"/>
      <c r="N49" s="80"/>
      <c r="O49" s="79">
        <f t="shared" si="1"/>
        <v>2740455.0595749002</v>
      </c>
      <c r="P49" s="115"/>
      <c r="Q49" s="115"/>
    </row>
    <row r="50" spans="1:17" ht="18" customHeight="1">
      <c r="A50" s="115"/>
      <c r="B50" s="77">
        <v>1997</v>
      </c>
      <c r="C50" s="115"/>
      <c r="D50" s="115"/>
      <c r="E50" s="246">
        <f>6237757.57+460619+43146</f>
        <v>6741522.5700000003</v>
      </c>
      <c r="F50" s="67"/>
      <c r="G50" s="68"/>
      <c r="H50" s="58"/>
      <c r="I50" s="239">
        <v>0.3</v>
      </c>
      <c r="J50" s="67"/>
      <c r="K50" s="237">
        <v>0.62690000000000001</v>
      </c>
      <c r="L50" s="67"/>
      <c r="M50" s="20"/>
      <c r="N50" s="68"/>
      <c r="O50" s="79">
        <f t="shared" si="1"/>
        <v>1267878.1497398999</v>
      </c>
      <c r="P50" s="68"/>
      <c r="Q50" s="115"/>
    </row>
    <row r="51" spans="1:17" ht="18" customHeight="1">
      <c r="A51" s="115"/>
      <c r="B51" s="26">
        <v>1996</v>
      </c>
      <c r="C51" s="115"/>
      <c r="D51" s="115"/>
      <c r="E51" s="247">
        <f>3852394.38+563104</f>
        <v>4415498.38</v>
      </c>
      <c r="F51" s="115"/>
      <c r="G51" s="71"/>
      <c r="H51" s="88"/>
      <c r="I51" s="239">
        <v>0.1</v>
      </c>
      <c r="J51" s="115"/>
      <c r="K51" s="237">
        <v>0.62690000000000001</v>
      </c>
      <c r="L51" s="115"/>
      <c r="M51" s="20"/>
      <c r="N51" s="71"/>
      <c r="O51" s="79">
        <f t="shared" si="1"/>
        <v>276807.59344219998</v>
      </c>
      <c r="P51" s="68"/>
      <c r="Q51" s="115"/>
    </row>
    <row r="52" spans="1:17">
      <c r="A52" s="115"/>
      <c r="B52" s="26">
        <v>1995</v>
      </c>
      <c r="C52" s="115"/>
      <c r="D52" s="115"/>
      <c r="E52" s="247">
        <f>5840922.66+378600</f>
        <v>6219522.6600000001</v>
      </c>
      <c r="F52" s="115"/>
      <c r="G52" s="115"/>
      <c r="H52" s="58"/>
      <c r="I52" s="239">
        <v>0.1</v>
      </c>
      <c r="J52" s="115"/>
      <c r="K52" s="237">
        <v>0.62690000000000001</v>
      </c>
      <c r="L52" s="115"/>
      <c r="M52" s="20"/>
      <c r="N52" s="117"/>
      <c r="O52" s="79">
        <f t="shared" si="1"/>
        <v>389901.87555540004</v>
      </c>
      <c r="P52" s="68"/>
      <c r="Q52" s="115"/>
    </row>
    <row r="53" spans="1:17">
      <c r="A53" s="115"/>
      <c r="B53" s="26">
        <v>1994</v>
      </c>
      <c r="C53" s="115"/>
      <c r="D53" s="115"/>
      <c r="E53" s="247">
        <f>2021247.31+506832</f>
        <v>2528079.31</v>
      </c>
      <c r="F53" s="115"/>
      <c r="G53" s="115"/>
      <c r="H53" s="58"/>
      <c r="I53" s="239">
        <v>0.1</v>
      </c>
      <c r="J53" s="115"/>
      <c r="K53" s="237">
        <v>0.62690000000000001</v>
      </c>
      <c r="L53" s="115"/>
      <c r="M53" s="20"/>
      <c r="N53" s="117"/>
      <c r="O53" s="79">
        <f t="shared" si="1"/>
        <v>158485.2919439</v>
      </c>
      <c r="P53" s="68"/>
      <c r="Q53" s="115"/>
    </row>
    <row r="54" spans="1:17">
      <c r="A54" s="115"/>
      <c r="B54" s="26">
        <v>1993</v>
      </c>
      <c r="C54" s="115"/>
      <c r="D54" s="115"/>
      <c r="E54" s="247">
        <f>1802247.61+20393</f>
        <v>1822640.61</v>
      </c>
      <c r="F54" s="115"/>
      <c r="G54" s="115"/>
      <c r="H54" s="58"/>
      <c r="I54" s="239">
        <v>0.1</v>
      </c>
      <c r="J54" s="115"/>
      <c r="K54" s="237">
        <v>0.62690000000000001</v>
      </c>
      <c r="L54" s="115"/>
      <c r="M54" s="20"/>
      <c r="N54" s="117"/>
      <c r="O54" s="79">
        <f t="shared" si="1"/>
        <v>114261.33984090001</v>
      </c>
      <c r="P54" s="68"/>
      <c r="Q54" s="115"/>
    </row>
    <row r="55" spans="1:17">
      <c r="A55" s="115"/>
      <c r="B55" s="84">
        <v>1992</v>
      </c>
      <c r="C55" s="115"/>
      <c r="D55" s="115"/>
      <c r="E55" s="176">
        <v>5460788.04</v>
      </c>
      <c r="F55" s="115"/>
      <c r="G55" s="115"/>
      <c r="H55" s="58"/>
      <c r="I55" s="239">
        <v>0.1</v>
      </c>
      <c r="J55" s="115"/>
      <c r="K55" s="237">
        <v>0.62690000000000001</v>
      </c>
      <c r="L55" s="115"/>
      <c r="M55" s="20"/>
      <c r="N55" s="117"/>
      <c r="O55" s="79">
        <f t="shared" si="1"/>
        <v>342336.80222760001</v>
      </c>
      <c r="P55" s="68"/>
      <c r="Q55" s="115"/>
    </row>
    <row r="56" spans="1:17">
      <c r="A56" s="115"/>
      <c r="B56" s="84">
        <v>1991</v>
      </c>
      <c r="C56" s="115"/>
      <c r="D56" s="115"/>
      <c r="E56" s="247">
        <f>7270115.68+179263</f>
        <v>7449378.6799999997</v>
      </c>
      <c r="F56" s="115"/>
      <c r="G56" s="115"/>
      <c r="H56" s="58"/>
      <c r="I56" s="239">
        <v>0.1</v>
      </c>
      <c r="J56" s="115"/>
      <c r="K56" s="237">
        <v>0.62690000000000001</v>
      </c>
      <c r="L56" s="115"/>
      <c r="M56" s="20"/>
      <c r="N56" s="117"/>
      <c r="O56" s="79">
        <f t="shared" si="1"/>
        <v>467001.54944920004</v>
      </c>
      <c r="P56" s="68"/>
      <c r="Q56" s="115"/>
    </row>
    <row r="57" spans="1:17">
      <c r="A57" s="115"/>
      <c r="B57" s="84">
        <v>1990</v>
      </c>
      <c r="C57" s="115"/>
      <c r="D57" s="115"/>
      <c r="E57" s="247">
        <f>7306004.88+426057+447643</f>
        <v>8179704.8799999999</v>
      </c>
      <c r="F57" s="115"/>
      <c r="G57" s="115"/>
      <c r="H57" s="58"/>
      <c r="I57" s="239">
        <v>0.1</v>
      </c>
      <c r="J57" s="115"/>
      <c r="K57" s="237">
        <v>0.62690000000000001</v>
      </c>
      <c r="L57" s="115"/>
      <c r="M57" s="20"/>
      <c r="N57" s="117"/>
      <c r="O57" s="79">
        <f t="shared" si="1"/>
        <v>512785.69892719999</v>
      </c>
      <c r="P57" s="68"/>
      <c r="Q57" s="115"/>
    </row>
    <row r="58" spans="1:17">
      <c r="A58" s="115"/>
      <c r="B58" s="84">
        <v>1989</v>
      </c>
      <c r="C58" s="115"/>
      <c r="D58" s="115"/>
      <c r="E58" s="247">
        <f>940116.71+359983</f>
        <v>1300099.71</v>
      </c>
      <c r="F58" s="115"/>
      <c r="G58" s="115"/>
      <c r="H58" s="58"/>
      <c r="I58" s="239">
        <v>0.1</v>
      </c>
      <c r="J58" s="115"/>
      <c r="K58" s="237">
        <v>0.62690000000000001</v>
      </c>
      <c r="L58" s="115"/>
      <c r="M58" s="20"/>
      <c r="N58" s="117"/>
      <c r="O58" s="79">
        <f t="shared" si="1"/>
        <v>81503.2508199</v>
      </c>
      <c r="P58" s="68"/>
      <c r="Q58" s="115"/>
    </row>
    <row r="59" spans="1:17">
      <c r="A59" s="115"/>
      <c r="B59" s="84">
        <v>1988</v>
      </c>
      <c r="C59" s="115"/>
      <c r="D59" s="115"/>
      <c r="E59" s="247">
        <f>12981058.57+5469</f>
        <v>12986527.57</v>
      </c>
      <c r="F59" s="115"/>
      <c r="G59" s="115"/>
      <c r="H59" s="58"/>
      <c r="I59" s="239">
        <v>0.05</v>
      </c>
      <c r="J59" s="115"/>
      <c r="K59" s="237">
        <v>0.62690000000000001</v>
      </c>
      <c r="L59" s="115"/>
      <c r="M59" s="20"/>
      <c r="N59" s="117"/>
      <c r="O59" s="79">
        <f t="shared" si="1"/>
        <v>407062.70668165007</v>
      </c>
      <c r="P59" s="68"/>
      <c r="Q59" s="115"/>
    </row>
    <row r="60" spans="1:17">
      <c r="A60" s="115"/>
      <c r="B60" s="26">
        <v>1987</v>
      </c>
      <c r="C60" s="115"/>
      <c r="D60" s="115"/>
      <c r="E60" s="176">
        <f>6325890.53+14622</f>
        <v>6340512.5300000003</v>
      </c>
      <c r="F60" s="115"/>
      <c r="G60" s="115"/>
      <c r="H60" s="58"/>
      <c r="I60" s="239">
        <v>0.05</v>
      </c>
      <c r="J60" s="115"/>
      <c r="K60" s="237">
        <v>0.62690000000000001</v>
      </c>
      <c r="L60" s="115"/>
      <c r="M60" s="20"/>
      <c r="N60" s="117"/>
      <c r="O60" s="79">
        <f t="shared" si="1"/>
        <v>198743.36525285002</v>
      </c>
      <c r="P60" s="68"/>
      <c r="Q60" s="115"/>
    </row>
    <row r="61" spans="1:17">
      <c r="A61" s="115"/>
      <c r="B61" s="26">
        <v>1986</v>
      </c>
      <c r="C61" s="115"/>
      <c r="D61" s="115"/>
      <c r="E61" s="247">
        <f>210921.04+14274</f>
        <v>225195.04</v>
      </c>
      <c r="F61" s="115"/>
      <c r="G61" s="115"/>
      <c r="H61" s="58"/>
      <c r="I61" s="239">
        <v>0.05</v>
      </c>
      <c r="J61" s="115"/>
      <c r="K61" s="237">
        <v>0.62690000000000001</v>
      </c>
      <c r="L61" s="115"/>
      <c r="M61" s="20"/>
      <c r="N61" s="117"/>
      <c r="O61" s="79">
        <f t="shared" si="1"/>
        <v>7058.7385288000005</v>
      </c>
      <c r="P61" s="68"/>
      <c r="Q61" s="115"/>
    </row>
    <row r="62" spans="1:17">
      <c r="A62" s="115"/>
      <c r="B62" s="26">
        <v>1985</v>
      </c>
      <c r="C62" s="115"/>
      <c r="D62" s="115"/>
      <c r="E62" s="176">
        <v>-325000</v>
      </c>
      <c r="F62" s="115"/>
      <c r="G62" s="115"/>
      <c r="H62" s="58"/>
      <c r="I62" s="239">
        <v>0.05</v>
      </c>
      <c r="J62" s="115"/>
      <c r="K62" s="237">
        <v>0.62690000000000001</v>
      </c>
      <c r="L62" s="115"/>
      <c r="M62" s="20"/>
      <c r="N62" s="117"/>
      <c r="O62" s="79">
        <f>E62*I62*K62</f>
        <v>-10187.125</v>
      </c>
      <c r="P62" s="68"/>
      <c r="Q62" s="115"/>
    </row>
    <row r="63" spans="1:17">
      <c r="A63" s="115"/>
      <c r="B63" s="26">
        <v>1984</v>
      </c>
      <c r="C63" s="115"/>
      <c r="D63" s="115"/>
      <c r="E63" s="247">
        <f>105255+18579</f>
        <v>123834</v>
      </c>
      <c r="F63" s="115"/>
      <c r="G63" s="115"/>
      <c r="H63" s="58"/>
      <c r="I63" s="239">
        <v>0.05</v>
      </c>
      <c r="J63" s="115"/>
      <c r="K63" s="237">
        <v>0.62690000000000001</v>
      </c>
      <c r="L63" s="115"/>
      <c r="M63" s="20"/>
      <c r="N63" s="117"/>
      <c r="O63" s="79">
        <f t="shared" si="1"/>
        <v>3881.5767300000007</v>
      </c>
      <c r="P63" s="68"/>
      <c r="Q63" s="115"/>
    </row>
    <row r="64" spans="1:17">
      <c r="A64" s="115"/>
      <c r="B64" s="144" t="s">
        <v>831</v>
      </c>
      <c r="C64" s="129"/>
      <c r="D64" s="130"/>
      <c r="E64" s="248">
        <f>14947949.67+753361</f>
        <v>15701310.67</v>
      </c>
      <c r="F64" s="130"/>
      <c r="G64" s="132"/>
      <c r="H64" s="133"/>
      <c r="I64" s="240">
        <v>0.05</v>
      </c>
      <c r="J64" s="130"/>
      <c r="K64" s="236">
        <v>0.62690000000000001</v>
      </c>
      <c r="L64" s="130"/>
      <c r="M64" s="136"/>
      <c r="N64" s="132"/>
      <c r="O64" s="131">
        <f t="shared" si="1"/>
        <v>492157.58295115002</v>
      </c>
      <c r="P64" s="129"/>
      <c r="Q64" s="115"/>
    </row>
    <row r="65" spans="1:17">
      <c r="A65" s="115"/>
      <c r="B65" s="26" t="s">
        <v>789</v>
      </c>
      <c r="C65" s="115"/>
      <c r="D65" s="115"/>
      <c r="E65" s="50"/>
      <c r="F65" s="115"/>
      <c r="G65" s="71"/>
      <c r="H65" s="88"/>
      <c r="I65" s="92"/>
      <c r="J65" s="115"/>
      <c r="K65" s="43"/>
      <c r="L65" s="115"/>
      <c r="M65" s="20"/>
      <c r="N65" s="71"/>
      <c r="O65" s="50"/>
      <c r="P65" s="115"/>
      <c r="Q65" s="115"/>
    </row>
    <row r="66" spans="1:17">
      <c r="A66" s="115"/>
      <c r="B66" s="26"/>
      <c r="C66" s="115"/>
      <c r="D66" s="115"/>
      <c r="E66" s="74">
        <f>SUM(E40:E64)</f>
        <v>281430121.57999998</v>
      </c>
      <c r="F66" s="115"/>
      <c r="G66" s="71"/>
      <c r="H66" s="88"/>
      <c r="I66" s="92"/>
      <c r="J66" s="115"/>
      <c r="K66" s="43"/>
      <c r="L66" s="115"/>
      <c r="M66" s="20"/>
      <c r="N66" s="71"/>
      <c r="O66" s="74">
        <f>SUM(O40:O64)</f>
        <v>71058874.487432793</v>
      </c>
      <c r="P66" s="115"/>
      <c r="Q66" s="115"/>
    </row>
    <row r="67" spans="1:17" ht="16.5" thickBot="1">
      <c r="A67" s="115"/>
      <c r="B67" s="28"/>
      <c r="C67" s="138"/>
      <c r="D67" s="138"/>
      <c r="E67" s="52"/>
      <c r="F67" s="138"/>
      <c r="G67" s="138"/>
      <c r="H67" s="142"/>
      <c r="I67" s="141"/>
      <c r="J67" s="138"/>
      <c r="K67" s="47"/>
      <c r="L67" s="138"/>
      <c r="M67" s="16"/>
      <c r="N67" s="143"/>
      <c r="O67" s="40"/>
      <c r="P67" s="137"/>
      <c r="Q67" s="115"/>
    </row>
    <row r="68" spans="1:17" ht="16.5" thickTop="1">
      <c r="A68" s="115"/>
      <c r="B68" s="72" t="s">
        <v>950</v>
      </c>
      <c r="C68" s="115"/>
      <c r="D68" s="115"/>
      <c r="E68" s="50"/>
      <c r="F68" s="115"/>
      <c r="G68" s="115"/>
      <c r="H68" s="31"/>
      <c r="I68" s="155"/>
      <c r="J68" s="115"/>
      <c r="K68" s="43"/>
      <c r="L68" s="115"/>
      <c r="M68" s="20"/>
      <c r="N68" s="117"/>
      <c r="O68" s="36"/>
      <c r="P68" s="68"/>
      <c r="Q68" s="115"/>
    </row>
    <row r="69" spans="1:17">
      <c r="A69" s="115"/>
      <c r="B69" s="26"/>
      <c r="C69" s="115"/>
      <c r="D69" s="115"/>
      <c r="E69" s="50"/>
      <c r="F69" s="115"/>
      <c r="G69" s="115"/>
      <c r="H69" s="58"/>
      <c r="I69" s="92"/>
      <c r="J69" s="115"/>
      <c r="K69" s="43"/>
      <c r="L69" s="115"/>
      <c r="M69" s="20"/>
      <c r="N69" s="117"/>
      <c r="O69" s="36"/>
      <c r="P69" s="68"/>
      <c r="Q69" s="115"/>
    </row>
    <row r="70" spans="1:17">
      <c r="A70" s="115"/>
      <c r="B70" s="77">
        <v>2007</v>
      </c>
      <c r="C70" s="118"/>
      <c r="D70" s="118"/>
      <c r="E70" s="178">
        <v>289281.13</v>
      </c>
      <c r="F70" s="118"/>
      <c r="G70" s="80"/>
      <c r="H70" s="89"/>
      <c r="I70" s="238">
        <v>1</v>
      </c>
      <c r="J70" s="118"/>
      <c r="K70" s="235">
        <v>0.05</v>
      </c>
      <c r="L70" s="118"/>
      <c r="M70" s="83"/>
      <c r="N70" s="80"/>
      <c r="O70" s="79">
        <f t="shared" ref="O70:O81" si="2">E70*I70*K70</f>
        <v>14464.056500000001</v>
      </c>
      <c r="P70" s="68"/>
      <c r="Q70" s="115"/>
    </row>
    <row r="71" spans="1:17">
      <c r="A71" s="115"/>
      <c r="B71" s="77">
        <v>2006</v>
      </c>
      <c r="C71" s="118"/>
      <c r="D71" s="118"/>
      <c r="E71" s="246">
        <v>2352419</v>
      </c>
      <c r="F71" s="118"/>
      <c r="G71" s="80"/>
      <c r="H71" s="89"/>
      <c r="I71" s="238">
        <v>1</v>
      </c>
      <c r="J71" s="118"/>
      <c r="K71" s="235">
        <v>0.05</v>
      </c>
      <c r="L71" s="118"/>
      <c r="M71" s="83"/>
      <c r="N71" s="80"/>
      <c r="O71" s="79">
        <f t="shared" si="2"/>
        <v>117620.95000000001</v>
      </c>
      <c r="P71" s="68"/>
      <c r="Q71" s="115"/>
    </row>
    <row r="72" spans="1:17">
      <c r="A72" s="115"/>
      <c r="B72" s="77">
        <v>2005</v>
      </c>
      <c r="C72" s="118"/>
      <c r="D72" s="118"/>
      <c r="E72" s="246">
        <v>16938588</v>
      </c>
      <c r="F72" s="118"/>
      <c r="G72" s="80"/>
      <c r="H72" s="89"/>
      <c r="I72" s="238">
        <v>1</v>
      </c>
      <c r="J72" s="118"/>
      <c r="K72" s="235">
        <v>0.05</v>
      </c>
      <c r="L72" s="118"/>
      <c r="M72" s="83"/>
      <c r="N72" s="80"/>
      <c r="O72" s="79">
        <f t="shared" si="2"/>
        <v>846929.4</v>
      </c>
      <c r="P72" s="68"/>
      <c r="Q72" s="115"/>
    </row>
    <row r="73" spans="1:17">
      <c r="A73" s="115"/>
      <c r="B73" s="77">
        <v>2004</v>
      </c>
      <c r="C73" s="118"/>
      <c r="D73" s="118"/>
      <c r="E73" s="246">
        <v>10749260</v>
      </c>
      <c r="F73" s="118"/>
      <c r="G73" s="80"/>
      <c r="H73" s="89"/>
      <c r="I73" s="238">
        <v>1</v>
      </c>
      <c r="J73" s="118"/>
      <c r="K73" s="235">
        <v>0.05</v>
      </c>
      <c r="L73" s="118"/>
      <c r="M73" s="83"/>
      <c r="N73" s="80"/>
      <c r="O73" s="79">
        <f t="shared" si="2"/>
        <v>537463</v>
      </c>
      <c r="P73" s="115"/>
      <c r="Q73" s="115"/>
    </row>
    <row r="74" spans="1:17">
      <c r="A74" s="115"/>
      <c r="B74" s="77">
        <v>2003</v>
      </c>
      <c r="C74" s="118"/>
      <c r="D74" s="118"/>
      <c r="E74" s="246">
        <v>5610814</v>
      </c>
      <c r="F74" s="118"/>
      <c r="G74" s="80"/>
      <c r="H74" s="89"/>
      <c r="I74" s="238">
        <v>1</v>
      </c>
      <c r="J74" s="118"/>
      <c r="K74" s="235">
        <v>0.05</v>
      </c>
      <c r="L74" s="118"/>
      <c r="M74" s="83"/>
      <c r="N74" s="80"/>
      <c r="O74" s="79">
        <f t="shared" si="2"/>
        <v>280540.7</v>
      </c>
      <c r="P74" s="115"/>
      <c r="Q74" s="115"/>
    </row>
    <row r="75" spans="1:17">
      <c r="A75" s="115"/>
      <c r="B75" s="77">
        <v>2002</v>
      </c>
      <c r="C75" s="118"/>
      <c r="D75" s="118"/>
      <c r="E75" s="246">
        <v>4182716</v>
      </c>
      <c r="F75" s="118"/>
      <c r="G75" s="80"/>
      <c r="H75" s="89"/>
      <c r="I75" s="238">
        <v>1</v>
      </c>
      <c r="J75" s="118"/>
      <c r="K75" s="235">
        <v>0.05</v>
      </c>
      <c r="L75" s="118"/>
      <c r="M75" s="83"/>
      <c r="N75" s="80"/>
      <c r="O75" s="79">
        <f t="shared" si="2"/>
        <v>209135.80000000002</v>
      </c>
      <c r="P75" s="115"/>
      <c r="Q75" s="115"/>
    </row>
    <row r="76" spans="1:17">
      <c r="A76" s="115"/>
      <c r="B76" s="77">
        <v>2001</v>
      </c>
      <c r="C76" s="118"/>
      <c r="D76" s="118"/>
      <c r="E76" s="246">
        <v>2649066</v>
      </c>
      <c r="F76" s="118"/>
      <c r="G76" s="80"/>
      <c r="H76" s="89"/>
      <c r="I76" s="238">
        <v>1</v>
      </c>
      <c r="J76" s="118"/>
      <c r="K76" s="235">
        <v>0.05</v>
      </c>
      <c r="L76" s="118"/>
      <c r="M76" s="83"/>
      <c r="N76" s="80"/>
      <c r="O76" s="79">
        <f t="shared" si="2"/>
        <v>132453.30000000002</v>
      </c>
      <c r="P76" s="115"/>
      <c r="Q76" s="115"/>
    </row>
    <row r="77" spans="1:17">
      <c r="A77" s="115"/>
      <c r="B77" s="77">
        <v>2000</v>
      </c>
      <c r="C77" s="118"/>
      <c r="D77" s="118"/>
      <c r="E77" s="246">
        <v>1234632</v>
      </c>
      <c r="F77" s="118"/>
      <c r="G77" s="80"/>
      <c r="H77" s="89"/>
      <c r="I77" s="238">
        <v>1</v>
      </c>
      <c r="J77" s="118"/>
      <c r="K77" s="235">
        <v>0.05</v>
      </c>
      <c r="L77" s="118"/>
      <c r="M77" s="83"/>
      <c r="N77" s="80"/>
      <c r="O77" s="79">
        <f t="shared" si="2"/>
        <v>61731.600000000006</v>
      </c>
      <c r="P77" s="115"/>
      <c r="Q77" s="115"/>
    </row>
    <row r="78" spans="1:17">
      <c r="A78" s="115"/>
      <c r="B78" s="77">
        <v>1999</v>
      </c>
      <c r="C78" s="118"/>
      <c r="D78" s="118"/>
      <c r="E78" s="246">
        <v>5786547</v>
      </c>
      <c r="F78" s="118"/>
      <c r="G78" s="80"/>
      <c r="H78" s="89"/>
      <c r="I78" s="238">
        <v>1</v>
      </c>
      <c r="J78" s="118"/>
      <c r="K78" s="235">
        <v>0.05</v>
      </c>
      <c r="L78" s="118"/>
      <c r="M78" s="83"/>
      <c r="N78" s="80"/>
      <c r="O78" s="79">
        <f t="shared" si="2"/>
        <v>289327.35000000003</v>
      </c>
      <c r="P78" s="115"/>
      <c r="Q78" s="115"/>
    </row>
    <row r="79" spans="1:17">
      <c r="A79" s="115"/>
      <c r="B79" s="77">
        <v>1998</v>
      </c>
      <c r="C79" s="118"/>
      <c r="D79" s="118"/>
      <c r="E79" s="246">
        <f>2690079-19931</f>
        <v>2670148</v>
      </c>
      <c r="F79" s="118"/>
      <c r="G79" s="80"/>
      <c r="H79" s="89"/>
      <c r="I79" s="238">
        <v>1</v>
      </c>
      <c r="J79" s="118"/>
      <c r="K79" s="235">
        <v>0.05</v>
      </c>
      <c r="L79" s="118"/>
      <c r="M79" s="83"/>
      <c r="N79" s="80"/>
      <c r="O79" s="79">
        <f t="shared" si="2"/>
        <v>133507.4</v>
      </c>
      <c r="P79" s="115"/>
      <c r="Q79" s="115"/>
    </row>
    <row r="80" spans="1:17">
      <c r="A80" s="115"/>
      <c r="B80" s="77">
        <v>1997</v>
      </c>
      <c r="C80" s="118"/>
      <c r="D80" s="118"/>
      <c r="E80" s="246">
        <f>2461039-43146</f>
        <v>2417893</v>
      </c>
      <c r="F80" s="118"/>
      <c r="G80" s="80"/>
      <c r="H80" s="89"/>
      <c r="I80" s="238">
        <v>1</v>
      </c>
      <c r="J80" s="118"/>
      <c r="K80" s="235">
        <v>0.05</v>
      </c>
      <c r="L80" s="118"/>
      <c r="M80" s="83"/>
      <c r="N80" s="80"/>
      <c r="O80" s="79">
        <f t="shared" si="2"/>
        <v>120894.65000000001</v>
      </c>
      <c r="P80" s="115"/>
      <c r="Q80" s="115"/>
    </row>
    <row r="81" spans="1:17">
      <c r="A81" s="115"/>
      <c r="B81" s="26">
        <v>1996</v>
      </c>
      <c r="C81" s="115"/>
      <c r="D81" s="115"/>
      <c r="E81" s="247">
        <v>4039568</v>
      </c>
      <c r="F81" s="67"/>
      <c r="G81" s="71"/>
      <c r="H81" s="58"/>
      <c r="I81" s="239">
        <v>1</v>
      </c>
      <c r="J81" s="67"/>
      <c r="K81" s="237">
        <v>0.05</v>
      </c>
      <c r="L81" s="67"/>
      <c r="M81" s="20"/>
      <c r="N81" s="68"/>
      <c r="O81" s="79">
        <f t="shared" si="2"/>
        <v>201978.40000000002</v>
      </c>
      <c r="P81" s="68"/>
      <c r="Q81" s="115"/>
    </row>
    <row r="82" spans="1:17">
      <c r="A82" s="115"/>
      <c r="B82" s="144" t="s">
        <v>1467</v>
      </c>
      <c r="C82" s="129"/>
      <c r="D82" s="130"/>
      <c r="E82" s="248">
        <f>15990802-14622-447643</f>
        <v>15528537</v>
      </c>
      <c r="F82" s="130"/>
      <c r="G82" s="132"/>
      <c r="H82" s="133"/>
      <c r="I82" s="240">
        <v>1</v>
      </c>
      <c r="J82" s="130"/>
      <c r="K82" s="236">
        <v>0.05</v>
      </c>
      <c r="L82" s="130"/>
      <c r="M82" s="136"/>
      <c r="N82" s="132"/>
      <c r="O82" s="131">
        <v>932680.64949999994</v>
      </c>
      <c r="P82" s="129"/>
      <c r="Q82" s="115"/>
    </row>
    <row r="83" spans="1:17">
      <c r="A83" s="115"/>
      <c r="B83" s="26" t="s">
        <v>951</v>
      </c>
      <c r="C83" s="115"/>
      <c r="D83" s="115"/>
      <c r="E83" s="50"/>
      <c r="F83" s="115"/>
      <c r="G83" s="71"/>
      <c r="H83" s="88"/>
      <c r="I83" s="92"/>
      <c r="J83" s="115"/>
      <c r="K83" s="43"/>
      <c r="L83" s="115"/>
      <c r="M83" s="20"/>
      <c r="N83" s="71"/>
      <c r="O83" s="50"/>
      <c r="P83" s="115"/>
      <c r="Q83" s="115"/>
    </row>
    <row r="84" spans="1:17">
      <c r="A84" s="115"/>
      <c r="B84" s="26"/>
      <c r="C84" s="115"/>
      <c r="D84" s="115"/>
      <c r="E84" s="74">
        <f>SUM(E70:E82)</f>
        <v>74449469.129999995</v>
      </c>
      <c r="F84" s="115"/>
      <c r="G84" s="71"/>
      <c r="H84" s="88"/>
      <c r="I84" s="92"/>
      <c r="J84" s="115"/>
      <c r="K84" s="43"/>
      <c r="L84" s="115"/>
      <c r="M84" s="20"/>
      <c r="N84" s="71"/>
      <c r="O84" s="74">
        <f>SUM(O70:O82)</f>
        <v>3878727.2559999996</v>
      </c>
      <c r="P84" s="115"/>
      <c r="Q84" s="115"/>
    </row>
    <row r="85" spans="1:17" ht="16.5" thickBot="1">
      <c r="A85" s="115"/>
      <c r="B85" s="28"/>
      <c r="C85" s="138"/>
      <c r="D85" s="138"/>
      <c r="E85" s="52"/>
      <c r="F85" s="138"/>
      <c r="G85" s="138"/>
      <c r="H85" s="142"/>
      <c r="I85" s="141"/>
      <c r="J85" s="138"/>
      <c r="K85" s="47"/>
      <c r="L85" s="138"/>
      <c r="M85" s="16"/>
      <c r="N85" s="143"/>
      <c r="O85" s="40"/>
      <c r="P85" s="137"/>
      <c r="Q85" s="115"/>
    </row>
    <row r="86" spans="1:17" ht="16.5" thickTop="1">
      <c r="A86" s="115"/>
      <c r="B86" s="72" t="s">
        <v>1601</v>
      </c>
      <c r="C86" s="115"/>
      <c r="D86" s="115"/>
      <c r="E86" s="50"/>
      <c r="F86" s="115"/>
      <c r="G86" s="115"/>
      <c r="H86" s="31"/>
      <c r="I86" s="155"/>
      <c r="J86" s="115"/>
      <c r="K86" s="43"/>
      <c r="L86" s="115"/>
      <c r="M86" s="20"/>
      <c r="N86" s="117"/>
      <c r="O86" s="36"/>
      <c r="P86" s="68"/>
      <c r="Q86" s="115"/>
    </row>
    <row r="87" spans="1:17">
      <c r="A87" s="68"/>
      <c r="B87" s="26"/>
      <c r="C87" s="115"/>
      <c r="D87" s="115"/>
      <c r="E87" s="50"/>
      <c r="F87" s="115"/>
      <c r="G87" s="115"/>
      <c r="H87" s="58"/>
      <c r="I87" s="92"/>
      <c r="J87" s="115"/>
      <c r="K87" s="43"/>
      <c r="L87" s="115"/>
      <c r="M87" s="20"/>
      <c r="N87" s="117"/>
      <c r="O87" s="36"/>
      <c r="P87" s="68"/>
      <c r="Q87" s="115"/>
    </row>
    <row r="88" spans="1:17">
      <c r="A88" s="68"/>
      <c r="B88" s="77">
        <v>2007</v>
      </c>
      <c r="C88" s="118"/>
      <c r="D88" s="118"/>
      <c r="E88" s="178">
        <v>1486339.6</v>
      </c>
      <c r="F88" s="118"/>
      <c r="G88" s="80"/>
      <c r="H88" s="89"/>
      <c r="I88" s="238">
        <v>0.97</v>
      </c>
      <c r="J88" s="118"/>
      <c r="K88" s="237">
        <v>0.62690000000000001</v>
      </c>
      <c r="L88" s="118"/>
      <c r="M88" s="83"/>
      <c r="N88" s="80"/>
      <c r="O88" s="50">
        <f>E88*I88*K88</f>
        <v>903832.70638280001</v>
      </c>
      <c r="Q88" s="115"/>
    </row>
    <row r="89" spans="1:17">
      <c r="A89" s="68"/>
      <c r="B89" s="77">
        <v>2006</v>
      </c>
      <c r="C89" s="118"/>
      <c r="D89" s="118"/>
      <c r="E89" s="178">
        <v>1486339.6</v>
      </c>
      <c r="F89" s="118"/>
      <c r="G89" s="80"/>
      <c r="H89" s="89"/>
      <c r="I89" s="238">
        <v>0.9</v>
      </c>
      <c r="J89" s="118"/>
      <c r="K89" s="237">
        <v>0.62690000000000001</v>
      </c>
      <c r="L89" s="118"/>
      <c r="M89" s="83"/>
      <c r="N89" s="80"/>
      <c r="O89" s="50">
        <f>E89*I89*K89</f>
        <v>838607.66571600013</v>
      </c>
      <c r="Q89" s="115"/>
    </row>
    <row r="90" spans="1:17">
      <c r="A90" s="68"/>
      <c r="B90" s="77">
        <v>2005</v>
      </c>
      <c r="C90" s="118"/>
      <c r="D90" s="118"/>
      <c r="E90" s="178">
        <v>1486339.6</v>
      </c>
      <c r="F90" s="118"/>
      <c r="G90" s="80"/>
      <c r="H90" s="89"/>
      <c r="I90" s="238">
        <v>0.83</v>
      </c>
      <c r="J90" s="118"/>
      <c r="K90" s="237">
        <v>0.62690000000000001</v>
      </c>
      <c r="L90" s="118"/>
      <c r="M90" s="83"/>
      <c r="N90" s="80"/>
      <c r="O90" s="50">
        <f>E90*I90*K90</f>
        <v>773382.62504920003</v>
      </c>
      <c r="Q90" s="115"/>
    </row>
    <row r="91" spans="1:17">
      <c r="A91" s="68"/>
      <c r="B91" s="26">
        <v>2004</v>
      </c>
      <c r="C91" s="115"/>
      <c r="D91" s="115"/>
      <c r="E91" s="176">
        <v>1486339.6</v>
      </c>
      <c r="F91" s="67"/>
      <c r="G91" s="68"/>
      <c r="H91" s="58"/>
      <c r="I91" s="239">
        <v>0.77</v>
      </c>
      <c r="J91" s="67"/>
      <c r="K91" s="237">
        <v>0.62690000000000001</v>
      </c>
      <c r="L91" s="67"/>
      <c r="M91" s="20"/>
      <c r="N91" s="68"/>
      <c r="O91" s="50">
        <f>E91*I91*K91</f>
        <v>717475.44733480003</v>
      </c>
      <c r="Q91" s="115"/>
    </row>
    <row r="92" spans="1:17">
      <c r="A92" s="68"/>
      <c r="B92" s="144">
        <v>2003</v>
      </c>
      <c r="C92" s="129"/>
      <c r="D92" s="130"/>
      <c r="E92" s="177">
        <v>1486339.6</v>
      </c>
      <c r="F92" s="130"/>
      <c r="G92" s="132"/>
      <c r="H92" s="133"/>
      <c r="I92" s="240">
        <v>0.1</v>
      </c>
      <c r="J92" s="130"/>
      <c r="K92" s="236">
        <v>0.62690000000000001</v>
      </c>
      <c r="L92" s="130"/>
      <c r="M92" s="136"/>
      <c r="N92" s="132"/>
      <c r="O92" s="131">
        <f>E92*I92*K92</f>
        <v>93178.629524000018</v>
      </c>
      <c r="P92" s="129"/>
      <c r="Q92" s="115"/>
    </row>
    <row r="93" spans="1:17">
      <c r="A93" s="115"/>
      <c r="B93" s="26" t="s">
        <v>1602</v>
      </c>
      <c r="C93" s="115"/>
      <c r="D93" s="115"/>
      <c r="E93" s="50"/>
      <c r="F93" s="115"/>
      <c r="G93" s="71"/>
      <c r="H93" s="88"/>
      <c r="I93" s="92"/>
      <c r="J93" s="115"/>
      <c r="K93" s="43"/>
      <c r="L93" s="115"/>
      <c r="M93" s="20"/>
      <c r="N93" s="71"/>
      <c r="O93" s="50"/>
      <c r="P93" s="115"/>
      <c r="Q93" s="115"/>
    </row>
    <row r="94" spans="1:17">
      <c r="A94" s="115"/>
      <c r="B94" s="26"/>
      <c r="C94" s="115"/>
      <c r="D94" s="115"/>
      <c r="E94" s="74">
        <f>SUM(E88:E92)</f>
        <v>7431698</v>
      </c>
      <c r="F94" s="115"/>
      <c r="G94" s="71"/>
      <c r="H94" s="88"/>
      <c r="I94" s="92"/>
      <c r="J94" s="115"/>
      <c r="K94" s="43"/>
      <c r="L94" s="115"/>
      <c r="M94" s="20"/>
      <c r="N94" s="71"/>
      <c r="O94" s="74">
        <f>SUM(O88:O92)</f>
        <v>3326477.0740068001</v>
      </c>
      <c r="P94" s="115"/>
      <c r="Q94" s="115"/>
    </row>
    <row r="95" spans="1:17" ht="16.5" thickBot="1">
      <c r="A95" s="115"/>
      <c r="B95" s="28"/>
      <c r="C95" s="138"/>
      <c r="D95" s="138"/>
      <c r="E95" s="52"/>
      <c r="F95" s="138"/>
      <c r="G95" s="138"/>
      <c r="H95" s="142"/>
      <c r="I95" s="141"/>
      <c r="J95" s="138"/>
      <c r="K95" s="47"/>
      <c r="L95" s="138"/>
      <c r="M95" s="16"/>
      <c r="N95" s="143"/>
      <c r="O95" s="40"/>
      <c r="P95" s="137"/>
      <c r="Q95" s="115"/>
    </row>
    <row r="96" spans="1:17" ht="16.5" thickTop="1">
      <c r="A96" s="115"/>
      <c r="B96" s="72" t="s">
        <v>952</v>
      </c>
      <c r="C96" s="115"/>
      <c r="D96" s="115"/>
      <c r="E96" s="50">
        <f>E20+E36+E66+E84+E94</f>
        <v>366904453.63</v>
      </c>
      <c r="F96" s="115"/>
      <c r="G96" s="115"/>
      <c r="H96" s="31"/>
      <c r="I96" s="155"/>
      <c r="J96" s="115"/>
      <c r="K96" s="43"/>
      <c r="L96" s="115"/>
      <c r="M96" s="20"/>
      <c r="N96" s="117"/>
      <c r="O96" s="74">
        <f>O20+O36+O66+O84+O94</f>
        <v>79134119.097508475</v>
      </c>
      <c r="P96" s="68"/>
      <c r="Q96" s="115"/>
    </row>
    <row r="97" spans="1:17">
      <c r="A97" s="115"/>
      <c r="B97" s="26"/>
      <c r="C97" s="115"/>
      <c r="D97" s="115"/>
      <c r="E97" s="50"/>
      <c r="F97" s="115"/>
      <c r="G97" s="115"/>
      <c r="H97" s="58"/>
      <c r="I97" s="92"/>
      <c r="J97" s="115"/>
      <c r="K97" s="43"/>
      <c r="L97" s="115"/>
      <c r="M97" s="20"/>
      <c r="N97" s="117"/>
      <c r="O97" s="36"/>
      <c r="P97" s="68"/>
      <c r="Q97" s="115"/>
    </row>
    <row r="98" spans="1:17">
      <c r="A98" s="115"/>
      <c r="B98" s="26"/>
      <c r="C98" s="115"/>
      <c r="D98" s="115"/>
      <c r="E98" s="50"/>
      <c r="F98" s="115"/>
      <c r="G98" s="115"/>
      <c r="H98" s="58"/>
      <c r="I98" s="92"/>
      <c r="J98" s="115"/>
      <c r="K98" s="43"/>
      <c r="L98" s="115"/>
      <c r="M98" s="20"/>
      <c r="N98" s="117"/>
      <c r="O98" s="36"/>
      <c r="P98" s="68"/>
      <c r="Q98" s="115"/>
    </row>
    <row r="99" spans="1:17">
      <c r="A99" s="115"/>
      <c r="B99" s="26"/>
      <c r="C99" s="115"/>
      <c r="D99" s="115"/>
      <c r="E99" s="249" t="s">
        <v>1262</v>
      </c>
      <c r="F99" s="250"/>
      <c r="G99" s="250"/>
      <c r="H99" s="251"/>
      <c r="I99" s="92"/>
      <c r="J99" s="115"/>
      <c r="K99" s="43"/>
      <c r="L99" s="115"/>
      <c r="M99" s="20"/>
      <c r="N99" s="119"/>
      <c r="O99" s="36"/>
      <c r="P99" s="115"/>
      <c r="Q99" s="115"/>
    </row>
    <row r="100" spans="1:17">
      <c r="A100" s="68"/>
      <c r="B100" s="26"/>
      <c r="C100" s="115"/>
      <c r="D100" s="115"/>
      <c r="E100" s="254" t="s">
        <v>1266</v>
      </c>
      <c r="F100" s="250"/>
      <c r="G100" s="250"/>
      <c r="H100" s="58"/>
      <c r="I100" s="92"/>
      <c r="J100" s="115"/>
      <c r="K100" s="43"/>
      <c r="L100" s="115"/>
      <c r="M100" s="20"/>
      <c r="N100" s="119"/>
      <c r="O100" s="36"/>
      <c r="P100" s="68"/>
      <c r="Q100" s="115"/>
    </row>
    <row r="101" spans="1:17">
      <c r="A101" s="115"/>
      <c r="B101" s="26"/>
      <c r="C101" s="115"/>
      <c r="D101" s="115"/>
      <c r="E101" s="254" t="s">
        <v>1265</v>
      </c>
      <c r="F101" s="250"/>
      <c r="G101" s="250"/>
      <c r="H101" s="251"/>
      <c r="I101" s="255"/>
      <c r="J101" s="115"/>
      <c r="K101" s="43"/>
      <c r="L101" s="115"/>
      <c r="M101" s="20"/>
      <c r="N101" s="117"/>
      <c r="O101" s="36"/>
      <c r="P101" s="115"/>
      <c r="Q101" s="115"/>
    </row>
    <row r="102" spans="1:17">
      <c r="A102" s="115"/>
      <c r="B102" s="26"/>
      <c r="C102" s="115"/>
      <c r="D102" s="115"/>
      <c r="E102" s="50"/>
      <c r="F102" s="115"/>
      <c r="G102" s="115"/>
      <c r="H102" s="58"/>
      <c r="I102" s="92"/>
      <c r="J102" s="115"/>
      <c r="K102" s="43"/>
      <c r="L102" s="115"/>
      <c r="M102" s="20"/>
      <c r="N102" s="115"/>
      <c r="O102" s="157"/>
      <c r="P102" s="115"/>
      <c r="Q102" s="115"/>
    </row>
  </sheetData>
  <phoneticPr fontId="0" type="noConversion"/>
  <printOptions horizontalCentered="1"/>
  <pageMargins left="0.25" right="0.25" top="0.25" bottom="0.25" header="1" footer="0.5"/>
  <pageSetup scale="61" orientation="portrait" horizontalDpi="4294967292" r:id="rId1"/>
  <headerFooter alignWithMargins="0">
    <oddFooter>&amp;LLocation code: 2300&amp;C&amp;P of &amp;N&amp;R&amp;D</oddFooter>
  </headerFooter>
  <rowBreaks count="2" manualBreakCount="2">
    <brk id="67" max="16" man="1"/>
    <brk id="96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F178"/>
  <sheetViews>
    <sheetView topLeftCell="A87" workbookViewId="0">
      <selection activeCell="E103" sqref="E103"/>
    </sheetView>
  </sheetViews>
  <sheetFormatPr defaultRowHeight="15.75"/>
  <cols>
    <col min="3" max="3" width="9.21875" bestFit="1" customWidth="1"/>
    <col min="4" max="4" width="12" bestFit="1" customWidth="1"/>
    <col min="5" max="5" width="12.5546875" style="223" customWidth="1"/>
    <col min="6" max="6" width="14.21875" customWidth="1"/>
  </cols>
  <sheetData>
    <row r="1" spans="1:4">
      <c r="A1" s="202" t="s">
        <v>826</v>
      </c>
    </row>
    <row r="3" spans="1:4">
      <c r="A3" s="203" t="s">
        <v>3381</v>
      </c>
      <c r="B3" s="204"/>
      <c r="C3" s="204"/>
      <c r="D3" s="205"/>
    </row>
    <row r="4" spans="1:4">
      <c r="A4" s="203" t="s">
        <v>2877</v>
      </c>
      <c r="B4" s="203" t="s">
        <v>620</v>
      </c>
      <c r="C4" s="203" t="s">
        <v>2882</v>
      </c>
      <c r="D4" s="205" t="s">
        <v>3382</v>
      </c>
    </row>
    <row r="5" spans="1:4">
      <c r="A5" s="206">
        <v>10</v>
      </c>
      <c r="B5" s="206">
        <v>3000</v>
      </c>
      <c r="C5" s="206">
        <v>2005</v>
      </c>
      <c r="D5" s="207">
        <v>2795222.44</v>
      </c>
    </row>
    <row r="6" spans="1:4">
      <c r="A6" s="208"/>
      <c r="B6" s="224" t="s">
        <v>3383</v>
      </c>
      <c r="C6" s="225"/>
      <c r="D6" s="226">
        <v>2795222.44</v>
      </c>
    </row>
    <row r="7" spans="1:4">
      <c r="A7" s="208"/>
      <c r="B7" s="206">
        <v>3005</v>
      </c>
      <c r="C7" s="206">
        <v>2006</v>
      </c>
      <c r="D7" s="207">
        <v>794379.41</v>
      </c>
    </row>
    <row r="8" spans="1:4">
      <c r="A8" s="208"/>
      <c r="B8" s="224" t="s">
        <v>3384</v>
      </c>
      <c r="C8" s="225"/>
      <c r="D8" s="226">
        <v>794379.41</v>
      </c>
    </row>
    <row r="9" spans="1:4">
      <c r="A9" s="208"/>
      <c r="B9" s="206">
        <v>3008</v>
      </c>
      <c r="C9" s="206">
        <v>2006</v>
      </c>
      <c r="D9" s="207">
        <v>2500064.88</v>
      </c>
    </row>
    <row r="10" spans="1:4">
      <c r="A10" s="208"/>
      <c r="B10" s="208"/>
      <c r="C10" s="209">
        <v>2007</v>
      </c>
      <c r="D10" s="210">
        <v>2524393</v>
      </c>
    </row>
    <row r="11" spans="1:4">
      <c r="A11" s="208"/>
      <c r="B11" s="224" t="s">
        <v>3385</v>
      </c>
      <c r="C11" s="225"/>
      <c r="D11" s="226">
        <v>5024457.88</v>
      </c>
    </row>
    <row r="12" spans="1:4">
      <c r="A12" s="208"/>
      <c r="B12" s="206">
        <v>3010</v>
      </c>
      <c r="C12" s="206">
        <v>2006</v>
      </c>
      <c r="D12" s="207">
        <v>1141622.94</v>
      </c>
    </row>
    <row r="13" spans="1:4">
      <c r="A13" s="208"/>
      <c r="B13" s="208"/>
      <c r="C13" s="209">
        <v>2007</v>
      </c>
      <c r="D13" s="210">
        <v>872503.87</v>
      </c>
    </row>
    <row r="14" spans="1:4">
      <c r="A14" s="208"/>
      <c r="B14" s="224" t="s">
        <v>3386</v>
      </c>
      <c r="C14" s="225"/>
      <c r="D14" s="226">
        <v>2014126.81</v>
      </c>
    </row>
    <row r="15" spans="1:4">
      <c r="A15" s="208"/>
      <c r="B15" s="206">
        <v>3012</v>
      </c>
      <c r="C15" s="206">
        <v>2006</v>
      </c>
      <c r="D15" s="207">
        <v>3373730.03</v>
      </c>
    </row>
    <row r="16" spans="1:4">
      <c r="A16" s="208"/>
      <c r="B16" s="208"/>
      <c r="C16" s="209">
        <v>2007</v>
      </c>
      <c r="D16" s="210">
        <v>3191634.25</v>
      </c>
    </row>
    <row r="17" spans="1:6">
      <c r="A17" s="208"/>
      <c r="B17" s="224" t="s">
        <v>3387</v>
      </c>
      <c r="C17" s="225"/>
      <c r="D17" s="226">
        <v>6565364.2800000003</v>
      </c>
    </row>
    <row r="18" spans="1:6">
      <c r="A18" s="208"/>
      <c r="B18" s="206">
        <v>3015</v>
      </c>
      <c r="C18" s="206">
        <v>2007</v>
      </c>
      <c r="D18" s="207">
        <v>1902720.54</v>
      </c>
    </row>
    <row r="19" spans="1:6">
      <c r="A19" s="208"/>
      <c r="B19" s="224" t="s">
        <v>3388</v>
      </c>
      <c r="C19" s="225"/>
      <c r="D19" s="226">
        <v>1902720.54</v>
      </c>
    </row>
    <row r="20" spans="1:6">
      <c r="A20" s="208"/>
      <c r="B20" s="206">
        <v>3112</v>
      </c>
      <c r="C20" s="206">
        <v>2006</v>
      </c>
      <c r="D20" s="207">
        <v>247794.19</v>
      </c>
      <c r="F20" s="202"/>
    </row>
    <row r="21" spans="1:6">
      <c r="A21" s="208"/>
      <c r="B21" s="224" t="s">
        <v>3389</v>
      </c>
      <c r="C21" s="225"/>
      <c r="D21" s="226">
        <v>247794.19</v>
      </c>
      <c r="F21" s="202"/>
    </row>
    <row r="22" spans="1:6">
      <c r="A22" s="208"/>
      <c r="B22" s="206">
        <v>3115</v>
      </c>
      <c r="C22" s="206">
        <v>2006</v>
      </c>
      <c r="D22" s="207">
        <v>74811.759999999995</v>
      </c>
    </row>
    <row r="23" spans="1:6">
      <c r="A23" s="208"/>
      <c r="B23" s="224" t="s">
        <v>3390</v>
      </c>
      <c r="C23" s="225"/>
      <c r="D23" s="226">
        <v>74811.759999999995</v>
      </c>
    </row>
    <row r="24" spans="1:6">
      <c r="A24" s="220" t="s">
        <v>2839</v>
      </c>
      <c r="B24" s="221"/>
      <c r="C24" s="221"/>
      <c r="D24" s="222">
        <v>19418877.310000002</v>
      </c>
      <c r="E24" s="223">
        <v>19418877</v>
      </c>
      <c r="F24" s="202" t="s">
        <v>3378</v>
      </c>
    </row>
    <row r="25" spans="1:6">
      <c r="A25" s="206">
        <v>70</v>
      </c>
      <c r="B25" s="206">
        <v>3000</v>
      </c>
      <c r="C25" s="206">
        <v>1973</v>
      </c>
      <c r="D25" s="207">
        <v>1189023</v>
      </c>
      <c r="F25" s="202"/>
    </row>
    <row r="26" spans="1:6">
      <c r="A26" s="208"/>
      <c r="B26" s="208"/>
      <c r="C26" s="209">
        <v>1975</v>
      </c>
      <c r="D26" s="210">
        <v>529930</v>
      </c>
    </row>
    <row r="27" spans="1:6">
      <c r="A27" s="208"/>
      <c r="B27" s="208"/>
      <c r="C27" s="209">
        <v>1977</v>
      </c>
      <c r="D27" s="210">
        <v>2200435.38</v>
      </c>
    </row>
    <row r="28" spans="1:6">
      <c r="A28" s="208"/>
      <c r="B28" s="208"/>
      <c r="C28" s="209">
        <v>1981</v>
      </c>
      <c r="D28" s="210">
        <v>1662266</v>
      </c>
    </row>
    <row r="29" spans="1:6">
      <c r="A29" s="208"/>
      <c r="B29" s="208"/>
      <c r="C29" s="209">
        <v>1983</v>
      </c>
      <c r="D29" s="210">
        <v>730623</v>
      </c>
      <c r="F29" s="202"/>
    </row>
    <row r="30" spans="1:6">
      <c r="A30" s="208"/>
      <c r="B30" s="208"/>
      <c r="C30" s="209">
        <v>1984</v>
      </c>
      <c r="D30" s="210">
        <v>1636251</v>
      </c>
    </row>
    <row r="31" spans="1:6">
      <c r="A31" s="208"/>
      <c r="B31" s="208"/>
      <c r="C31" s="209">
        <v>1985</v>
      </c>
      <c r="D31" s="210">
        <v>486239</v>
      </c>
    </row>
    <row r="32" spans="1:6">
      <c r="A32" s="208"/>
      <c r="B32" s="208"/>
      <c r="C32" s="209">
        <v>1986</v>
      </c>
      <c r="D32" s="210">
        <v>95784.99</v>
      </c>
      <c r="F32" s="202"/>
    </row>
    <row r="33" spans="1:6">
      <c r="A33" s="208"/>
      <c r="B33" s="208"/>
      <c r="C33" s="209">
        <v>1987</v>
      </c>
      <c r="D33" s="210">
        <v>47570</v>
      </c>
    </row>
    <row r="34" spans="1:6">
      <c r="A34" s="208"/>
      <c r="B34" s="208"/>
      <c r="C34" s="209">
        <v>1988</v>
      </c>
      <c r="D34" s="210">
        <v>5680705.0699999984</v>
      </c>
    </row>
    <row r="35" spans="1:6">
      <c r="A35" s="208"/>
      <c r="B35" s="208"/>
      <c r="C35" s="209">
        <v>1989</v>
      </c>
      <c r="D35" s="210">
        <v>1274047.1299999999</v>
      </c>
    </row>
    <row r="36" spans="1:6">
      <c r="A36" s="208"/>
      <c r="B36" s="208"/>
      <c r="C36" s="209">
        <v>1990</v>
      </c>
      <c r="D36" s="210">
        <v>1710758.58</v>
      </c>
    </row>
    <row r="37" spans="1:6">
      <c r="A37" s="208"/>
      <c r="B37" s="208"/>
      <c r="C37" s="209">
        <v>1991</v>
      </c>
      <c r="D37" s="210">
        <v>1770832.82</v>
      </c>
      <c r="F37" s="202"/>
    </row>
    <row r="38" spans="1:6">
      <c r="A38" s="208"/>
      <c r="B38" s="208"/>
      <c r="C38" s="209">
        <v>1992</v>
      </c>
      <c r="D38" s="210">
        <v>1549755.26</v>
      </c>
    </row>
    <row r="39" spans="1:6">
      <c r="A39" s="208"/>
      <c r="B39" s="208"/>
      <c r="C39" s="209">
        <v>1993</v>
      </c>
      <c r="D39" s="210">
        <v>376037.8</v>
      </c>
    </row>
    <row r="40" spans="1:6">
      <c r="A40" s="208"/>
      <c r="B40" s="208"/>
      <c r="C40" s="209">
        <v>1994</v>
      </c>
      <c r="D40" s="210">
        <v>1338588.94</v>
      </c>
    </row>
    <row r="41" spans="1:6">
      <c r="A41" s="208"/>
      <c r="B41" s="208"/>
      <c r="C41" s="209">
        <v>1995</v>
      </c>
      <c r="D41" s="210">
        <v>1892911.5</v>
      </c>
    </row>
    <row r="42" spans="1:6">
      <c r="A42" s="208"/>
      <c r="B42" s="208"/>
      <c r="C42" s="209">
        <v>1996</v>
      </c>
      <c r="D42" s="210">
        <v>5034654.28</v>
      </c>
      <c r="F42" s="202"/>
    </row>
    <row r="43" spans="1:6">
      <c r="A43" s="208"/>
      <c r="B43" s="208"/>
      <c r="C43" s="209">
        <v>1997</v>
      </c>
      <c r="D43" s="210">
        <v>2991117.24</v>
      </c>
    </row>
    <row r="44" spans="1:6">
      <c r="A44" s="208"/>
      <c r="B44" s="208"/>
      <c r="C44" s="209">
        <v>1998</v>
      </c>
      <c r="D44" s="210">
        <v>3194670.03</v>
      </c>
    </row>
    <row r="45" spans="1:6">
      <c r="A45" s="208"/>
      <c r="B45" s="208"/>
      <c r="C45" s="209">
        <v>1999</v>
      </c>
      <c r="D45" s="210">
        <v>6611421.0199999996</v>
      </c>
      <c r="F45" s="202"/>
    </row>
    <row r="46" spans="1:6">
      <c r="A46" s="208"/>
      <c r="B46" s="208"/>
      <c r="C46" s="209">
        <v>2000</v>
      </c>
      <c r="D46" s="210">
        <v>1309111.82</v>
      </c>
      <c r="F46" s="202"/>
    </row>
    <row r="47" spans="1:6">
      <c r="A47" s="208"/>
      <c r="B47" s="208"/>
      <c r="C47" s="209">
        <v>2001</v>
      </c>
      <c r="D47" s="210">
        <v>4493205.53</v>
      </c>
    </row>
    <row r="48" spans="1:6">
      <c r="A48" s="208"/>
      <c r="B48" s="208"/>
      <c r="C48" s="209">
        <v>2002</v>
      </c>
      <c r="D48" s="210">
        <v>5489096.4900000002</v>
      </c>
      <c r="F48" s="202"/>
    </row>
    <row r="49" spans="1:6">
      <c r="A49" s="208"/>
      <c r="B49" s="208"/>
      <c r="C49" s="209">
        <v>2003</v>
      </c>
      <c r="D49" s="210">
        <v>6326671.4399999995</v>
      </c>
    </row>
    <row r="50" spans="1:6">
      <c r="A50" s="208"/>
      <c r="B50" s="208"/>
      <c r="C50" s="209">
        <v>2004</v>
      </c>
      <c r="D50" s="210">
        <v>13986298.160000008</v>
      </c>
      <c r="F50" s="202"/>
    </row>
    <row r="51" spans="1:6">
      <c r="A51" s="208"/>
      <c r="B51" s="208"/>
      <c r="C51" s="209">
        <v>2005</v>
      </c>
      <c r="D51" s="210">
        <v>22783004.029999997</v>
      </c>
    </row>
    <row r="52" spans="1:6">
      <c r="A52" s="208"/>
      <c r="B52" s="208"/>
      <c r="C52" s="209">
        <v>2006</v>
      </c>
      <c r="D52" s="210">
        <v>1548711.05</v>
      </c>
    </row>
    <row r="53" spans="1:6">
      <c r="A53" s="208"/>
      <c r="B53" s="224" t="s">
        <v>3383</v>
      </c>
      <c r="C53" s="225"/>
      <c r="D53" s="226">
        <v>97939720.560000017</v>
      </c>
    </row>
    <row r="54" spans="1:6">
      <c r="A54" s="208"/>
      <c r="B54" s="206">
        <v>3008</v>
      </c>
      <c r="C54" s="206">
        <v>2006</v>
      </c>
      <c r="D54" s="207">
        <v>2505529.42</v>
      </c>
    </row>
    <row r="55" spans="1:6">
      <c r="A55" s="208"/>
      <c r="B55" s="208"/>
      <c r="C55" s="209">
        <v>2007</v>
      </c>
      <c r="D55" s="210">
        <v>250212.7</v>
      </c>
    </row>
    <row r="56" spans="1:6">
      <c r="A56" s="208"/>
      <c r="B56" s="224" t="s">
        <v>3385</v>
      </c>
      <c r="C56" s="225"/>
      <c r="D56" s="226">
        <v>2755742.12</v>
      </c>
    </row>
    <row r="57" spans="1:6">
      <c r="A57" s="208"/>
      <c r="B57" s="206">
        <v>3010</v>
      </c>
      <c r="C57" s="206">
        <v>2007</v>
      </c>
      <c r="D57" s="207">
        <v>759695.27</v>
      </c>
    </row>
    <row r="58" spans="1:6">
      <c r="A58" s="208"/>
      <c r="B58" s="224" t="s">
        <v>3386</v>
      </c>
      <c r="C58" s="225"/>
      <c r="D58" s="226">
        <v>759695.27</v>
      </c>
    </row>
    <row r="59" spans="1:6">
      <c r="A59" s="208"/>
      <c r="B59" s="206">
        <v>3012</v>
      </c>
      <c r="C59" s="206">
        <v>2007</v>
      </c>
      <c r="D59" s="207">
        <v>569311.4</v>
      </c>
    </row>
    <row r="60" spans="1:6">
      <c r="A60" s="208"/>
      <c r="B60" s="224" t="s">
        <v>3387</v>
      </c>
      <c r="C60" s="225"/>
      <c r="D60" s="226">
        <v>569311.4</v>
      </c>
    </row>
    <row r="61" spans="1:6">
      <c r="A61" s="208"/>
      <c r="B61" s="206">
        <v>3015</v>
      </c>
      <c r="C61" s="206">
        <v>2007</v>
      </c>
      <c r="D61" s="207">
        <v>203658.29</v>
      </c>
    </row>
    <row r="62" spans="1:6">
      <c r="A62" s="208"/>
      <c r="B62" s="224" t="s">
        <v>3388</v>
      </c>
      <c r="C62" s="225"/>
      <c r="D62" s="226">
        <v>203658.29</v>
      </c>
    </row>
    <row r="63" spans="1:6">
      <c r="A63" s="208"/>
      <c r="B63" s="206">
        <v>4000</v>
      </c>
      <c r="C63" s="206">
        <v>1988</v>
      </c>
      <c r="D63" s="207">
        <v>5468.82</v>
      </c>
    </row>
    <row r="64" spans="1:6">
      <c r="A64" s="208"/>
      <c r="B64" s="208"/>
      <c r="C64" s="209">
        <v>1989</v>
      </c>
      <c r="D64" s="210">
        <v>4045.27</v>
      </c>
    </row>
    <row r="65" spans="1:6">
      <c r="A65" s="208"/>
      <c r="B65" s="208"/>
      <c r="C65" s="209">
        <v>1993</v>
      </c>
      <c r="D65" s="210">
        <v>264798.03000000003</v>
      </c>
    </row>
    <row r="66" spans="1:6">
      <c r="A66" s="208"/>
      <c r="B66" s="208"/>
      <c r="C66" s="209">
        <v>1994</v>
      </c>
      <c r="D66" s="210">
        <v>19924.66</v>
      </c>
    </row>
    <row r="67" spans="1:6">
      <c r="A67" s="208"/>
      <c r="B67" s="208"/>
      <c r="C67" s="209">
        <v>1995</v>
      </c>
      <c r="D67" s="210">
        <v>9100</v>
      </c>
    </row>
    <row r="68" spans="1:6">
      <c r="A68" s="208"/>
      <c r="B68" s="208"/>
      <c r="C68" s="209">
        <v>1997</v>
      </c>
      <c r="D68" s="210">
        <v>8854.25</v>
      </c>
    </row>
    <row r="69" spans="1:6">
      <c r="A69" s="208"/>
      <c r="B69" s="208"/>
      <c r="C69" s="209">
        <v>1998</v>
      </c>
      <c r="D69" s="210">
        <v>26719.54</v>
      </c>
    </row>
    <row r="70" spans="1:6">
      <c r="A70" s="208"/>
      <c r="B70" s="208"/>
      <c r="C70" s="209">
        <v>1999</v>
      </c>
      <c r="D70" s="210">
        <v>5657.75</v>
      </c>
    </row>
    <row r="71" spans="1:6">
      <c r="A71" s="208"/>
      <c r="B71" s="208"/>
      <c r="C71" s="209">
        <v>2002</v>
      </c>
      <c r="D71" s="210">
        <v>13354.94</v>
      </c>
    </row>
    <row r="72" spans="1:6">
      <c r="A72" s="208"/>
      <c r="B72" s="208"/>
      <c r="C72" s="209">
        <v>2003</v>
      </c>
      <c r="D72" s="210">
        <v>136724.32999999999</v>
      </c>
    </row>
    <row r="73" spans="1:6">
      <c r="A73" s="208"/>
      <c r="B73" s="208"/>
      <c r="C73" s="209">
        <v>2004</v>
      </c>
      <c r="D73" s="210">
        <v>38149.53</v>
      </c>
    </row>
    <row r="74" spans="1:6">
      <c r="A74" s="208"/>
      <c r="B74" s="224" t="s">
        <v>817</v>
      </c>
      <c r="C74" s="225"/>
      <c r="D74" s="226">
        <v>532797.12</v>
      </c>
    </row>
    <row r="75" spans="1:6">
      <c r="A75" s="208"/>
      <c r="B75" s="206">
        <v>5000</v>
      </c>
      <c r="C75" s="206">
        <v>1995</v>
      </c>
      <c r="D75" s="207">
        <v>19619.54</v>
      </c>
    </row>
    <row r="76" spans="1:6">
      <c r="A76" s="208"/>
      <c r="B76" s="208"/>
      <c r="C76" s="209">
        <v>1997</v>
      </c>
      <c r="D76" s="210">
        <v>34873.71</v>
      </c>
    </row>
    <row r="77" spans="1:6">
      <c r="A77" s="208"/>
      <c r="B77" s="208"/>
      <c r="C77" s="209">
        <v>1999</v>
      </c>
      <c r="D77" s="210">
        <v>31014.080000000002</v>
      </c>
    </row>
    <row r="78" spans="1:6">
      <c r="A78" s="208"/>
      <c r="B78" s="208"/>
      <c r="C78" s="209">
        <v>2000</v>
      </c>
      <c r="D78" s="210">
        <v>40758.22</v>
      </c>
    </row>
    <row r="79" spans="1:6">
      <c r="A79" s="208"/>
      <c r="B79" s="224" t="s">
        <v>818</v>
      </c>
      <c r="C79" s="225"/>
      <c r="D79" s="226">
        <v>126265.55</v>
      </c>
    </row>
    <row r="80" spans="1:6">
      <c r="A80" s="220" t="s">
        <v>819</v>
      </c>
      <c r="B80" s="221"/>
      <c r="C80" s="221"/>
      <c r="D80" s="222">
        <v>102887190.31000002</v>
      </c>
      <c r="E80" s="223">
        <v>102887190</v>
      </c>
      <c r="F80" s="202" t="s">
        <v>3377</v>
      </c>
    </row>
    <row r="81" spans="1:6">
      <c r="A81" s="206">
        <v>110</v>
      </c>
      <c r="B81" s="206">
        <v>4006</v>
      </c>
      <c r="C81" s="206">
        <v>2007</v>
      </c>
      <c r="D81" s="207">
        <v>49446</v>
      </c>
    </row>
    <row r="82" spans="1:6">
      <c r="A82" s="208"/>
      <c r="B82" s="224" t="s">
        <v>820</v>
      </c>
      <c r="C82" s="225"/>
      <c r="D82" s="226">
        <v>49446</v>
      </c>
    </row>
    <row r="83" spans="1:6">
      <c r="A83" s="220" t="s">
        <v>821</v>
      </c>
      <c r="B83" s="221"/>
      <c r="C83" s="221"/>
      <c r="D83" s="222">
        <v>49446</v>
      </c>
      <c r="E83" s="223">
        <v>49446</v>
      </c>
      <c r="F83" s="202" t="s">
        <v>827</v>
      </c>
    </row>
    <row r="84" spans="1:6">
      <c r="A84" s="206">
        <v>160</v>
      </c>
      <c r="B84" s="206">
        <v>5000</v>
      </c>
      <c r="C84" s="206">
        <v>1986</v>
      </c>
      <c r="D84" s="207">
        <v>26315.64</v>
      </c>
    </row>
    <row r="85" spans="1:6">
      <c r="A85" s="208"/>
      <c r="B85" s="208"/>
      <c r="C85" s="209">
        <v>1988</v>
      </c>
      <c r="D85" s="210">
        <v>9005</v>
      </c>
    </row>
    <row r="86" spans="1:6">
      <c r="A86" s="208"/>
      <c r="B86" s="208"/>
      <c r="C86" s="209">
        <v>1990</v>
      </c>
      <c r="D86" s="210">
        <v>22118.13</v>
      </c>
    </row>
    <row r="87" spans="1:6">
      <c r="A87" s="208"/>
      <c r="B87" s="208"/>
      <c r="C87" s="209">
        <v>1992</v>
      </c>
      <c r="D87" s="210">
        <v>15616.84</v>
      </c>
    </row>
    <row r="88" spans="1:6">
      <c r="A88" s="208"/>
      <c r="B88" s="208"/>
      <c r="C88" s="209">
        <v>1994</v>
      </c>
      <c r="D88" s="210">
        <v>14720.48</v>
      </c>
    </row>
    <row r="89" spans="1:6">
      <c r="A89" s="208"/>
      <c r="B89" s="208"/>
      <c r="C89" s="209">
        <v>1995</v>
      </c>
      <c r="D89" s="210">
        <v>4500</v>
      </c>
    </row>
    <row r="90" spans="1:6">
      <c r="A90" s="208"/>
      <c r="B90" s="208"/>
      <c r="C90" s="209">
        <v>1996</v>
      </c>
      <c r="D90" s="210">
        <v>31370.79</v>
      </c>
    </row>
    <row r="91" spans="1:6">
      <c r="A91" s="208"/>
      <c r="B91" s="208"/>
      <c r="C91" s="209">
        <v>1997</v>
      </c>
      <c r="D91" s="210">
        <v>14787.4</v>
      </c>
    </row>
    <row r="92" spans="1:6">
      <c r="A92" s="208"/>
      <c r="B92" s="208"/>
      <c r="C92" s="209">
        <v>1998</v>
      </c>
      <c r="D92" s="210">
        <v>109240.5</v>
      </c>
    </row>
    <row r="93" spans="1:6">
      <c r="A93" s="208"/>
      <c r="B93" s="208"/>
      <c r="C93" s="209">
        <v>2000</v>
      </c>
      <c r="D93" s="210">
        <v>64446.16</v>
      </c>
    </row>
    <row r="94" spans="1:6">
      <c r="A94" s="208"/>
      <c r="B94" s="208"/>
      <c r="C94" s="209">
        <v>2001</v>
      </c>
      <c r="D94" s="210">
        <v>21350</v>
      </c>
    </row>
    <row r="95" spans="1:6">
      <c r="A95" s="208"/>
      <c r="B95" s="208"/>
      <c r="C95" s="209">
        <v>2002</v>
      </c>
      <c r="D95" s="210">
        <v>19850</v>
      </c>
    </row>
    <row r="96" spans="1:6">
      <c r="A96" s="208"/>
      <c r="B96" s="208"/>
      <c r="C96" s="209">
        <v>2003</v>
      </c>
      <c r="D96" s="210">
        <v>77422.429999999993</v>
      </c>
    </row>
    <row r="97" spans="1:6">
      <c r="A97" s="208"/>
      <c r="B97" s="208"/>
      <c r="C97" s="209">
        <v>2004</v>
      </c>
      <c r="D97" s="210">
        <v>49411.5</v>
      </c>
    </row>
    <row r="98" spans="1:6">
      <c r="A98" s="208"/>
      <c r="B98" s="224" t="s">
        <v>818</v>
      </c>
      <c r="C98" s="225"/>
      <c r="D98" s="226">
        <v>480154.87</v>
      </c>
    </row>
    <row r="99" spans="1:6">
      <c r="A99" s="220" t="s">
        <v>822</v>
      </c>
      <c r="B99" s="221"/>
      <c r="C99" s="221"/>
      <c r="D99" s="222">
        <v>480154.87</v>
      </c>
      <c r="E99" s="223">
        <v>480155</v>
      </c>
      <c r="F99" s="202" t="s">
        <v>3375</v>
      </c>
    </row>
    <row r="100" spans="1:6">
      <c r="A100" s="206">
        <v>180</v>
      </c>
      <c r="B100" s="206">
        <v>5000</v>
      </c>
      <c r="C100" s="206">
        <v>1990</v>
      </c>
      <c r="D100" s="207">
        <v>66408.25</v>
      </c>
    </row>
    <row r="101" spans="1:6">
      <c r="A101" s="208"/>
      <c r="B101" s="208"/>
      <c r="C101" s="209">
        <v>1991</v>
      </c>
      <c r="D101" s="210">
        <v>17038022.43</v>
      </c>
    </row>
    <row r="102" spans="1:6">
      <c r="A102" s="208"/>
      <c r="B102" s="208"/>
      <c r="C102" s="209">
        <v>2000</v>
      </c>
      <c r="D102" s="210">
        <v>14394.89</v>
      </c>
      <c r="E102" s="223">
        <f>-17038022.43-26648866.12</f>
        <v>-43686888.549999997</v>
      </c>
      <c r="F102" s="202" t="s">
        <v>828</v>
      </c>
    </row>
    <row r="103" spans="1:6">
      <c r="A103" s="208"/>
      <c r="B103" s="208"/>
      <c r="C103" s="209">
        <v>2004</v>
      </c>
      <c r="D103" s="210">
        <v>26648866.120000001</v>
      </c>
    </row>
    <row r="104" spans="1:6">
      <c r="A104" s="208"/>
      <c r="B104" s="224" t="s">
        <v>818</v>
      </c>
      <c r="C104" s="225"/>
      <c r="D104" s="226">
        <v>43767691.689999998</v>
      </c>
    </row>
    <row r="105" spans="1:6">
      <c r="A105" s="220" t="s">
        <v>823</v>
      </c>
      <c r="B105" s="221"/>
      <c r="C105" s="221"/>
      <c r="D105" s="222">
        <v>43767691.689999998</v>
      </c>
      <c r="E105" s="223">
        <v>43767692</v>
      </c>
      <c r="F105" s="202" t="s">
        <v>829</v>
      </c>
    </row>
    <row r="106" spans="1:6">
      <c r="A106" s="206" t="s">
        <v>824</v>
      </c>
      <c r="B106" s="206">
        <v>3000</v>
      </c>
      <c r="C106" s="206">
        <v>1973</v>
      </c>
      <c r="D106" s="207">
        <v>4841178</v>
      </c>
    </row>
    <row r="107" spans="1:6">
      <c r="A107" s="208"/>
      <c r="B107" s="208"/>
      <c r="C107" s="209">
        <v>1974</v>
      </c>
      <c r="D107" s="210">
        <v>528629</v>
      </c>
    </row>
    <row r="108" spans="1:6">
      <c r="A108" s="208"/>
      <c r="B108" s="208"/>
      <c r="C108" s="209">
        <v>1975</v>
      </c>
      <c r="D108" s="210">
        <v>-630444</v>
      </c>
    </row>
    <row r="109" spans="1:6">
      <c r="A109" s="208"/>
      <c r="B109" s="208"/>
      <c r="C109" s="209">
        <v>1976</v>
      </c>
      <c r="D109" s="210">
        <v>2083226.25</v>
      </c>
    </row>
    <row r="110" spans="1:6">
      <c r="A110" s="208"/>
      <c r="B110" s="208"/>
      <c r="C110" s="209">
        <v>1977</v>
      </c>
      <c r="D110" s="210">
        <v>-67901.259999999995</v>
      </c>
    </row>
    <row r="111" spans="1:6">
      <c r="A111" s="208"/>
      <c r="B111" s="208"/>
      <c r="C111" s="209">
        <v>1979</v>
      </c>
      <c r="D111" s="210">
        <v>-14681</v>
      </c>
    </row>
    <row r="112" spans="1:6">
      <c r="A112" s="208"/>
      <c r="B112" s="208"/>
      <c r="C112" s="209">
        <v>1980</v>
      </c>
      <c r="D112" s="210">
        <v>173261</v>
      </c>
    </row>
    <row r="113" spans="1:4">
      <c r="A113" s="208"/>
      <c r="B113" s="208"/>
      <c r="C113" s="209">
        <v>1981</v>
      </c>
      <c r="D113" s="210">
        <v>-3791953</v>
      </c>
    </row>
    <row r="114" spans="1:4">
      <c r="A114" s="208"/>
      <c r="B114" s="208"/>
      <c r="C114" s="209">
        <v>1982</v>
      </c>
      <c r="D114" s="210">
        <v>36571598.579999998</v>
      </c>
    </row>
    <row r="115" spans="1:4">
      <c r="A115" s="208"/>
      <c r="B115" s="208"/>
      <c r="C115" s="209">
        <v>1983</v>
      </c>
      <c r="D115" s="210">
        <v>3479195.1</v>
      </c>
    </row>
    <row r="116" spans="1:4">
      <c r="A116" s="208"/>
      <c r="B116" s="208"/>
      <c r="C116" s="209">
        <v>1984</v>
      </c>
      <c r="D116" s="210">
        <v>105255</v>
      </c>
    </row>
    <row r="117" spans="1:4">
      <c r="A117" s="208"/>
      <c r="B117" s="208"/>
      <c r="C117" s="209">
        <v>1985</v>
      </c>
      <c r="D117" s="210">
        <v>-325000</v>
      </c>
    </row>
    <row r="118" spans="1:4">
      <c r="A118" s="208"/>
      <c r="B118" s="208"/>
      <c r="C118" s="209">
        <v>1986</v>
      </c>
      <c r="D118" s="210">
        <v>210150.04</v>
      </c>
    </row>
    <row r="119" spans="1:4">
      <c r="A119" s="208"/>
      <c r="B119" s="208"/>
      <c r="C119" s="209">
        <v>1987</v>
      </c>
      <c r="D119" s="210">
        <v>6743697.9800000004</v>
      </c>
    </row>
    <row r="120" spans="1:4">
      <c r="A120" s="208"/>
      <c r="B120" s="208"/>
      <c r="C120" s="209">
        <v>1988</v>
      </c>
      <c r="D120" s="210">
        <v>13154464.680000002</v>
      </c>
    </row>
    <row r="121" spans="1:4">
      <c r="A121" s="208"/>
      <c r="B121" s="208"/>
      <c r="C121" s="209">
        <v>1989</v>
      </c>
      <c r="D121" s="210">
        <v>1111538.26</v>
      </c>
    </row>
    <row r="122" spans="1:4">
      <c r="A122" s="208"/>
      <c r="B122" s="208"/>
      <c r="C122" s="209">
        <v>1990</v>
      </c>
      <c r="D122" s="210">
        <v>7536439.8000000017</v>
      </c>
    </row>
    <row r="123" spans="1:4">
      <c r="A123" s="208"/>
      <c r="B123" s="208"/>
      <c r="C123" s="209">
        <v>1991</v>
      </c>
      <c r="D123" s="210">
        <v>7297702.8999999994</v>
      </c>
    </row>
    <row r="124" spans="1:4">
      <c r="A124" s="208"/>
      <c r="B124" s="208"/>
      <c r="C124" s="209">
        <v>1992</v>
      </c>
      <c r="D124" s="210">
        <v>5560611.7200000007</v>
      </c>
    </row>
    <row r="125" spans="1:4">
      <c r="A125" s="208"/>
      <c r="B125" s="208"/>
      <c r="C125" s="209">
        <v>1993</v>
      </c>
      <c r="D125" s="210">
        <v>1868382.86</v>
      </c>
    </row>
    <row r="126" spans="1:4">
      <c r="A126" s="208"/>
      <c r="B126" s="208"/>
      <c r="C126" s="209">
        <v>1994</v>
      </c>
      <c r="D126" s="210">
        <v>2026826.26</v>
      </c>
    </row>
    <row r="127" spans="1:4">
      <c r="A127" s="208"/>
      <c r="B127" s="208"/>
      <c r="C127" s="209">
        <v>1995</v>
      </c>
      <c r="D127" s="210">
        <v>6504669.6900000004</v>
      </c>
    </row>
    <row r="128" spans="1:4">
      <c r="A128" s="208"/>
      <c r="B128" s="208"/>
      <c r="C128" s="209">
        <v>1996</v>
      </c>
      <c r="D128" s="210">
        <v>3950242.42</v>
      </c>
    </row>
    <row r="129" spans="1:6">
      <c r="A129" s="208"/>
      <c r="B129" s="208"/>
      <c r="C129" s="209">
        <v>1997</v>
      </c>
      <c r="D129" s="210">
        <v>6243414.5700000003</v>
      </c>
    </row>
    <row r="130" spans="1:6">
      <c r="A130" s="208"/>
      <c r="B130" s="208"/>
      <c r="C130" s="209">
        <v>1998</v>
      </c>
      <c r="D130" s="210">
        <v>15038146.169999998</v>
      </c>
    </row>
    <row r="131" spans="1:6">
      <c r="A131" s="208"/>
      <c r="B131" s="208"/>
      <c r="C131" s="209">
        <v>1999</v>
      </c>
      <c r="D131" s="210">
        <v>47874923.970000014</v>
      </c>
    </row>
    <row r="132" spans="1:6">
      <c r="A132" s="208"/>
      <c r="B132" s="208"/>
      <c r="C132" s="209">
        <v>2000</v>
      </c>
      <c r="D132" s="210">
        <v>8538211.0500000007</v>
      </c>
    </row>
    <row r="133" spans="1:6">
      <c r="A133" s="208"/>
      <c r="B133" s="208"/>
      <c r="C133" s="209">
        <v>2001</v>
      </c>
      <c r="D133" s="210">
        <v>20793173.619999994</v>
      </c>
    </row>
    <row r="134" spans="1:6">
      <c r="A134" s="208"/>
      <c r="B134" s="208"/>
      <c r="C134" s="209">
        <v>2002</v>
      </c>
      <c r="D134" s="210">
        <v>15306226.479999997</v>
      </c>
    </row>
    <row r="135" spans="1:6">
      <c r="A135" s="208"/>
      <c r="B135" s="208"/>
      <c r="C135" s="209">
        <v>2003</v>
      </c>
      <c r="D135" s="210">
        <v>31315986.440000009</v>
      </c>
    </row>
    <row r="136" spans="1:6">
      <c r="A136" s="208"/>
      <c r="B136" s="208"/>
      <c r="C136" s="209">
        <v>2004</v>
      </c>
      <c r="D136" s="210">
        <v>32848685.919999998</v>
      </c>
    </row>
    <row r="137" spans="1:6">
      <c r="A137" s="208"/>
      <c r="B137" s="208"/>
      <c r="C137" s="209">
        <v>2005</v>
      </c>
      <c r="D137" s="210">
        <v>14417676.109999999</v>
      </c>
    </row>
    <row r="138" spans="1:6">
      <c r="A138" s="208"/>
      <c r="B138" s="208"/>
      <c r="C138" s="209">
        <v>2006</v>
      </c>
      <c r="D138" s="210">
        <v>947769.08</v>
      </c>
    </row>
    <row r="139" spans="1:6">
      <c r="A139" s="228"/>
      <c r="B139" s="220" t="s">
        <v>3383</v>
      </c>
      <c r="C139" s="221"/>
      <c r="D139" s="222">
        <f>SUM(D106:D138)</f>
        <v>292241303.69</v>
      </c>
      <c r="E139" s="223">
        <v>292241304</v>
      </c>
      <c r="F139" s="202" t="s">
        <v>3378</v>
      </c>
    </row>
    <row r="140" spans="1:6">
      <c r="A140" s="208"/>
      <c r="B140" s="206">
        <v>4000</v>
      </c>
      <c r="C140" s="206">
        <v>1988</v>
      </c>
      <c r="D140" s="207">
        <v>258046.06</v>
      </c>
    </row>
    <row r="141" spans="1:6">
      <c r="A141" s="208"/>
      <c r="B141" s="208"/>
      <c r="C141" s="209">
        <v>1989</v>
      </c>
      <c r="D141" s="210">
        <v>7597.63</v>
      </c>
    </row>
    <row r="142" spans="1:6">
      <c r="A142" s="208"/>
      <c r="B142" s="208"/>
      <c r="C142" s="209">
        <v>1990</v>
      </c>
      <c r="D142" s="210">
        <v>1000</v>
      </c>
    </row>
    <row r="143" spans="1:6">
      <c r="A143" s="208"/>
      <c r="B143" s="208"/>
      <c r="C143" s="209">
        <v>1991</v>
      </c>
      <c r="D143" s="210">
        <v>87205.55</v>
      </c>
    </row>
    <row r="144" spans="1:6">
      <c r="A144" s="208"/>
      <c r="B144" s="208"/>
      <c r="C144" s="209">
        <v>1992</v>
      </c>
      <c r="D144" s="210">
        <v>70879.399999999994</v>
      </c>
    </row>
    <row r="145" spans="1:6">
      <c r="A145" s="208"/>
      <c r="B145" s="208"/>
      <c r="C145" s="209">
        <v>1993</v>
      </c>
      <c r="D145" s="210">
        <v>14862.89</v>
      </c>
    </row>
    <row r="146" spans="1:6">
      <c r="A146" s="208"/>
      <c r="B146" s="208"/>
      <c r="C146" s="209">
        <v>1994</v>
      </c>
      <c r="D146" s="210">
        <v>48462.91</v>
      </c>
    </row>
    <row r="147" spans="1:6">
      <c r="A147" s="208"/>
      <c r="B147" s="208"/>
      <c r="C147" s="209">
        <v>1995</v>
      </c>
      <c r="D147" s="210">
        <v>100297.68</v>
      </c>
    </row>
    <row r="148" spans="1:6">
      <c r="A148" s="208"/>
      <c r="B148" s="208"/>
      <c r="C148" s="209">
        <v>1996</v>
      </c>
      <c r="D148" s="210">
        <v>39119.83</v>
      </c>
    </row>
    <row r="149" spans="1:6">
      <c r="A149" s="208"/>
      <c r="B149" s="208"/>
      <c r="C149" s="209">
        <v>1997</v>
      </c>
      <c r="D149" s="210">
        <v>305278.55</v>
      </c>
    </row>
    <row r="150" spans="1:6">
      <c r="A150" s="208"/>
      <c r="B150" s="208"/>
      <c r="C150" s="209">
        <v>1998</v>
      </c>
      <c r="D150" s="210">
        <v>413433.33</v>
      </c>
    </row>
    <row r="151" spans="1:6">
      <c r="A151" s="208"/>
      <c r="B151" s="208"/>
      <c r="C151" s="209">
        <v>1999</v>
      </c>
      <c r="D151" s="210">
        <v>716055.52</v>
      </c>
    </row>
    <row r="152" spans="1:6">
      <c r="A152" s="208"/>
      <c r="B152" s="208"/>
      <c r="C152" s="209">
        <v>2000</v>
      </c>
      <c r="D152" s="210">
        <v>158001.01</v>
      </c>
    </row>
    <row r="153" spans="1:6">
      <c r="A153" s="208"/>
      <c r="B153" s="208"/>
      <c r="C153" s="209">
        <v>2001</v>
      </c>
      <c r="D153" s="210">
        <v>112204.6</v>
      </c>
    </row>
    <row r="154" spans="1:6">
      <c r="A154" s="208"/>
      <c r="B154" s="208"/>
      <c r="C154" s="209">
        <v>2002</v>
      </c>
      <c r="D154" s="210">
        <v>67063.100000000006</v>
      </c>
    </row>
    <row r="155" spans="1:6">
      <c r="A155" s="208"/>
      <c r="B155" s="208"/>
      <c r="C155" s="209">
        <v>2003</v>
      </c>
      <c r="D155" s="210">
        <v>200232.4</v>
      </c>
    </row>
    <row r="156" spans="1:6">
      <c r="A156" s="208"/>
      <c r="B156" s="208"/>
      <c r="C156" s="209">
        <v>2004</v>
      </c>
      <c r="D156" s="210">
        <v>245236.53</v>
      </c>
    </row>
    <row r="157" spans="1:6">
      <c r="A157" s="208"/>
      <c r="B157" s="208"/>
      <c r="C157" s="209">
        <v>2005</v>
      </c>
      <c r="D157" s="210">
        <v>46517.51</v>
      </c>
    </row>
    <row r="158" spans="1:6">
      <c r="A158" s="208"/>
      <c r="B158" s="208"/>
      <c r="C158" s="209">
        <v>2006</v>
      </c>
      <c r="D158" s="210">
        <v>30994.82</v>
      </c>
    </row>
    <row r="159" spans="1:6">
      <c r="A159" s="208"/>
      <c r="B159" s="208"/>
      <c r="C159" s="209">
        <v>2007</v>
      </c>
      <c r="D159" s="210">
        <v>371229.6</v>
      </c>
    </row>
    <row r="160" spans="1:6">
      <c r="A160" s="228"/>
      <c r="B160" s="220" t="s">
        <v>817</v>
      </c>
      <c r="C160" s="221"/>
      <c r="D160" s="222">
        <v>3293718.92</v>
      </c>
      <c r="E160" s="223">
        <v>3293719</v>
      </c>
      <c r="F160" s="202" t="s">
        <v>827</v>
      </c>
    </row>
    <row r="161" spans="1:6">
      <c r="A161" s="208"/>
      <c r="B161" s="206">
        <v>5000</v>
      </c>
      <c r="C161" s="206">
        <v>1988</v>
      </c>
      <c r="D161" s="207">
        <v>9600</v>
      </c>
    </row>
    <row r="162" spans="1:6">
      <c r="A162" s="208"/>
      <c r="B162" s="208"/>
      <c r="C162" s="209">
        <v>1989</v>
      </c>
      <c r="D162" s="210">
        <v>36858</v>
      </c>
    </row>
    <row r="163" spans="1:6">
      <c r="A163" s="208"/>
      <c r="B163" s="208"/>
      <c r="C163" s="209">
        <v>1990</v>
      </c>
      <c r="D163" s="210">
        <v>38895.519999999997</v>
      </c>
    </row>
    <row r="164" spans="1:6">
      <c r="A164" s="208"/>
      <c r="B164" s="208"/>
      <c r="C164" s="209">
        <v>1992</v>
      </c>
      <c r="D164" s="210">
        <v>44900</v>
      </c>
    </row>
    <row r="165" spans="1:6">
      <c r="A165" s="208"/>
      <c r="B165" s="208"/>
      <c r="C165" s="209">
        <v>1993</v>
      </c>
      <c r="D165" s="210">
        <v>67900</v>
      </c>
    </row>
    <row r="166" spans="1:6">
      <c r="A166" s="208"/>
      <c r="B166" s="208"/>
      <c r="C166" s="209">
        <v>1994</v>
      </c>
      <c r="D166" s="210">
        <v>21394.23</v>
      </c>
    </row>
    <row r="167" spans="1:6">
      <c r="A167" s="208"/>
      <c r="B167" s="208"/>
      <c r="C167" s="209">
        <v>1995</v>
      </c>
      <c r="D167" s="210">
        <v>379050</v>
      </c>
    </row>
    <row r="168" spans="1:6">
      <c r="A168" s="208"/>
      <c r="B168" s="208"/>
      <c r="C168" s="209">
        <v>1996</v>
      </c>
      <c r="D168" s="210">
        <v>23630</v>
      </c>
    </row>
    <row r="169" spans="1:6">
      <c r="A169" s="208"/>
      <c r="B169" s="208"/>
      <c r="C169" s="209">
        <v>1997</v>
      </c>
      <c r="D169" s="210">
        <v>217726.4</v>
      </c>
    </row>
    <row r="170" spans="1:6">
      <c r="A170" s="208"/>
      <c r="B170" s="208"/>
      <c r="C170" s="209">
        <v>1998</v>
      </c>
      <c r="D170" s="210">
        <v>103816.21</v>
      </c>
    </row>
    <row r="171" spans="1:6">
      <c r="A171" s="208"/>
      <c r="B171" s="208"/>
      <c r="C171" s="209">
        <v>1999</v>
      </c>
      <c r="D171" s="210">
        <v>29462.98</v>
      </c>
    </row>
    <row r="172" spans="1:6">
      <c r="A172" s="208"/>
      <c r="B172" s="208"/>
      <c r="C172" s="209">
        <v>2000</v>
      </c>
      <c r="D172" s="210">
        <v>6701.77</v>
      </c>
    </row>
    <row r="173" spans="1:6">
      <c r="A173" s="208"/>
      <c r="B173" s="208"/>
      <c r="C173" s="209">
        <v>2002</v>
      </c>
      <c r="D173" s="210">
        <v>20539.47</v>
      </c>
    </row>
    <row r="174" spans="1:6">
      <c r="A174" s="208"/>
      <c r="B174" s="208"/>
      <c r="C174" s="209">
        <v>2004</v>
      </c>
      <c r="D174" s="210">
        <v>0</v>
      </c>
    </row>
    <row r="175" spans="1:6">
      <c r="A175" s="228"/>
      <c r="B175" s="220" t="s">
        <v>818</v>
      </c>
      <c r="C175" s="221"/>
      <c r="D175" s="222">
        <v>1000474.58</v>
      </c>
      <c r="E175" s="223">
        <v>1000475</v>
      </c>
      <c r="F175" s="202" t="s">
        <v>830</v>
      </c>
    </row>
    <row r="176" spans="1:6">
      <c r="A176" s="211" t="s">
        <v>825</v>
      </c>
      <c r="B176" s="212"/>
      <c r="C176" s="212"/>
      <c r="D176" s="213">
        <f>SUM(D139)+D160+D175</f>
        <v>296535497.19</v>
      </c>
    </row>
    <row r="178" spans="4:5">
      <c r="D178">
        <f>+D24+D80+D83+D99+D105+D176-43686888</f>
        <v>419451969.37</v>
      </c>
      <c r="E178" s="223">
        <f>SUM(E2:E175)</f>
        <v>419451969.44999999</v>
      </c>
    </row>
  </sheetData>
  <phoneticPr fontId="25" type="noConversion"/>
  <pageMargins left="0.75" right="0.75" top="1" bottom="1" header="0.5" footer="0.5"/>
  <pageSetup scale="67" orientation="portrait" verticalDpi="0" r:id="rId1"/>
  <headerFooter alignWithMargins="0"/>
  <rowBreaks count="1" manualBreakCount="1">
    <brk id="6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J3244"/>
  <sheetViews>
    <sheetView topLeftCell="A3165" zoomScale="90" zoomScaleNormal="90" workbookViewId="0">
      <selection activeCell="G786" sqref="G786"/>
    </sheetView>
  </sheetViews>
  <sheetFormatPr defaultRowHeight="15"/>
  <cols>
    <col min="5" max="5" width="11.77734375" customWidth="1"/>
    <col min="6" max="6" width="8" style="198" customWidth="1"/>
    <col min="7" max="7" width="29" customWidth="1"/>
    <col min="8" max="8" width="13" style="167" customWidth="1"/>
    <col min="10" max="10" width="13.21875" customWidth="1"/>
  </cols>
  <sheetData>
    <row r="1" spans="1:9">
      <c r="C1" t="s">
        <v>2877</v>
      </c>
      <c r="D1" t="s">
        <v>620</v>
      </c>
      <c r="E1" t="s">
        <v>2878</v>
      </c>
      <c r="F1" s="198" t="s">
        <v>2879</v>
      </c>
      <c r="G1" t="s">
        <v>2880</v>
      </c>
      <c r="H1" s="167" t="s">
        <v>2881</v>
      </c>
      <c r="I1" t="s">
        <v>2882</v>
      </c>
    </row>
    <row r="2" spans="1:9">
      <c r="A2" s="197" t="s">
        <v>2805</v>
      </c>
      <c r="D2">
        <v>3000</v>
      </c>
      <c r="E2" s="182">
        <v>26746</v>
      </c>
      <c r="F2" s="198">
        <v>60340</v>
      </c>
      <c r="G2" t="s">
        <v>961</v>
      </c>
      <c r="H2" s="167">
        <v>11000</v>
      </c>
      <c r="I2">
        <f t="shared" ref="I2:I65" si="0">YEAR(E2)</f>
        <v>1973</v>
      </c>
    </row>
    <row r="3" spans="1:9">
      <c r="D3">
        <v>3000</v>
      </c>
      <c r="E3" s="182">
        <v>26746</v>
      </c>
      <c r="F3" s="198">
        <v>60341</v>
      </c>
      <c r="G3" t="s">
        <v>965</v>
      </c>
      <c r="H3" s="167">
        <v>2285113</v>
      </c>
      <c r="I3">
        <f t="shared" si="0"/>
        <v>1973</v>
      </c>
    </row>
    <row r="4" spans="1:9">
      <c r="D4">
        <v>3000</v>
      </c>
      <c r="E4" s="182">
        <v>26746</v>
      </c>
      <c r="F4" s="198">
        <v>60342</v>
      </c>
      <c r="G4" t="s">
        <v>962</v>
      </c>
      <c r="H4" s="167">
        <v>274000</v>
      </c>
      <c r="I4">
        <f t="shared" si="0"/>
        <v>1973</v>
      </c>
    </row>
    <row r="5" spans="1:9">
      <c r="D5">
        <v>3000</v>
      </c>
      <c r="E5" s="182">
        <v>26746</v>
      </c>
      <c r="F5" s="198">
        <v>60343</v>
      </c>
      <c r="G5" t="s">
        <v>960</v>
      </c>
      <c r="H5" s="167">
        <v>7000</v>
      </c>
      <c r="I5">
        <f t="shared" si="0"/>
        <v>1973</v>
      </c>
    </row>
    <row r="6" spans="1:9">
      <c r="D6">
        <v>3000</v>
      </c>
      <c r="E6" s="182">
        <v>26746</v>
      </c>
      <c r="F6" s="198">
        <v>60344</v>
      </c>
      <c r="G6" t="s">
        <v>963</v>
      </c>
      <c r="H6" s="167">
        <v>318000</v>
      </c>
      <c r="I6">
        <f t="shared" si="0"/>
        <v>1973</v>
      </c>
    </row>
    <row r="7" spans="1:9">
      <c r="D7">
        <v>3000</v>
      </c>
      <c r="E7" s="182">
        <v>26746</v>
      </c>
      <c r="F7" s="198">
        <v>66642</v>
      </c>
      <c r="G7" t="s">
        <v>964</v>
      </c>
      <c r="H7" s="167">
        <v>1619750</v>
      </c>
      <c r="I7">
        <f t="shared" si="0"/>
        <v>1973</v>
      </c>
    </row>
    <row r="8" spans="1:9">
      <c r="D8">
        <v>3000</v>
      </c>
      <c r="E8" s="182">
        <v>27029</v>
      </c>
      <c r="F8" s="198">
        <v>60349</v>
      </c>
      <c r="G8" t="s">
        <v>966</v>
      </c>
      <c r="H8" s="167">
        <v>424222</v>
      </c>
      <c r="I8">
        <f t="shared" si="0"/>
        <v>1973</v>
      </c>
    </row>
    <row r="9" spans="1:9">
      <c r="D9">
        <v>3000</v>
      </c>
      <c r="E9" s="182">
        <v>27029</v>
      </c>
      <c r="F9" s="198">
        <v>61342</v>
      </c>
      <c r="G9" t="s">
        <v>690</v>
      </c>
      <c r="H9" s="167">
        <v>-97907</v>
      </c>
      <c r="I9">
        <f t="shared" si="0"/>
        <v>1973</v>
      </c>
    </row>
    <row r="10" spans="1:9">
      <c r="D10">
        <v>3000</v>
      </c>
      <c r="E10" s="182">
        <v>27364</v>
      </c>
      <c r="F10" s="198">
        <v>60351</v>
      </c>
      <c r="G10" t="s">
        <v>968</v>
      </c>
      <c r="H10" s="167">
        <v>8975</v>
      </c>
      <c r="I10">
        <f t="shared" si="0"/>
        <v>1974</v>
      </c>
    </row>
    <row r="11" spans="1:9">
      <c r="D11">
        <v>3000</v>
      </c>
      <c r="E11" s="182">
        <v>27364</v>
      </c>
      <c r="F11" s="198">
        <v>60462</v>
      </c>
      <c r="G11" t="s">
        <v>967</v>
      </c>
      <c r="H11" s="167">
        <v>5979</v>
      </c>
      <c r="I11">
        <f t="shared" si="0"/>
        <v>1974</v>
      </c>
    </row>
    <row r="12" spans="1:9">
      <c r="D12">
        <v>3000</v>
      </c>
      <c r="E12" s="182">
        <v>27364</v>
      </c>
      <c r="F12" s="198">
        <v>60470</v>
      </c>
      <c r="G12" t="s">
        <v>969</v>
      </c>
      <c r="H12" s="167">
        <v>25079</v>
      </c>
      <c r="I12">
        <f t="shared" si="0"/>
        <v>1974</v>
      </c>
    </row>
    <row r="13" spans="1:9">
      <c r="D13">
        <v>3000</v>
      </c>
      <c r="E13" s="182">
        <v>27364</v>
      </c>
      <c r="F13" s="198">
        <v>60471</v>
      </c>
      <c r="G13" t="s">
        <v>969</v>
      </c>
      <c r="H13" s="167">
        <v>488596</v>
      </c>
      <c r="I13">
        <f t="shared" si="0"/>
        <v>1974</v>
      </c>
    </row>
    <row r="14" spans="1:9">
      <c r="D14">
        <v>3000</v>
      </c>
      <c r="E14" s="182">
        <v>27759</v>
      </c>
      <c r="F14" s="198">
        <v>60594</v>
      </c>
      <c r="G14" t="s">
        <v>970</v>
      </c>
      <c r="H14" s="167">
        <v>12644</v>
      </c>
      <c r="I14">
        <f t="shared" si="0"/>
        <v>1975</v>
      </c>
    </row>
    <row r="15" spans="1:9" s="216" customFormat="1">
      <c r="D15" s="216">
        <v>3000</v>
      </c>
      <c r="E15" s="217">
        <v>27759</v>
      </c>
      <c r="F15" s="218">
        <v>61189</v>
      </c>
      <c r="G15" s="216" t="s">
        <v>326</v>
      </c>
      <c r="H15" s="219">
        <v>-566778</v>
      </c>
      <c r="I15" s="216">
        <f t="shared" si="0"/>
        <v>1975</v>
      </c>
    </row>
    <row r="16" spans="1:9" s="216" customFormat="1">
      <c r="D16" s="216">
        <v>3000</v>
      </c>
      <c r="E16" s="217">
        <v>27759</v>
      </c>
      <c r="F16" s="218">
        <v>61341</v>
      </c>
      <c r="G16" s="216" t="s">
        <v>690</v>
      </c>
      <c r="H16" s="219">
        <v>-76310</v>
      </c>
      <c r="I16" s="216">
        <f t="shared" si="0"/>
        <v>1975</v>
      </c>
    </row>
    <row r="17" spans="4:9" s="216" customFormat="1">
      <c r="D17" s="216">
        <v>3000</v>
      </c>
      <c r="E17" s="217">
        <v>27850</v>
      </c>
      <c r="F17" s="218">
        <v>61190</v>
      </c>
      <c r="G17" s="216" t="s">
        <v>690</v>
      </c>
      <c r="H17" s="219">
        <v>-551558</v>
      </c>
      <c r="I17" s="216">
        <f t="shared" si="0"/>
        <v>1976</v>
      </c>
    </row>
    <row r="18" spans="4:9" s="216" customFormat="1">
      <c r="D18" s="216">
        <v>3000</v>
      </c>
      <c r="E18" s="217">
        <v>27850</v>
      </c>
      <c r="F18" s="218">
        <v>61191</v>
      </c>
      <c r="G18" s="216" t="s">
        <v>690</v>
      </c>
      <c r="H18" s="219">
        <v>-59498</v>
      </c>
      <c r="I18" s="216">
        <f t="shared" si="0"/>
        <v>1976</v>
      </c>
    </row>
    <row r="19" spans="4:9">
      <c r="D19">
        <v>3000</v>
      </c>
      <c r="E19" s="182">
        <v>28125</v>
      </c>
      <c r="F19" s="198">
        <v>60599</v>
      </c>
      <c r="G19" t="s">
        <v>686</v>
      </c>
      <c r="H19" s="167">
        <v>650484</v>
      </c>
      <c r="I19">
        <f t="shared" si="0"/>
        <v>1976</v>
      </c>
    </row>
    <row r="20" spans="4:9">
      <c r="D20">
        <v>3000</v>
      </c>
      <c r="E20" s="182">
        <v>28125</v>
      </c>
      <c r="F20" s="198">
        <v>60600</v>
      </c>
      <c r="G20" t="s">
        <v>687</v>
      </c>
      <c r="H20" s="167">
        <v>2043798.25</v>
      </c>
      <c r="I20">
        <f t="shared" si="0"/>
        <v>1976</v>
      </c>
    </row>
    <row r="21" spans="4:9">
      <c r="D21">
        <v>3000</v>
      </c>
      <c r="E21" s="182">
        <v>28460</v>
      </c>
      <c r="F21" s="198">
        <v>60713</v>
      </c>
      <c r="G21" t="s">
        <v>327</v>
      </c>
      <c r="H21" s="167">
        <v>-67901.259999999995</v>
      </c>
      <c r="I21">
        <f t="shared" si="0"/>
        <v>1977</v>
      </c>
    </row>
    <row r="22" spans="4:9">
      <c r="D22">
        <v>3000</v>
      </c>
      <c r="E22" s="182">
        <v>28885</v>
      </c>
      <c r="F22" s="198">
        <v>60718</v>
      </c>
      <c r="G22" t="s">
        <v>689</v>
      </c>
      <c r="H22" s="167">
        <v>114070</v>
      </c>
      <c r="I22">
        <f t="shared" si="0"/>
        <v>1979</v>
      </c>
    </row>
    <row r="23" spans="4:9">
      <c r="D23">
        <v>3000</v>
      </c>
      <c r="E23" s="182">
        <v>28885</v>
      </c>
      <c r="F23" s="198">
        <v>60719</v>
      </c>
      <c r="G23" t="s">
        <v>3527</v>
      </c>
      <c r="H23" s="167">
        <v>14699</v>
      </c>
      <c r="I23">
        <f t="shared" si="0"/>
        <v>1979</v>
      </c>
    </row>
    <row r="24" spans="4:9">
      <c r="D24">
        <v>3000</v>
      </c>
      <c r="E24" s="182">
        <v>28885</v>
      </c>
      <c r="F24" s="198">
        <v>60721</v>
      </c>
      <c r="G24" t="s">
        <v>311</v>
      </c>
      <c r="H24" s="167">
        <v>30489</v>
      </c>
      <c r="I24">
        <f t="shared" si="0"/>
        <v>1979</v>
      </c>
    </row>
    <row r="25" spans="4:9" s="216" customFormat="1">
      <c r="D25" s="216">
        <v>3000</v>
      </c>
      <c r="E25" s="217">
        <v>29128</v>
      </c>
      <c r="F25" s="218">
        <v>61340</v>
      </c>
      <c r="G25" s="216" t="s">
        <v>690</v>
      </c>
      <c r="H25" s="219">
        <v>-173939</v>
      </c>
      <c r="I25" s="216">
        <f t="shared" si="0"/>
        <v>1979</v>
      </c>
    </row>
    <row r="26" spans="4:9" s="216" customFormat="1">
      <c r="D26" s="216">
        <v>3000</v>
      </c>
      <c r="E26" s="217">
        <v>29525</v>
      </c>
      <c r="F26" s="218">
        <v>61339</v>
      </c>
      <c r="G26" s="216" t="s">
        <v>690</v>
      </c>
      <c r="H26" s="219">
        <v>-61209</v>
      </c>
      <c r="I26" s="216">
        <f t="shared" si="0"/>
        <v>1980</v>
      </c>
    </row>
    <row r="27" spans="4:9">
      <c r="D27">
        <v>3000</v>
      </c>
      <c r="E27" s="182">
        <v>29586</v>
      </c>
      <c r="F27" s="198">
        <v>60832</v>
      </c>
      <c r="G27" t="s">
        <v>3039</v>
      </c>
      <c r="H27" s="167">
        <v>47098</v>
      </c>
      <c r="I27">
        <f t="shared" si="0"/>
        <v>1980</v>
      </c>
    </row>
    <row r="28" spans="4:9">
      <c r="D28">
        <v>3000</v>
      </c>
      <c r="E28" s="182">
        <v>29586</v>
      </c>
      <c r="F28" s="198">
        <v>60834</v>
      </c>
      <c r="G28" t="s">
        <v>3040</v>
      </c>
      <c r="H28" s="167">
        <v>49997</v>
      </c>
      <c r="I28">
        <f t="shared" si="0"/>
        <v>1980</v>
      </c>
    </row>
    <row r="29" spans="4:9">
      <c r="D29">
        <v>3000</v>
      </c>
      <c r="E29" s="182">
        <v>29586</v>
      </c>
      <c r="F29" s="198">
        <v>60835</v>
      </c>
      <c r="G29" t="s">
        <v>2590</v>
      </c>
      <c r="H29" s="167">
        <v>137375</v>
      </c>
      <c r="I29">
        <f t="shared" si="0"/>
        <v>1980</v>
      </c>
    </row>
    <row r="30" spans="4:9" s="216" customFormat="1">
      <c r="D30" s="216">
        <v>3000</v>
      </c>
      <c r="E30" s="217">
        <v>29767</v>
      </c>
      <c r="F30" s="218">
        <v>61192</v>
      </c>
      <c r="G30" s="216" t="s">
        <v>690</v>
      </c>
      <c r="H30" s="219">
        <v>-13692537</v>
      </c>
      <c r="I30" s="216">
        <f t="shared" si="0"/>
        <v>1981</v>
      </c>
    </row>
    <row r="31" spans="4:9">
      <c r="D31">
        <v>3000</v>
      </c>
      <c r="E31" s="182">
        <v>29859</v>
      </c>
      <c r="F31" s="198">
        <v>60963</v>
      </c>
      <c r="G31" t="s">
        <v>3044</v>
      </c>
      <c r="H31" s="167">
        <v>10897373</v>
      </c>
      <c r="I31">
        <f t="shared" si="0"/>
        <v>1981</v>
      </c>
    </row>
    <row r="32" spans="4:9">
      <c r="D32">
        <v>3000</v>
      </c>
      <c r="E32" s="182">
        <v>29859</v>
      </c>
      <c r="F32" s="198">
        <v>60964</v>
      </c>
      <c r="G32" t="s">
        <v>3043</v>
      </c>
      <c r="H32" s="167">
        <v>2529859</v>
      </c>
      <c r="I32">
        <f t="shared" si="0"/>
        <v>1981</v>
      </c>
    </row>
    <row r="33" spans="4:9" s="216" customFormat="1">
      <c r="D33" s="216">
        <v>3000</v>
      </c>
      <c r="E33" s="217">
        <v>29890</v>
      </c>
      <c r="F33" s="218">
        <v>61343</v>
      </c>
      <c r="G33" s="216" t="s">
        <v>690</v>
      </c>
      <c r="H33" s="219">
        <v>-3603552</v>
      </c>
      <c r="I33" s="216">
        <f t="shared" si="0"/>
        <v>1981</v>
      </c>
    </row>
    <row r="34" spans="4:9" s="191" customFormat="1" ht="15.75">
      <c r="D34" s="191">
        <v>3000</v>
      </c>
      <c r="E34" s="214">
        <v>29920</v>
      </c>
      <c r="F34" s="215">
        <v>59759</v>
      </c>
      <c r="G34" s="191" t="s">
        <v>3089</v>
      </c>
      <c r="H34" s="229">
        <f>1787577-1787577</f>
        <v>0</v>
      </c>
      <c r="I34" s="191">
        <f t="shared" si="0"/>
        <v>1981</v>
      </c>
    </row>
    <row r="35" spans="4:9">
      <c r="D35">
        <v>3000</v>
      </c>
      <c r="E35" s="182">
        <v>29951</v>
      </c>
      <c r="F35" s="198">
        <v>60952</v>
      </c>
      <c r="G35" t="s">
        <v>3046</v>
      </c>
      <c r="H35" s="167">
        <v>76904</v>
      </c>
      <c r="I35">
        <f t="shared" si="0"/>
        <v>1981</v>
      </c>
    </row>
    <row r="36" spans="4:9">
      <c r="D36">
        <v>3000</v>
      </c>
      <c r="E36" s="182">
        <v>29982</v>
      </c>
      <c r="F36" s="198">
        <v>60962</v>
      </c>
      <c r="G36" t="s">
        <v>3047</v>
      </c>
      <c r="H36" s="167">
        <v>650812</v>
      </c>
      <c r="I36">
        <f t="shared" si="0"/>
        <v>1982</v>
      </c>
    </row>
    <row r="37" spans="4:9">
      <c r="D37">
        <v>3000</v>
      </c>
      <c r="E37" s="182">
        <v>30041</v>
      </c>
      <c r="F37" s="198">
        <v>60953</v>
      </c>
      <c r="G37" t="s">
        <v>3048</v>
      </c>
      <c r="H37" s="167">
        <v>6595</v>
      </c>
      <c r="I37">
        <f t="shared" si="0"/>
        <v>1982</v>
      </c>
    </row>
    <row r="38" spans="4:9" s="191" customFormat="1" ht="15.75">
      <c r="D38" s="191">
        <v>3000</v>
      </c>
      <c r="E38" s="214">
        <v>30132</v>
      </c>
      <c r="F38" s="215">
        <v>59966</v>
      </c>
      <c r="G38" s="191" t="s">
        <v>3090</v>
      </c>
      <c r="H38" s="229">
        <f>9782121-9782121</f>
        <v>0</v>
      </c>
      <c r="I38" s="191">
        <f t="shared" si="0"/>
        <v>1982</v>
      </c>
    </row>
    <row r="39" spans="4:9">
      <c r="D39">
        <v>3000</v>
      </c>
      <c r="E39" s="182">
        <v>30132</v>
      </c>
      <c r="F39" s="198">
        <v>60959</v>
      </c>
      <c r="G39" t="s">
        <v>3049</v>
      </c>
      <c r="H39" s="167">
        <v>165000</v>
      </c>
      <c r="I39">
        <f t="shared" si="0"/>
        <v>1982</v>
      </c>
    </row>
    <row r="40" spans="4:9">
      <c r="D40">
        <v>3000</v>
      </c>
      <c r="E40" s="182">
        <v>30132</v>
      </c>
      <c r="F40" s="198">
        <v>60960</v>
      </c>
      <c r="G40" t="s">
        <v>3051</v>
      </c>
      <c r="H40" s="167">
        <v>5692046</v>
      </c>
      <c r="I40">
        <f t="shared" si="0"/>
        <v>1982</v>
      </c>
    </row>
    <row r="41" spans="4:9">
      <c r="D41">
        <v>3000</v>
      </c>
      <c r="E41" s="182">
        <v>30132</v>
      </c>
      <c r="F41" s="198">
        <v>60961</v>
      </c>
      <c r="G41" t="s">
        <v>3050</v>
      </c>
      <c r="H41" s="167">
        <v>314410</v>
      </c>
      <c r="I41">
        <f t="shared" si="0"/>
        <v>1982</v>
      </c>
    </row>
    <row r="42" spans="4:9" s="188" customFormat="1">
      <c r="D42" s="188">
        <v>3000</v>
      </c>
      <c r="E42" s="200">
        <v>30132</v>
      </c>
      <c r="F42" s="201">
        <v>66644</v>
      </c>
      <c r="G42" s="188" t="s">
        <v>3052</v>
      </c>
      <c r="H42" s="189">
        <v>28224159</v>
      </c>
      <c r="I42" s="188">
        <f t="shared" si="0"/>
        <v>1982</v>
      </c>
    </row>
    <row r="43" spans="4:9">
      <c r="D43">
        <v>3000</v>
      </c>
      <c r="E43" s="182">
        <v>30133</v>
      </c>
      <c r="F43" s="198">
        <v>61083</v>
      </c>
      <c r="G43" t="s">
        <v>3056</v>
      </c>
      <c r="H43" s="167">
        <v>1161745.71</v>
      </c>
      <c r="I43">
        <f t="shared" si="0"/>
        <v>1982</v>
      </c>
    </row>
    <row r="44" spans="4:9">
      <c r="D44">
        <v>3000</v>
      </c>
      <c r="E44" s="182">
        <v>30133</v>
      </c>
      <c r="F44" s="198">
        <v>61084</v>
      </c>
      <c r="G44" t="s">
        <v>3054</v>
      </c>
      <c r="H44" s="167">
        <v>250966.09</v>
      </c>
      <c r="I44">
        <f t="shared" si="0"/>
        <v>1982</v>
      </c>
    </row>
    <row r="45" spans="4:9">
      <c r="D45">
        <v>3000</v>
      </c>
      <c r="E45" s="182">
        <v>30133</v>
      </c>
      <c r="F45" s="198">
        <v>61086</v>
      </c>
      <c r="G45" t="s">
        <v>2345</v>
      </c>
      <c r="H45" s="167">
        <v>-385600</v>
      </c>
      <c r="I45">
        <f t="shared" si="0"/>
        <v>1982</v>
      </c>
    </row>
    <row r="46" spans="4:9">
      <c r="D46">
        <v>3000</v>
      </c>
      <c r="E46" s="182">
        <v>30133</v>
      </c>
      <c r="F46" s="198">
        <v>61087</v>
      </c>
      <c r="G46" t="s">
        <v>3055</v>
      </c>
      <c r="H46" s="167">
        <v>351397.38</v>
      </c>
      <c r="I46">
        <f t="shared" si="0"/>
        <v>1982</v>
      </c>
    </row>
    <row r="47" spans="4:9">
      <c r="D47">
        <v>3000</v>
      </c>
      <c r="E47" s="182">
        <v>30133</v>
      </c>
      <c r="F47" s="198">
        <v>61088</v>
      </c>
      <c r="G47" t="s">
        <v>3053</v>
      </c>
      <c r="H47" s="167">
        <v>137.69999999999999</v>
      </c>
      <c r="I47">
        <f t="shared" si="0"/>
        <v>1982</v>
      </c>
    </row>
    <row r="48" spans="4:9">
      <c r="D48">
        <v>3000</v>
      </c>
      <c r="E48" s="182">
        <v>30256</v>
      </c>
      <c r="F48" s="198">
        <v>61085</v>
      </c>
      <c r="G48" t="s">
        <v>3057</v>
      </c>
      <c r="H48" s="167">
        <v>92794.7</v>
      </c>
      <c r="I48">
        <f t="shared" si="0"/>
        <v>1982</v>
      </c>
    </row>
    <row r="49" spans="4:9">
      <c r="D49">
        <v>3000</v>
      </c>
      <c r="E49" s="182">
        <v>30286</v>
      </c>
      <c r="F49" s="198">
        <v>61077</v>
      </c>
      <c r="G49" t="s">
        <v>1152</v>
      </c>
      <c r="H49" s="167">
        <v>47135</v>
      </c>
      <c r="I49">
        <f t="shared" si="0"/>
        <v>1982</v>
      </c>
    </row>
    <row r="50" spans="4:9">
      <c r="D50">
        <v>3000</v>
      </c>
      <c r="E50" s="182">
        <v>30467</v>
      </c>
      <c r="F50" s="198">
        <v>61079</v>
      </c>
      <c r="G50" t="s">
        <v>3058</v>
      </c>
      <c r="H50" s="167">
        <v>13211.1</v>
      </c>
      <c r="I50">
        <f t="shared" si="0"/>
        <v>1983</v>
      </c>
    </row>
    <row r="51" spans="4:9">
      <c r="D51">
        <v>3000</v>
      </c>
      <c r="E51" s="182">
        <v>30497</v>
      </c>
      <c r="F51" s="198">
        <v>61078</v>
      </c>
      <c r="G51" t="s">
        <v>3059</v>
      </c>
      <c r="H51" s="167">
        <v>17377</v>
      </c>
      <c r="I51">
        <f t="shared" si="0"/>
        <v>1983</v>
      </c>
    </row>
    <row r="52" spans="4:9">
      <c r="D52">
        <v>3000</v>
      </c>
      <c r="E52" s="182">
        <v>30498</v>
      </c>
      <c r="F52" s="198">
        <v>61318</v>
      </c>
      <c r="G52" t="s">
        <v>3060</v>
      </c>
      <c r="H52" s="167">
        <v>355</v>
      </c>
      <c r="I52">
        <f t="shared" si="0"/>
        <v>1983</v>
      </c>
    </row>
    <row r="53" spans="4:9">
      <c r="D53">
        <v>3000</v>
      </c>
      <c r="E53" s="182">
        <v>30589</v>
      </c>
      <c r="F53" s="198">
        <v>61316</v>
      </c>
      <c r="G53" t="s">
        <v>3062</v>
      </c>
      <c r="H53" s="167">
        <v>2867235</v>
      </c>
      <c r="I53">
        <f t="shared" si="0"/>
        <v>1983</v>
      </c>
    </row>
    <row r="54" spans="4:9">
      <c r="D54">
        <v>3000</v>
      </c>
      <c r="E54" s="182">
        <v>30650</v>
      </c>
      <c r="F54" s="198">
        <v>61315</v>
      </c>
      <c r="G54" t="s">
        <v>1649</v>
      </c>
      <c r="H54" s="167">
        <v>581017</v>
      </c>
      <c r="I54">
        <f t="shared" si="0"/>
        <v>1983</v>
      </c>
    </row>
    <row r="55" spans="4:9">
      <c r="D55">
        <v>3000</v>
      </c>
      <c r="E55" s="182">
        <v>30740</v>
      </c>
      <c r="F55" s="198">
        <v>61317</v>
      </c>
      <c r="G55" t="s">
        <v>387</v>
      </c>
      <c r="H55" s="167">
        <v>41606</v>
      </c>
      <c r="I55">
        <f t="shared" si="0"/>
        <v>1984</v>
      </c>
    </row>
    <row r="56" spans="4:9">
      <c r="D56">
        <v>3000</v>
      </c>
      <c r="E56" s="182">
        <v>31016</v>
      </c>
      <c r="F56" s="198">
        <v>59742</v>
      </c>
      <c r="G56" t="s">
        <v>390</v>
      </c>
      <c r="H56" s="167">
        <v>64171</v>
      </c>
      <c r="I56">
        <f t="shared" si="0"/>
        <v>1984</v>
      </c>
    </row>
    <row r="57" spans="4:9">
      <c r="D57">
        <v>3000</v>
      </c>
      <c r="E57" s="182">
        <v>31047</v>
      </c>
      <c r="F57" s="198">
        <v>59744</v>
      </c>
      <c r="G57" t="s">
        <v>391</v>
      </c>
      <c r="H57" s="167">
        <v>21683</v>
      </c>
      <c r="I57">
        <f t="shared" si="0"/>
        <v>1984</v>
      </c>
    </row>
    <row r="58" spans="4:9">
      <c r="D58">
        <v>3000</v>
      </c>
      <c r="E58" s="182">
        <v>31047</v>
      </c>
      <c r="F58" s="198">
        <v>59745</v>
      </c>
      <c r="G58" t="s">
        <v>2346</v>
      </c>
      <c r="H58" s="167">
        <v>-17980</v>
      </c>
      <c r="I58">
        <f t="shared" si="0"/>
        <v>1984</v>
      </c>
    </row>
    <row r="59" spans="4:9">
      <c r="D59">
        <v>3000</v>
      </c>
      <c r="E59" s="182">
        <v>31047</v>
      </c>
      <c r="F59" s="198">
        <v>59746</v>
      </c>
      <c r="G59" t="s">
        <v>2347</v>
      </c>
      <c r="H59" s="167">
        <v>-4225</v>
      </c>
      <c r="I59">
        <f t="shared" si="0"/>
        <v>1984</v>
      </c>
    </row>
    <row r="60" spans="4:9">
      <c r="D60">
        <v>3000</v>
      </c>
      <c r="E60" s="182">
        <v>31228</v>
      </c>
      <c r="F60" s="198">
        <v>59751</v>
      </c>
      <c r="G60" t="s">
        <v>2348</v>
      </c>
      <c r="H60" s="167">
        <v>-325000</v>
      </c>
      <c r="I60">
        <f t="shared" si="0"/>
        <v>1985</v>
      </c>
    </row>
    <row r="61" spans="4:9" s="216" customFormat="1">
      <c r="D61" s="216">
        <v>3000</v>
      </c>
      <c r="E61" s="217">
        <v>31532</v>
      </c>
      <c r="F61" s="218">
        <v>61345</v>
      </c>
      <c r="G61" s="216" t="s">
        <v>2349</v>
      </c>
      <c r="H61" s="219">
        <v>-5154</v>
      </c>
      <c r="I61" s="216">
        <f t="shared" si="0"/>
        <v>1986</v>
      </c>
    </row>
    <row r="62" spans="4:9">
      <c r="D62">
        <v>3000</v>
      </c>
      <c r="E62" s="182">
        <v>31532</v>
      </c>
      <c r="F62" s="198">
        <v>61346</v>
      </c>
      <c r="G62" t="s">
        <v>393</v>
      </c>
      <c r="H62" s="167">
        <v>24171.47</v>
      </c>
      <c r="I62">
        <f t="shared" si="0"/>
        <v>1986</v>
      </c>
    </row>
    <row r="63" spans="4:9" s="191" customFormat="1" ht="15.75">
      <c r="D63" s="191">
        <v>3000</v>
      </c>
      <c r="E63" s="214">
        <v>31593</v>
      </c>
      <c r="F63" s="215">
        <v>61347</v>
      </c>
      <c r="G63" s="191" t="s">
        <v>3092</v>
      </c>
      <c r="H63" s="229">
        <f>3340-3340</f>
        <v>0</v>
      </c>
      <c r="I63" s="191">
        <f t="shared" si="0"/>
        <v>1986</v>
      </c>
    </row>
    <row r="64" spans="4:9" s="216" customFormat="1">
      <c r="D64" s="216">
        <v>3000</v>
      </c>
      <c r="E64" s="217">
        <v>31593</v>
      </c>
      <c r="F64" s="218">
        <v>61348</v>
      </c>
      <c r="G64" s="216" t="s">
        <v>3091</v>
      </c>
      <c r="H64" s="219">
        <v>-771</v>
      </c>
      <c r="I64" s="216">
        <f t="shared" si="0"/>
        <v>1986</v>
      </c>
    </row>
    <row r="65" spans="4:9" s="216" customFormat="1">
      <c r="D65" s="216">
        <v>3000</v>
      </c>
      <c r="E65" s="217">
        <v>31716</v>
      </c>
      <c r="F65" s="218">
        <v>59556</v>
      </c>
      <c r="G65" s="216" t="s">
        <v>2350</v>
      </c>
      <c r="H65" s="219">
        <v>-14412</v>
      </c>
      <c r="I65" s="216">
        <f t="shared" si="0"/>
        <v>1986</v>
      </c>
    </row>
    <row r="66" spans="4:9">
      <c r="D66">
        <v>3000</v>
      </c>
      <c r="E66" s="182">
        <v>31716</v>
      </c>
      <c r="F66" s="198">
        <v>59559</v>
      </c>
      <c r="G66" t="s">
        <v>394</v>
      </c>
      <c r="H66" s="167">
        <v>69402.11</v>
      </c>
      <c r="I66">
        <f t="shared" ref="I66:I129" si="1">YEAR(E66)</f>
        <v>1986</v>
      </c>
    </row>
    <row r="67" spans="4:9" s="216" customFormat="1">
      <c r="D67" s="216">
        <v>3000</v>
      </c>
      <c r="E67" s="217">
        <v>31777</v>
      </c>
      <c r="F67" s="218">
        <v>59555</v>
      </c>
      <c r="G67" s="216" t="s">
        <v>2351</v>
      </c>
      <c r="H67" s="219">
        <v>-48205</v>
      </c>
      <c r="I67" s="216">
        <f t="shared" si="1"/>
        <v>1986</v>
      </c>
    </row>
    <row r="68" spans="4:9">
      <c r="D68">
        <v>3000</v>
      </c>
      <c r="E68" s="182">
        <v>31777</v>
      </c>
      <c r="F68" s="198">
        <v>61353</v>
      </c>
      <c r="G68" t="s">
        <v>395</v>
      </c>
      <c r="H68" s="167">
        <v>185118.46</v>
      </c>
      <c r="I68">
        <f t="shared" si="1"/>
        <v>1986</v>
      </c>
    </row>
    <row r="69" spans="4:9">
      <c r="D69">
        <v>3000</v>
      </c>
      <c r="E69" s="182">
        <v>31867</v>
      </c>
      <c r="F69" s="198">
        <v>59558</v>
      </c>
      <c r="G69" t="s">
        <v>396</v>
      </c>
      <c r="H69" s="167">
        <v>16650.740000000002</v>
      </c>
      <c r="I69">
        <f t="shared" si="1"/>
        <v>1987</v>
      </c>
    </row>
    <row r="70" spans="4:9">
      <c r="D70">
        <v>3000</v>
      </c>
      <c r="E70" s="182">
        <v>31897</v>
      </c>
      <c r="F70" s="198">
        <v>59560</v>
      </c>
      <c r="G70" t="s">
        <v>398</v>
      </c>
      <c r="H70" s="167">
        <v>2084886.88</v>
      </c>
      <c r="I70">
        <f t="shared" si="1"/>
        <v>1987</v>
      </c>
    </row>
    <row r="71" spans="4:9">
      <c r="D71">
        <v>3000</v>
      </c>
      <c r="E71" s="182">
        <v>31897</v>
      </c>
      <c r="F71" s="198">
        <v>59561</v>
      </c>
      <c r="G71" t="s">
        <v>397</v>
      </c>
      <c r="H71" s="167">
        <v>39163.980000000003</v>
      </c>
      <c r="I71">
        <f t="shared" si="1"/>
        <v>1987</v>
      </c>
    </row>
    <row r="72" spans="4:9">
      <c r="D72">
        <v>3000</v>
      </c>
      <c r="E72" s="182">
        <v>31929</v>
      </c>
      <c r="F72" s="198">
        <v>59567</v>
      </c>
      <c r="G72" t="s">
        <v>399</v>
      </c>
      <c r="H72" s="167">
        <v>3968.02</v>
      </c>
      <c r="I72">
        <f t="shared" si="1"/>
        <v>1987</v>
      </c>
    </row>
    <row r="73" spans="4:9">
      <c r="D73">
        <v>3000</v>
      </c>
      <c r="E73" s="182">
        <v>31958</v>
      </c>
      <c r="F73" s="198">
        <v>59563</v>
      </c>
      <c r="G73" t="s">
        <v>400</v>
      </c>
      <c r="H73" s="167">
        <v>33242.18</v>
      </c>
      <c r="I73">
        <f t="shared" si="1"/>
        <v>1987</v>
      </c>
    </row>
    <row r="74" spans="4:9">
      <c r="D74">
        <v>3000</v>
      </c>
      <c r="E74" s="182">
        <v>31989</v>
      </c>
      <c r="F74" s="198">
        <v>59564</v>
      </c>
      <c r="G74" t="s">
        <v>401</v>
      </c>
      <c r="H74" s="167">
        <v>271341.76</v>
      </c>
      <c r="I74">
        <f t="shared" si="1"/>
        <v>1987</v>
      </c>
    </row>
    <row r="75" spans="4:9">
      <c r="D75">
        <v>3000</v>
      </c>
      <c r="E75" s="182">
        <v>32013</v>
      </c>
      <c r="F75" s="198">
        <v>59859</v>
      </c>
      <c r="G75" t="s">
        <v>406</v>
      </c>
      <c r="H75" s="167">
        <v>1573000</v>
      </c>
      <c r="I75">
        <f t="shared" si="1"/>
        <v>1987</v>
      </c>
    </row>
    <row r="76" spans="4:9">
      <c r="D76">
        <v>3000</v>
      </c>
      <c r="E76" s="182">
        <v>32013</v>
      </c>
      <c r="F76" s="198">
        <v>59860</v>
      </c>
      <c r="G76" t="s">
        <v>406</v>
      </c>
      <c r="H76" s="167">
        <v>2497487.96</v>
      </c>
      <c r="I76">
        <f t="shared" si="1"/>
        <v>1987</v>
      </c>
    </row>
    <row r="77" spans="4:9">
      <c r="D77">
        <v>3000</v>
      </c>
      <c r="E77" s="182">
        <v>32013</v>
      </c>
      <c r="F77" s="198">
        <v>59865</v>
      </c>
      <c r="G77" t="s">
        <v>403</v>
      </c>
      <c r="H77" s="167">
        <v>10527</v>
      </c>
      <c r="I77">
        <f t="shared" si="1"/>
        <v>1987</v>
      </c>
    </row>
    <row r="78" spans="4:9">
      <c r="D78">
        <v>3000</v>
      </c>
      <c r="E78" s="182">
        <v>32013</v>
      </c>
      <c r="F78" s="198">
        <v>59866</v>
      </c>
      <c r="G78" t="s">
        <v>402</v>
      </c>
      <c r="H78" s="167">
        <v>9656</v>
      </c>
      <c r="I78">
        <f t="shared" si="1"/>
        <v>1987</v>
      </c>
    </row>
    <row r="79" spans="4:9">
      <c r="D79">
        <v>3000</v>
      </c>
      <c r="E79" s="182">
        <v>32021</v>
      </c>
      <c r="F79" s="198">
        <v>59569</v>
      </c>
      <c r="G79" t="s">
        <v>407</v>
      </c>
      <c r="H79" s="167">
        <v>20174.77</v>
      </c>
      <c r="I79">
        <f t="shared" si="1"/>
        <v>1987</v>
      </c>
    </row>
    <row r="80" spans="4:9">
      <c r="D80">
        <v>3000</v>
      </c>
      <c r="E80" s="182">
        <v>32050</v>
      </c>
      <c r="F80" s="198">
        <v>59862</v>
      </c>
      <c r="G80" t="s">
        <v>408</v>
      </c>
      <c r="H80" s="167">
        <v>8100</v>
      </c>
      <c r="I80">
        <f t="shared" si="1"/>
        <v>1987</v>
      </c>
    </row>
    <row r="81" spans="4:9">
      <c r="D81">
        <v>3000</v>
      </c>
      <c r="E81" s="182">
        <v>32078</v>
      </c>
      <c r="F81" s="198">
        <v>59568</v>
      </c>
      <c r="G81" t="s">
        <v>410</v>
      </c>
      <c r="H81" s="167">
        <v>146465.69</v>
      </c>
      <c r="I81">
        <f t="shared" si="1"/>
        <v>1987</v>
      </c>
    </row>
    <row r="82" spans="4:9">
      <c r="D82">
        <v>3000</v>
      </c>
      <c r="E82" s="182">
        <v>32078</v>
      </c>
      <c r="F82" s="198">
        <v>59857</v>
      </c>
      <c r="G82" t="s">
        <v>409</v>
      </c>
      <c r="H82" s="167">
        <v>17283</v>
      </c>
      <c r="I82">
        <f t="shared" si="1"/>
        <v>1987</v>
      </c>
    </row>
    <row r="83" spans="4:9">
      <c r="D83">
        <v>3000</v>
      </c>
      <c r="E83" s="182">
        <v>32084</v>
      </c>
      <c r="F83" s="198">
        <v>59856</v>
      </c>
      <c r="G83" t="s">
        <v>412</v>
      </c>
      <c r="H83" s="167">
        <v>11750</v>
      </c>
      <c r="I83">
        <f t="shared" si="1"/>
        <v>1987</v>
      </c>
    </row>
    <row r="84" spans="4:9">
      <c r="D84">
        <v>3000</v>
      </c>
      <c r="E84" s="182">
        <v>32143</v>
      </c>
      <c r="F84" s="198">
        <v>59868</v>
      </c>
      <c r="G84" t="s">
        <v>413</v>
      </c>
      <c r="H84" s="167">
        <v>8299.6</v>
      </c>
      <c r="I84">
        <f t="shared" si="1"/>
        <v>1988</v>
      </c>
    </row>
    <row r="85" spans="4:9">
      <c r="D85">
        <v>3000</v>
      </c>
      <c r="E85" s="182">
        <v>32177</v>
      </c>
      <c r="F85" s="198">
        <v>60020</v>
      </c>
      <c r="G85" t="s">
        <v>414</v>
      </c>
      <c r="H85" s="167">
        <v>6696.88</v>
      </c>
      <c r="I85">
        <f t="shared" si="1"/>
        <v>1988</v>
      </c>
    </row>
    <row r="86" spans="4:9">
      <c r="D86">
        <v>3000</v>
      </c>
      <c r="E86" s="182">
        <v>32202</v>
      </c>
      <c r="F86" s="198">
        <v>59869</v>
      </c>
      <c r="G86" t="s">
        <v>415</v>
      </c>
      <c r="H86" s="167">
        <v>5983.6</v>
      </c>
      <c r="I86">
        <f t="shared" si="1"/>
        <v>1988</v>
      </c>
    </row>
    <row r="87" spans="4:9">
      <c r="D87">
        <v>3000</v>
      </c>
      <c r="E87" s="182">
        <v>32203</v>
      </c>
      <c r="F87" s="198">
        <v>60019</v>
      </c>
      <c r="G87" t="s">
        <v>416</v>
      </c>
      <c r="H87" s="167">
        <v>12838.24</v>
      </c>
      <c r="I87">
        <f t="shared" si="1"/>
        <v>1988</v>
      </c>
    </row>
    <row r="88" spans="4:9">
      <c r="D88">
        <v>3000</v>
      </c>
      <c r="E88" s="182">
        <v>32217</v>
      </c>
      <c r="F88" s="198">
        <v>59871</v>
      </c>
      <c r="G88" t="s">
        <v>417</v>
      </c>
      <c r="H88" s="167">
        <v>6592</v>
      </c>
      <c r="I88">
        <f t="shared" si="1"/>
        <v>1988</v>
      </c>
    </row>
    <row r="89" spans="4:9" s="191" customFormat="1">
      <c r="D89" s="191">
        <v>3000</v>
      </c>
      <c r="E89" s="214">
        <v>32294</v>
      </c>
      <c r="F89" s="215">
        <v>59566</v>
      </c>
      <c r="G89" s="191" t="s">
        <v>3095</v>
      </c>
      <c r="H89" s="190">
        <v>0</v>
      </c>
      <c r="I89" s="191">
        <f t="shared" si="1"/>
        <v>1988</v>
      </c>
    </row>
    <row r="90" spans="4:9" s="191" customFormat="1">
      <c r="D90" s="191">
        <v>3000</v>
      </c>
      <c r="E90" s="214">
        <v>32294</v>
      </c>
      <c r="F90" s="215">
        <v>59870</v>
      </c>
      <c r="G90" s="191" t="s">
        <v>3096</v>
      </c>
      <c r="H90" s="190">
        <v>0</v>
      </c>
      <c r="I90" s="191">
        <f t="shared" si="1"/>
        <v>1988</v>
      </c>
    </row>
    <row r="91" spans="4:9">
      <c r="D91">
        <v>3000</v>
      </c>
      <c r="E91" s="182">
        <v>32295</v>
      </c>
      <c r="F91" s="198">
        <v>60244</v>
      </c>
      <c r="G91" t="s">
        <v>419</v>
      </c>
      <c r="H91" s="167">
        <v>17486.900000000001</v>
      </c>
      <c r="I91">
        <f t="shared" si="1"/>
        <v>1988</v>
      </c>
    </row>
    <row r="92" spans="4:9">
      <c r="D92">
        <v>3000</v>
      </c>
      <c r="E92" s="182">
        <v>32324</v>
      </c>
      <c r="F92" s="198">
        <v>60025</v>
      </c>
      <c r="G92" t="s">
        <v>421</v>
      </c>
      <c r="H92" s="167">
        <v>27713.57</v>
      </c>
      <c r="I92">
        <f t="shared" si="1"/>
        <v>1988</v>
      </c>
    </row>
    <row r="93" spans="4:9">
      <c r="D93">
        <v>3000</v>
      </c>
      <c r="E93" s="182">
        <v>32324</v>
      </c>
      <c r="F93" s="198">
        <v>60229</v>
      </c>
      <c r="G93" t="s">
        <v>2588</v>
      </c>
      <c r="H93" s="167">
        <v>8803.4500000000007</v>
      </c>
      <c r="I93">
        <f t="shared" si="1"/>
        <v>1988</v>
      </c>
    </row>
    <row r="94" spans="4:9">
      <c r="D94">
        <v>3000</v>
      </c>
      <c r="E94" s="182">
        <v>32354</v>
      </c>
      <c r="F94" s="198">
        <v>60228</v>
      </c>
      <c r="G94" t="s">
        <v>423</v>
      </c>
      <c r="H94" s="167">
        <v>307440.71999999997</v>
      </c>
      <c r="I94">
        <f t="shared" si="1"/>
        <v>1988</v>
      </c>
    </row>
    <row r="95" spans="4:9">
      <c r="D95">
        <v>3000</v>
      </c>
      <c r="E95" s="182">
        <v>32355</v>
      </c>
      <c r="F95" s="198">
        <v>60857</v>
      </c>
      <c r="G95" t="s">
        <v>424</v>
      </c>
      <c r="H95" s="167">
        <v>10378</v>
      </c>
      <c r="I95">
        <f t="shared" si="1"/>
        <v>1988</v>
      </c>
    </row>
    <row r="96" spans="4:9">
      <c r="D96">
        <v>3000</v>
      </c>
      <c r="E96" s="182">
        <v>32356</v>
      </c>
      <c r="F96" s="198">
        <v>60366</v>
      </c>
      <c r="G96" t="s">
        <v>431</v>
      </c>
      <c r="H96" s="167">
        <v>3316757.04</v>
      </c>
      <c r="I96">
        <f t="shared" si="1"/>
        <v>1988</v>
      </c>
    </row>
    <row r="97" spans="4:9">
      <c r="D97">
        <v>3000</v>
      </c>
      <c r="E97" s="182">
        <v>32356</v>
      </c>
      <c r="F97" s="198">
        <v>60367</v>
      </c>
      <c r="G97" t="s">
        <v>747</v>
      </c>
      <c r="H97" s="167">
        <v>6901310</v>
      </c>
      <c r="I97">
        <f t="shared" si="1"/>
        <v>1988</v>
      </c>
    </row>
    <row r="98" spans="4:9">
      <c r="D98">
        <v>3000</v>
      </c>
      <c r="E98" s="182">
        <v>32356</v>
      </c>
      <c r="F98" s="198">
        <v>60475</v>
      </c>
      <c r="G98" t="s">
        <v>428</v>
      </c>
      <c r="H98" s="167">
        <v>573146.88</v>
      </c>
      <c r="I98">
        <f t="shared" si="1"/>
        <v>1988</v>
      </c>
    </row>
    <row r="99" spans="4:9">
      <c r="D99">
        <v>3000</v>
      </c>
      <c r="E99" s="182">
        <v>32356</v>
      </c>
      <c r="F99" s="198">
        <v>60477</v>
      </c>
      <c r="G99" t="s">
        <v>430</v>
      </c>
      <c r="H99" s="167">
        <v>1336350.28</v>
      </c>
      <c r="I99">
        <f t="shared" si="1"/>
        <v>1988</v>
      </c>
    </row>
    <row r="100" spans="4:9">
      <c r="D100">
        <v>3000</v>
      </c>
      <c r="E100" s="182">
        <v>32356</v>
      </c>
      <c r="F100" s="198">
        <v>60479</v>
      </c>
      <c r="G100" t="s">
        <v>426</v>
      </c>
      <c r="H100" s="167">
        <v>110538.38</v>
      </c>
      <c r="I100">
        <f t="shared" si="1"/>
        <v>1988</v>
      </c>
    </row>
    <row r="101" spans="4:9">
      <c r="D101">
        <v>3000</v>
      </c>
      <c r="E101" s="182">
        <v>32356</v>
      </c>
      <c r="F101" s="198">
        <v>60481</v>
      </c>
      <c r="G101" t="s">
        <v>746</v>
      </c>
      <c r="H101" s="167">
        <v>115796.42</v>
      </c>
      <c r="I101">
        <f t="shared" si="1"/>
        <v>1988</v>
      </c>
    </row>
    <row r="102" spans="4:9">
      <c r="D102">
        <v>3000</v>
      </c>
      <c r="E102" s="182">
        <v>32356</v>
      </c>
      <c r="F102" s="198">
        <v>60859</v>
      </c>
      <c r="G102" t="s">
        <v>425</v>
      </c>
      <c r="H102" s="167">
        <v>2253.0500000000002</v>
      </c>
      <c r="I102">
        <f t="shared" si="1"/>
        <v>1988</v>
      </c>
    </row>
    <row r="103" spans="4:9">
      <c r="D103">
        <v>3000</v>
      </c>
      <c r="E103" s="182">
        <v>32372</v>
      </c>
      <c r="F103" s="198">
        <v>60239</v>
      </c>
      <c r="G103" t="s">
        <v>433</v>
      </c>
      <c r="H103" s="167">
        <v>6071.55</v>
      </c>
      <c r="I103">
        <f t="shared" si="1"/>
        <v>1988</v>
      </c>
    </row>
    <row r="104" spans="4:9">
      <c r="D104">
        <v>3000</v>
      </c>
      <c r="E104" s="182">
        <v>32385</v>
      </c>
      <c r="F104" s="198">
        <v>60027</v>
      </c>
      <c r="G104" t="s">
        <v>434</v>
      </c>
      <c r="H104" s="167">
        <v>14928</v>
      </c>
      <c r="I104">
        <f t="shared" si="1"/>
        <v>1988</v>
      </c>
    </row>
    <row r="105" spans="4:9">
      <c r="D105">
        <v>3000</v>
      </c>
      <c r="E105" s="182">
        <v>32385</v>
      </c>
      <c r="F105" s="198">
        <v>60235</v>
      </c>
      <c r="G105" t="s">
        <v>435</v>
      </c>
      <c r="H105" s="167">
        <v>23858.1</v>
      </c>
      <c r="I105">
        <f t="shared" si="1"/>
        <v>1988</v>
      </c>
    </row>
    <row r="106" spans="4:9">
      <c r="D106">
        <v>3000</v>
      </c>
      <c r="E106" s="182">
        <v>32401</v>
      </c>
      <c r="F106" s="198">
        <v>60234</v>
      </c>
      <c r="G106" t="s">
        <v>437</v>
      </c>
      <c r="H106" s="167">
        <v>21378</v>
      </c>
      <c r="I106">
        <f t="shared" si="1"/>
        <v>1988</v>
      </c>
    </row>
    <row r="107" spans="4:9">
      <c r="D107">
        <v>3000</v>
      </c>
      <c r="E107" s="182">
        <v>32406</v>
      </c>
      <c r="F107" s="198">
        <v>60243</v>
      </c>
      <c r="G107" t="s">
        <v>438</v>
      </c>
      <c r="H107" s="167">
        <v>14704.56</v>
      </c>
      <c r="I107">
        <f t="shared" si="1"/>
        <v>1988</v>
      </c>
    </row>
    <row r="108" spans="4:9">
      <c r="D108">
        <v>3000</v>
      </c>
      <c r="E108" s="182">
        <v>32416</v>
      </c>
      <c r="F108" s="198">
        <v>60236</v>
      </c>
      <c r="G108" t="s">
        <v>442</v>
      </c>
      <c r="H108" s="167">
        <v>89798.01</v>
      </c>
      <c r="I108">
        <f t="shared" si="1"/>
        <v>1988</v>
      </c>
    </row>
    <row r="109" spans="4:9">
      <c r="D109">
        <v>3000</v>
      </c>
      <c r="E109" s="182">
        <v>32416</v>
      </c>
      <c r="F109" s="198">
        <v>60240</v>
      </c>
      <c r="G109" t="s">
        <v>440</v>
      </c>
      <c r="H109" s="167">
        <v>13051.09</v>
      </c>
      <c r="I109">
        <f t="shared" si="1"/>
        <v>1988</v>
      </c>
    </row>
    <row r="110" spans="4:9">
      <c r="D110">
        <v>3000</v>
      </c>
      <c r="E110" s="182">
        <v>32416</v>
      </c>
      <c r="F110" s="198">
        <v>60730</v>
      </c>
      <c r="G110" t="s">
        <v>441</v>
      </c>
      <c r="H110" s="167">
        <v>28932.5</v>
      </c>
      <c r="I110">
        <f t="shared" si="1"/>
        <v>1988</v>
      </c>
    </row>
    <row r="111" spans="4:9">
      <c r="D111">
        <v>3000</v>
      </c>
      <c r="E111" s="182">
        <v>32447</v>
      </c>
      <c r="F111" s="198">
        <v>60487</v>
      </c>
      <c r="G111" t="s">
        <v>443</v>
      </c>
      <c r="H111" s="167">
        <v>9286.67</v>
      </c>
      <c r="I111">
        <f t="shared" si="1"/>
        <v>1988</v>
      </c>
    </row>
    <row r="112" spans="4:9">
      <c r="D112">
        <v>3000</v>
      </c>
      <c r="E112" s="182">
        <v>32447</v>
      </c>
      <c r="F112" s="198">
        <v>60606</v>
      </c>
      <c r="G112" t="s">
        <v>442</v>
      </c>
      <c r="H112" s="167">
        <v>59750</v>
      </c>
      <c r="I112">
        <f t="shared" si="1"/>
        <v>1988</v>
      </c>
    </row>
    <row r="113" spans="4:9">
      <c r="D113">
        <v>3000</v>
      </c>
      <c r="E113" s="182">
        <v>32462</v>
      </c>
      <c r="F113" s="198">
        <v>60488</v>
      </c>
      <c r="G113" t="s">
        <v>444</v>
      </c>
      <c r="H113" s="167">
        <v>8212</v>
      </c>
      <c r="I113">
        <f t="shared" si="1"/>
        <v>1988</v>
      </c>
    </row>
    <row r="114" spans="4:9">
      <c r="D114">
        <v>3000</v>
      </c>
      <c r="E114" s="182">
        <v>32492</v>
      </c>
      <c r="F114" s="198">
        <v>60609</v>
      </c>
      <c r="G114" t="s">
        <v>448</v>
      </c>
      <c r="H114" s="167">
        <v>28178.58</v>
      </c>
      <c r="I114">
        <f t="shared" si="1"/>
        <v>1988</v>
      </c>
    </row>
    <row r="115" spans="4:9">
      <c r="D115">
        <v>3000</v>
      </c>
      <c r="E115" s="182">
        <v>32492</v>
      </c>
      <c r="F115" s="198">
        <v>60610</v>
      </c>
      <c r="G115" t="s">
        <v>449</v>
      </c>
      <c r="H115" s="167">
        <v>44929.120000000003</v>
      </c>
      <c r="I115">
        <f t="shared" si="1"/>
        <v>1988</v>
      </c>
    </row>
    <row r="116" spans="4:9">
      <c r="D116">
        <v>3000</v>
      </c>
      <c r="E116" s="182">
        <v>32492</v>
      </c>
      <c r="F116" s="198">
        <v>60726</v>
      </c>
      <c r="G116" t="s">
        <v>447</v>
      </c>
      <c r="H116" s="167">
        <v>23001.49</v>
      </c>
      <c r="I116">
        <f t="shared" si="1"/>
        <v>1988</v>
      </c>
    </row>
    <row r="117" spans="4:9">
      <c r="D117">
        <v>3000</v>
      </c>
      <c r="E117" s="182">
        <v>32567</v>
      </c>
      <c r="F117" s="198">
        <v>60608</v>
      </c>
      <c r="G117" t="s">
        <v>452</v>
      </c>
      <c r="H117" s="167">
        <v>12455.38</v>
      </c>
      <c r="I117">
        <f t="shared" si="1"/>
        <v>1989</v>
      </c>
    </row>
    <row r="118" spans="4:9">
      <c r="D118">
        <v>3000</v>
      </c>
      <c r="E118" s="182">
        <v>32567</v>
      </c>
      <c r="F118" s="198">
        <v>60728</v>
      </c>
      <c r="G118" t="s">
        <v>451</v>
      </c>
      <c r="H118" s="167">
        <v>6148</v>
      </c>
      <c r="I118">
        <f t="shared" si="1"/>
        <v>1989</v>
      </c>
    </row>
    <row r="119" spans="4:9">
      <c r="D119">
        <v>3000</v>
      </c>
      <c r="E119" s="182">
        <v>32574</v>
      </c>
      <c r="F119" s="198">
        <v>60967</v>
      </c>
      <c r="G119" t="s">
        <v>453</v>
      </c>
      <c r="H119" s="167">
        <v>83194.78</v>
      </c>
      <c r="I119">
        <f t="shared" si="1"/>
        <v>1989</v>
      </c>
    </row>
    <row r="120" spans="4:9">
      <c r="D120">
        <v>3000</v>
      </c>
      <c r="E120" s="182">
        <v>32582</v>
      </c>
      <c r="F120" s="198">
        <v>60855</v>
      </c>
      <c r="G120" t="s">
        <v>455</v>
      </c>
      <c r="H120" s="167">
        <v>30168.61</v>
      </c>
      <c r="I120">
        <f t="shared" si="1"/>
        <v>1989</v>
      </c>
    </row>
    <row r="121" spans="4:9">
      <c r="D121">
        <v>3000</v>
      </c>
      <c r="E121" s="182">
        <v>32584</v>
      </c>
      <c r="F121" s="198">
        <v>60611</v>
      </c>
      <c r="G121" t="s">
        <v>456</v>
      </c>
      <c r="H121" s="167">
        <v>14568.42</v>
      </c>
      <c r="I121">
        <f t="shared" si="1"/>
        <v>1989</v>
      </c>
    </row>
    <row r="122" spans="4:9">
      <c r="D122">
        <v>3000</v>
      </c>
      <c r="E122" s="182">
        <v>32598</v>
      </c>
      <c r="F122" s="198">
        <v>60860</v>
      </c>
      <c r="G122" t="s">
        <v>458</v>
      </c>
      <c r="H122" s="167">
        <v>7903.45</v>
      </c>
      <c r="I122">
        <f t="shared" si="1"/>
        <v>1989</v>
      </c>
    </row>
    <row r="123" spans="4:9">
      <c r="D123">
        <v>3000</v>
      </c>
      <c r="E123" s="182">
        <v>32598</v>
      </c>
      <c r="F123" s="198">
        <v>60861</v>
      </c>
      <c r="G123" t="s">
        <v>457</v>
      </c>
      <c r="H123" s="167">
        <v>7600</v>
      </c>
      <c r="I123">
        <f t="shared" si="1"/>
        <v>1989</v>
      </c>
    </row>
    <row r="124" spans="4:9">
      <c r="D124">
        <v>3000</v>
      </c>
      <c r="E124" s="182">
        <v>32617</v>
      </c>
      <c r="F124" s="198">
        <v>60968</v>
      </c>
      <c r="G124" t="s">
        <v>461</v>
      </c>
      <c r="H124" s="167">
        <v>8368</v>
      </c>
      <c r="I124">
        <f t="shared" si="1"/>
        <v>1989</v>
      </c>
    </row>
    <row r="125" spans="4:9" s="191" customFormat="1">
      <c r="D125" s="191">
        <v>3000</v>
      </c>
      <c r="E125" s="214">
        <v>32659</v>
      </c>
      <c r="F125" s="215">
        <v>60846</v>
      </c>
      <c r="G125" s="191" t="s">
        <v>3097</v>
      </c>
      <c r="H125" s="190">
        <v>0</v>
      </c>
      <c r="I125" s="191">
        <f t="shared" si="1"/>
        <v>1989</v>
      </c>
    </row>
    <row r="126" spans="4:9" s="191" customFormat="1">
      <c r="D126" s="191">
        <v>3000</v>
      </c>
      <c r="E126" s="214">
        <v>32659</v>
      </c>
      <c r="F126" s="215">
        <v>60848</v>
      </c>
      <c r="G126" s="191" t="s">
        <v>3097</v>
      </c>
      <c r="H126" s="190">
        <v>0</v>
      </c>
      <c r="I126" s="191">
        <f t="shared" si="1"/>
        <v>1989</v>
      </c>
    </row>
    <row r="127" spans="4:9" s="191" customFormat="1">
      <c r="D127" s="191">
        <v>3000</v>
      </c>
      <c r="E127" s="214">
        <v>32659</v>
      </c>
      <c r="F127" s="215">
        <v>60850</v>
      </c>
      <c r="G127" s="191" t="s">
        <v>3097</v>
      </c>
      <c r="H127" s="190">
        <v>0</v>
      </c>
      <c r="I127" s="191">
        <f t="shared" si="1"/>
        <v>1989</v>
      </c>
    </row>
    <row r="128" spans="4:9">
      <c r="D128">
        <v>3000</v>
      </c>
      <c r="E128" s="182">
        <v>32660</v>
      </c>
      <c r="F128" s="198">
        <v>59576</v>
      </c>
      <c r="G128" t="s">
        <v>2012</v>
      </c>
      <c r="H128" s="167">
        <v>34387.22</v>
      </c>
      <c r="I128">
        <f t="shared" si="1"/>
        <v>1989</v>
      </c>
    </row>
    <row r="129" spans="4:9">
      <c r="D129">
        <v>3000</v>
      </c>
      <c r="E129" s="182">
        <v>32660</v>
      </c>
      <c r="F129" s="198">
        <v>59577</v>
      </c>
      <c r="G129" t="s">
        <v>2016</v>
      </c>
      <c r="H129" s="167">
        <v>78069.399999999994</v>
      </c>
      <c r="I129">
        <f t="shared" si="1"/>
        <v>1989</v>
      </c>
    </row>
    <row r="130" spans="4:9">
      <c r="D130">
        <v>3000</v>
      </c>
      <c r="E130" s="182">
        <v>32660</v>
      </c>
      <c r="F130" s="198">
        <v>59973</v>
      </c>
      <c r="G130" t="s">
        <v>3281</v>
      </c>
      <c r="H130" s="167">
        <v>4456.05</v>
      </c>
      <c r="I130">
        <f t="shared" ref="I130:I193" si="2">YEAR(E130)</f>
        <v>1989</v>
      </c>
    </row>
    <row r="131" spans="4:9">
      <c r="D131">
        <v>3000</v>
      </c>
      <c r="E131" s="182">
        <v>32660</v>
      </c>
      <c r="F131" s="198">
        <v>60972</v>
      </c>
      <c r="G131" t="s">
        <v>2010</v>
      </c>
      <c r="H131" s="167">
        <v>15802.1</v>
      </c>
      <c r="I131">
        <f t="shared" si="2"/>
        <v>1989</v>
      </c>
    </row>
    <row r="132" spans="4:9">
      <c r="D132">
        <v>3000</v>
      </c>
      <c r="E132" s="182">
        <v>32660</v>
      </c>
      <c r="F132" s="198">
        <v>60973</v>
      </c>
      <c r="G132" t="s">
        <v>3286</v>
      </c>
      <c r="H132" s="167">
        <v>10218</v>
      </c>
      <c r="I132">
        <f t="shared" si="2"/>
        <v>1989</v>
      </c>
    </row>
    <row r="133" spans="4:9">
      <c r="D133">
        <v>3000</v>
      </c>
      <c r="E133" s="182">
        <v>32660</v>
      </c>
      <c r="F133" s="198">
        <v>60974</v>
      </c>
      <c r="G133" t="s">
        <v>3284</v>
      </c>
      <c r="H133" s="167">
        <v>8345</v>
      </c>
      <c r="I133">
        <f t="shared" si="2"/>
        <v>1989</v>
      </c>
    </row>
    <row r="134" spans="4:9">
      <c r="D134">
        <v>3000</v>
      </c>
      <c r="E134" s="182">
        <v>32660</v>
      </c>
      <c r="F134" s="198">
        <v>60979</v>
      </c>
      <c r="G134" t="s">
        <v>2015</v>
      </c>
      <c r="H134" s="167">
        <v>54632.94</v>
      </c>
      <c r="I134">
        <f t="shared" si="2"/>
        <v>1989</v>
      </c>
    </row>
    <row r="135" spans="4:9">
      <c r="D135">
        <v>3000</v>
      </c>
      <c r="E135" s="182">
        <v>32660</v>
      </c>
      <c r="F135" s="198">
        <v>61089</v>
      </c>
      <c r="G135" t="s">
        <v>2014</v>
      </c>
      <c r="H135" s="167">
        <v>52346.2</v>
      </c>
      <c r="I135">
        <f t="shared" si="2"/>
        <v>1989</v>
      </c>
    </row>
    <row r="136" spans="4:9">
      <c r="D136">
        <v>3000</v>
      </c>
      <c r="E136" s="182">
        <v>32660</v>
      </c>
      <c r="F136" s="198">
        <v>61091</v>
      </c>
      <c r="G136" t="s">
        <v>3283</v>
      </c>
      <c r="H136" s="167">
        <v>6854</v>
      </c>
      <c r="I136">
        <f t="shared" si="2"/>
        <v>1989</v>
      </c>
    </row>
    <row r="137" spans="4:9">
      <c r="D137">
        <v>3000</v>
      </c>
      <c r="E137" s="182">
        <v>32660</v>
      </c>
      <c r="F137" s="198">
        <v>61093</v>
      </c>
      <c r="G137" t="s">
        <v>2011</v>
      </c>
      <c r="H137" s="167">
        <v>20568.2</v>
      </c>
      <c r="I137">
        <f t="shared" si="2"/>
        <v>1989</v>
      </c>
    </row>
    <row r="138" spans="4:9">
      <c r="D138">
        <v>3000</v>
      </c>
      <c r="E138" s="182">
        <v>32660</v>
      </c>
      <c r="F138" s="198">
        <v>61097</v>
      </c>
      <c r="G138" t="s">
        <v>3285</v>
      </c>
      <c r="H138" s="167">
        <v>9337.2099999999991</v>
      </c>
      <c r="I138">
        <f t="shared" si="2"/>
        <v>1989</v>
      </c>
    </row>
    <row r="139" spans="4:9">
      <c r="D139">
        <v>3000</v>
      </c>
      <c r="E139" s="182">
        <v>32660</v>
      </c>
      <c r="F139" s="198">
        <v>61326</v>
      </c>
      <c r="G139" t="s">
        <v>462</v>
      </c>
      <c r="H139" s="167">
        <v>3702.09</v>
      </c>
      <c r="I139">
        <f t="shared" si="2"/>
        <v>1989</v>
      </c>
    </row>
    <row r="140" spans="4:9">
      <c r="D140">
        <v>3000</v>
      </c>
      <c r="E140" s="182">
        <v>32666</v>
      </c>
      <c r="F140" s="198">
        <v>60976</v>
      </c>
      <c r="G140" t="s">
        <v>2017</v>
      </c>
      <c r="H140" s="167">
        <v>4395</v>
      </c>
      <c r="I140">
        <f t="shared" si="2"/>
        <v>1989</v>
      </c>
    </row>
    <row r="141" spans="4:9">
      <c r="D141">
        <v>3000</v>
      </c>
      <c r="E141" s="182">
        <v>32681</v>
      </c>
      <c r="F141" s="198">
        <v>61099</v>
      </c>
      <c r="G141" t="s">
        <v>2021</v>
      </c>
      <c r="H141" s="167">
        <v>244360.04</v>
      </c>
      <c r="I141">
        <f t="shared" si="2"/>
        <v>1989</v>
      </c>
    </row>
    <row r="142" spans="4:9">
      <c r="D142">
        <v>3000</v>
      </c>
      <c r="E142" s="182">
        <v>32700</v>
      </c>
      <c r="F142" s="198">
        <v>61101</v>
      </c>
      <c r="G142" t="s">
        <v>2022</v>
      </c>
      <c r="H142" s="167">
        <v>17061.02</v>
      </c>
      <c r="I142">
        <f t="shared" si="2"/>
        <v>1989</v>
      </c>
    </row>
    <row r="143" spans="4:9">
      <c r="D143">
        <v>3000</v>
      </c>
      <c r="E143" s="182">
        <v>32709</v>
      </c>
      <c r="F143" s="198">
        <v>59762</v>
      </c>
      <c r="G143" t="s">
        <v>2023</v>
      </c>
      <c r="H143" s="167">
        <v>8787.56</v>
      </c>
      <c r="I143">
        <f t="shared" si="2"/>
        <v>1989</v>
      </c>
    </row>
    <row r="144" spans="4:9">
      <c r="D144">
        <v>3000</v>
      </c>
      <c r="E144" s="182">
        <v>32721</v>
      </c>
      <c r="F144" s="198">
        <v>61198</v>
      </c>
      <c r="G144" t="s">
        <v>2752</v>
      </c>
      <c r="H144" s="167">
        <v>22911</v>
      </c>
      <c r="I144">
        <f t="shared" si="2"/>
        <v>1989</v>
      </c>
    </row>
    <row r="145" spans="4:9">
      <c r="D145">
        <v>3000</v>
      </c>
      <c r="E145" s="182">
        <v>32729</v>
      </c>
      <c r="F145" s="198">
        <v>59975</v>
      </c>
      <c r="G145" t="s">
        <v>2753</v>
      </c>
      <c r="H145" s="167">
        <v>6218.82</v>
      </c>
      <c r="I145">
        <f t="shared" si="2"/>
        <v>1989</v>
      </c>
    </row>
    <row r="146" spans="4:9">
      <c r="D146">
        <v>3000</v>
      </c>
      <c r="E146" s="182">
        <v>32750</v>
      </c>
      <c r="F146" s="198">
        <v>61334</v>
      </c>
      <c r="G146" t="s">
        <v>2755</v>
      </c>
      <c r="H146" s="167">
        <v>5383.78</v>
      </c>
      <c r="I146">
        <f t="shared" si="2"/>
        <v>1989</v>
      </c>
    </row>
    <row r="147" spans="4:9">
      <c r="D147">
        <v>3000</v>
      </c>
      <c r="E147" s="182">
        <v>32751</v>
      </c>
      <c r="F147" s="198">
        <v>59572</v>
      </c>
      <c r="G147" t="s">
        <v>2756</v>
      </c>
      <c r="H147" s="167">
        <v>546.29999999999995</v>
      </c>
      <c r="I147">
        <f t="shared" si="2"/>
        <v>1989</v>
      </c>
    </row>
    <row r="148" spans="4:9">
      <c r="D148">
        <v>3000</v>
      </c>
      <c r="E148" s="182">
        <v>32751</v>
      </c>
      <c r="F148" s="198">
        <v>61333</v>
      </c>
      <c r="G148" t="s">
        <v>2757</v>
      </c>
      <c r="H148" s="167">
        <v>16056</v>
      </c>
      <c r="I148">
        <f t="shared" si="2"/>
        <v>1989</v>
      </c>
    </row>
    <row r="149" spans="4:9">
      <c r="D149">
        <v>3000</v>
      </c>
      <c r="E149" s="182">
        <v>32762</v>
      </c>
      <c r="F149" s="198">
        <v>61330</v>
      </c>
      <c r="G149" t="s">
        <v>2759</v>
      </c>
      <c r="H149" s="167">
        <v>80000</v>
      </c>
      <c r="I149">
        <f t="shared" si="2"/>
        <v>1989</v>
      </c>
    </row>
    <row r="150" spans="4:9">
      <c r="D150">
        <v>3000</v>
      </c>
      <c r="E150" s="182">
        <v>32781</v>
      </c>
      <c r="F150" s="198">
        <v>59573</v>
      </c>
      <c r="G150" t="s">
        <v>2761</v>
      </c>
      <c r="H150" s="167">
        <v>2586.02</v>
      </c>
      <c r="I150">
        <f t="shared" si="2"/>
        <v>1989</v>
      </c>
    </row>
    <row r="151" spans="4:9">
      <c r="D151">
        <v>3000</v>
      </c>
      <c r="E151" s="182">
        <v>32781</v>
      </c>
      <c r="F151" s="198">
        <v>61363</v>
      </c>
      <c r="G151" t="s">
        <v>2762</v>
      </c>
      <c r="H151" s="167">
        <v>6620</v>
      </c>
      <c r="I151">
        <f t="shared" si="2"/>
        <v>1989</v>
      </c>
    </row>
    <row r="152" spans="4:9">
      <c r="D152">
        <v>3000</v>
      </c>
      <c r="E152" s="182">
        <v>32812</v>
      </c>
      <c r="F152" s="198">
        <v>61366</v>
      </c>
      <c r="G152" t="s">
        <v>719</v>
      </c>
      <c r="H152" s="167">
        <v>18050</v>
      </c>
      <c r="I152">
        <f t="shared" si="2"/>
        <v>1989</v>
      </c>
    </row>
    <row r="153" spans="4:9">
      <c r="D153">
        <v>3000</v>
      </c>
      <c r="E153" s="182">
        <v>32812</v>
      </c>
      <c r="F153" s="198">
        <v>61368</v>
      </c>
      <c r="G153" t="s">
        <v>718</v>
      </c>
      <c r="H153" s="167">
        <v>10721</v>
      </c>
      <c r="I153">
        <f t="shared" si="2"/>
        <v>1989</v>
      </c>
    </row>
    <row r="154" spans="4:9">
      <c r="D154">
        <v>3000</v>
      </c>
      <c r="E154" s="182">
        <v>32842</v>
      </c>
      <c r="F154" s="198">
        <v>61200</v>
      </c>
      <c r="G154" t="s">
        <v>723</v>
      </c>
      <c r="H154" s="167">
        <v>3174</v>
      </c>
      <c r="I154">
        <f t="shared" si="2"/>
        <v>1989</v>
      </c>
    </row>
    <row r="155" spans="4:9">
      <c r="D155">
        <v>3000</v>
      </c>
      <c r="E155" s="182">
        <v>32857</v>
      </c>
      <c r="F155" s="198">
        <v>60260</v>
      </c>
      <c r="G155" t="s">
        <v>727</v>
      </c>
      <c r="H155" s="167">
        <v>5061.3599999999997</v>
      </c>
      <c r="I155">
        <f t="shared" si="2"/>
        <v>1989</v>
      </c>
    </row>
    <row r="156" spans="4:9">
      <c r="D156">
        <v>3000</v>
      </c>
      <c r="E156" s="182">
        <v>32860</v>
      </c>
      <c r="F156" s="198">
        <v>60379</v>
      </c>
      <c r="G156" t="s">
        <v>728</v>
      </c>
      <c r="H156" s="167">
        <v>8100</v>
      </c>
      <c r="I156">
        <f t="shared" si="2"/>
        <v>1989</v>
      </c>
    </row>
    <row r="157" spans="4:9">
      <c r="D157">
        <v>3000</v>
      </c>
      <c r="E157" s="182">
        <v>32860</v>
      </c>
      <c r="F157" s="198">
        <v>60381</v>
      </c>
      <c r="G157" t="s">
        <v>729</v>
      </c>
      <c r="H157" s="167">
        <v>14408.94</v>
      </c>
      <c r="I157">
        <f t="shared" si="2"/>
        <v>1989</v>
      </c>
    </row>
    <row r="158" spans="4:9">
      <c r="D158">
        <v>3000</v>
      </c>
      <c r="E158" s="182">
        <v>32863</v>
      </c>
      <c r="F158" s="198">
        <v>60500</v>
      </c>
      <c r="G158" t="s">
        <v>730</v>
      </c>
      <c r="H158" s="167">
        <v>5432.92</v>
      </c>
      <c r="I158">
        <f t="shared" si="2"/>
        <v>1989</v>
      </c>
    </row>
    <row r="159" spans="4:9">
      <c r="D159">
        <v>3000</v>
      </c>
      <c r="E159" s="182">
        <v>32870</v>
      </c>
      <c r="F159" s="198">
        <v>60256</v>
      </c>
      <c r="G159" t="s">
        <v>732</v>
      </c>
      <c r="H159" s="167">
        <v>10053</v>
      </c>
      <c r="I159">
        <f t="shared" si="2"/>
        <v>1989</v>
      </c>
    </row>
    <row r="160" spans="4:9">
      <c r="D160">
        <v>3000</v>
      </c>
      <c r="E160" s="182">
        <v>32871</v>
      </c>
      <c r="F160" s="198">
        <v>60382</v>
      </c>
      <c r="G160" t="s">
        <v>733</v>
      </c>
      <c r="H160" s="167">
        <v>15317.94</v>
      </c>
      <c r="I160">
        <f t="shared" si="2"/>
        <v>1989</v>
      </c>
    </row>
    <row r="161" spans="4:9">
      <c r="D161">
        <v>3000</v>
      </c>
      <c r="E161" s="182">
        <v>32873</v>
      </c>
      <c r="F161" s="198">
        <v>60253</v>
      </c>
      <c r="G161" t="s">
        <v>734</v>
      </c>
      <c r="H161" s="167">
        <v>10314.74</v>
      </c>
      <c r="I161">
        <f t="shared" si="2"/>
        <v>1989</v>
      </c>
    </row>
    <row r="162" spans="4:9">
      <c r="D162">
        <v>3000</v>
      </c>
      <c r="E162" s="182">
        <v>32873</v>
      </c>
      <c r="F162" s="198">
        <v>61199</v>
      </c>
      <c r="G162" t="s">
        <v>735</v>
      </c>
      <c r="H162" s="167">
        <v>29940.42</v>
      </c>
      <c r="I162">
        <f t="shared" si="2"/>
        <v>1989</v>
      </c>
    </row>
    <row r="163" spans="4:9">
      <c r="D163">
        <v>3000</v>
      </c>
      <c r="E163" s="182">
        <v>32873</v>
      </c>
      <c r="F163" s="198">
        <v>61360</v>
      </c>
      <c r="G163" t="s">
        <v>736</v>
      </c>
      <c r="H163" s="167">
        <v>32157.85</v>
      </c>
      <c r="I163">
        <f t="shared" si="2"/>
        <v>1989</v>
      </c>
    </row>
    <row r="164" spans="4:9">
      <c r="D164">
        <v>3000</v>
      </c>
      <c r="E164" s="182">
        <v>32873</v>
      </c>
      <c r="F164" s="198">
        <v>61361</v>
      </c>
      <c r="G164" t="s">
        <v>737</v>
      </c>
      <c r="H164" s="167">
        <v>64755.5</v>
      </c>
      <c r="I164">
        <f t="shared" si="2"/>
        <v>1989</v>
      </c>
    </row>
    <row r="165" spans="4:9">
      <c r="D165">
        <v>3000</v>
      </c>
      <c r="E165" s="182">
        <v>32876</v>
      </c>
      <c r="F165" s="198">
        <v>59585</v>
      </c>
      <c r="G165" t="s">
        <v>738</v>
      </c>
      <c r="H165" s="167">
        <v>19271.61</v>
      </c>
      <c r="I165">
        <f t="shared" si="2"/>
        <v>1990</v>
      </c>
    </row>
    <row r="166" spans="4:9">
      <c r="D166">
        <v>3000</v>
      </c>
      <c r="E166" s="182">
        <v>32883</v>
      </c>
      <c r="F166" s="198">
        <v>60373</v>
      </c>
      <c r="G166" t="s">
        <v>739</v>
      </c>
      <c r="H166" s="167">
        <v>9800</v>
      </c>
      <c r="I166">
        <f t="shared" si="2"/>
        <v>1990</v>
      </c>
    </row>
    <row r="167" spans="4:9">
      <c r="D167">
        <v>3000</v>
      </c>
      <c r="E167" s="182">
        <v>32884</v>
      </c>
      <c r="F167" s="198">
        <v>60380</v>
      </c>
      <c r="G167" t="s">
        <v>740</v>
      </c>
      <c r="H167" s="167">
        <v>19425</v>
      </c>
      <c r="I167">
        <f t="shared" si="2"/>
        <v>1990</v>
      </c>
    </row>
    <row r="168" spans="4:9">
      <c r="D168">
        <v>3000</v>
      </c>
      <c r="E168" s="182">
        <v>32888</v>
      </c>
      <c r="F168" s="198">
        <v>59571</v>
      </c>
      <c r="G168" t="s">
        <v>3258</v>
      </c>
      <c r="H168" s="167">
        <v>13223.02</v>
      </c>
      <c r="I168">
        <f t="shared" si="2"/>
        <v>1990</v>
      </c>
    </row>
    <row r="169" spans="4:9">
      <c r="D169">
        <v>3000</v>
      </c>
      <c r="E169" s="182">
        <v>32888</v>
      </c>
      <c r="F169" s="198">
        <v>59580</v>
      </c>
      <c r="G169" t="s">
        <v>3259</v>
      </c>
      <c r="H169" s="167">
        <v>26850</v>
      </c>
      <c r="I169">
        <f t="shared" si="2"/>
        <v>1990</v>
      </c>
    </row>
    <row r="170" spans="4:9">
      <c r="D170">
        <v>3000</v>
      </c>
      <c r="E170" s="182">
        <v>32888</v>
      </c>
      <c r="F170" s="198">
        <v>59581</v>
      </c>
      <c r="G170" t="s">
        <v>1328</v>
      </c>
      <c r="H170" s="167">
        <v>8125.35</v>
      </c>
      <c r="I170">
        <f t="shared" si="2"/>
        <v>1990</v>
      </c>
    </row>
    <row r="171" spans="4:9">
      <c r="D171">
        <v>3000</v>
      </c>
      <c r="E171" s="182">
        <v>32889</v>
      </c>
      <c r="F171" s="198">
        <v>60251</v>
      </c>
      <c r="G171" t="s">
        <v>3260</v>
      </c>
      <c r="H171" s="167">
        <v>9849.1200000000008</v>
      </c>
      <c r="I171">
        <f t="shared" si="2"/>
        <v>1990</v>
      </c>
    </row>
    <row r="172" spans="4:9">
      <c r="D172">
        <v>3000</v>
      </c>
      <c r="E172" s="182">
        <v>32902</v>
      </c>
      <c r="F172" s="198">
        <v>60383</v>
      </c>
      <c r="G172" t="s">
        <v>3261</v>
      </c>
      <c r="H172" s="167">
        <v>14818.89</v>
      </c>
      <c r="I172">
        <f t="shared" si="2"/>
        <v>1990</v>
      </c>
    </row>
    <row r="173" spans="4:9">
      <c r="D173">
        <v>3000</v>
      </c>
      <c r="E173" s="182">
        <v>32902</v>
      </c>
      <c r="F173" s="198">
        <v>60499</v>
      </c>
      <c r="G173" t="s">
        <v>3262</v>
      </c>
      <c r="H173" s="167">
        <v>352937.08</v>
      </c>
      <c r="I173">
        <f t="shared" si="2"/>
        <v>1990</v>
      </c>
    </row>
    <row r="174" spans="4:9">
      <c r="D174">
        <v>3000</v>
      </c>
      <c r="E174" s="182">
        <v>32904</v>
      </c>
      <c r="F174" s="198">
        <v>60370</v>
      </c>
      <c r="G174" t="s">
        <v>3263</v>
      </c>
      <c r="H174" s="167">
        <v>9136.44</v>
      </c>
      <c r="I174">
        <f t="shared" si="2"/>
        <v>1990</v>
      </c>
    </row>
    <row r="175" spans="4:9">
      <c r="D175">
        <v>3000</v>
      </c>
      <c r="E175" s="182">
        <v>32917</v>
      </c>
      <c r="F175" s="198">
        <v>59584</v>
      </c>
      <c r="G175" t="s">
        <v>3264</v>
      </c>
      <c r="H175" s="167">
        <v>43573.5</v>
      </c>
      <c r="I175">
        <f t="shared" si="2"/>
        <v>1990</v>
      </c>
    </row>
    <row r="176" spans="4:9">
      <c r="D176">
        <v>3000</v>
      </c>
      <c r="E176" s="182">
        <v>32920</v>
      </c>
      <c r="F176" s="198">
        <v>60250</v>
      </c>
      <c r="G176" t="s">
        <v>3265</v>
      </c>
      <c r="H176" s="167">
        <v>10467.969999999999</v>
      </c>
      <c r="I176">
        <f t="shared" si="2"/>
        <v>1990</v>
      </c>
    </row>
    <row r="177" spans="4:9">
      <c r="D177">
        <v>3000</v>
      </c>
      <c r="E177" s="182">
        <v>32931</v>
      </c>
      <c r="F177" s="198">
        <v>60246</v>
      </c>
      <c r="G177" t="s">
        <v>3266</v>
      </c>
      <c r="H177" s="167">
        <v>11000</v>
      </c>
      <c r="I177">
        <f t="shared" si="2"/>
        <v>1990</v>
      </c>
    </row>
    <row r="178" spans="4:9">
      <c r="D178">
        <v>3000</v>
      </c>
      <c r="E178" s="182">
        <v>32932</v>
      </c>
      <c r="F178" s="198">
        <v>60740</v>
      </c>
      <c r="G178" t="s">
        <v>3806</v>
      </c>
      <c r="H178" s="167">
        <v>33746</v>
      </c>
      <c r="I178">
        <f t="shared" si="2"/>
        <v>1990</v>
      </c>
    </row>
    <row r="179" spans="4:9">
      <c r="D179">
        <v>3000</v>
      </c>
      <c r="E179" s="182">
        <v>32932</v>
      </c>
      <c r="F179" s="198">
        <v>60741</v>
      </c>
      <c r="G179" t="s">
        <v>3810</v>
      </c>
      <c r="H179" s="167">
        <v>370000</v>
      </c>
      <c r="I179">
        <f t="shared" si="2"/>
        <v>1990</v>
      </c>
    </row>
    <row r="180" spans="4:9">
      <c r="D180">
        <v>3000</v>
      </c>
      <c r="E180" s="182">
        <v>32932</v>
      </c>
      <c r="F180" s="198">
        <v>60742</v>
      </c>
      <c r="G180" t="s">
        <v>3803</v>
      </c>
      <c r="H180" s="167">
        <v>11800</v>
      </c>
      <c r="I180">
        <f t="shared" si="2"/>
        <v>1990</v>
      </c>
    </row>
    <row r="181" spans="4:9">
      <c r="D181">
        <v>3000</v>
      </c>
      <c r="E181" s="182">
        <v>32932</v>
      </c>
      <c r="F181" s="198">
        <v>60743</v>
      </c>
      <c r="G181" t="s">
        <v>3808</v>
      </c>
      <c r="H181" s="167">
        <v>82722</v>
      </c>
      <c r="I181">
        <f t="shared" si="2"/>
        <v>1990</v>
      </c>
    </row>
    <row r="182" spans="4:9">
      <c r="D182">
        <v>3000</v>
      </c>
      <c r="E182" s="182">
        <v>32932</v>
      </c>
      <c r="F182" s="198">
        <v>60744</v>
      </c>
      <c r="G182" t="s">
        <v>3811</v>
      </c>
      <c r="H182" s="167">
        <v>907000</v>
      </c>
      <c r="I182">
        <f t="shared" si="2"/>
        <v>1990</v>
      </c>
    </row>
    <row r="183" spans="4:9">
      <c r="D183">
        <v>3000</v>
      </c>
      <c r="E183" s="182">
        <v>32932</v>
      </c>
      <c r="F183" s="198">
        <v>60745</v>
      </c>
      <c r="G183" t="s">
        <v>3805</v>
      </c>
      <c r="H183" s="167">
        <v>28900</v>
      </c>
      <c r="I183">
        <f t="shared" si="2"/>
        <v>1990</v>
      </c>
    </row>
    <row r="184" spans="4:9">
      <c r="D184">
        <v>3000</v>
      </c>
      <c r="E184" s="182">
        <v>32932</v>
      </c>
      <c r="F184" s="198">
        <v>60746</v>
      </c>
      <c r="G184" t="s">
        <v>3809</v>
      </c>
      <c r="H184" s="167">
        <v>149807</v>
      </c>
      <c r="I184">
        <f t="shared" si="2"/>
        <v>1990</v>
      </c>
    </row>
    <row r="185" spans="4:9">
      <c r="D185">
        <v>3000</v>
      </c>
      <c r="E185" s="182">
        <v>32932</v>
      </c>
      <c r="F185" s="198">
        <v>60748</v>
      </c>
      <c r="G185" t="s">
        <v>3807</v>
      </c>
      <c r="H185" s="167">
        <v>52400</v>
      </c>
      <c r="I185">
        <f t="shared" si="2"/>
        <v>1990</v>
      </c>
    </row>
    <row r="186" spans="4:9">
      <c r="D186">
        <v>3000</v>
      </c>
      <c r="E186" s="182">
        <v>32932</v>
      </c>
      <c r="F186" s="198">
        <v>60750</v>
      </c>
      <c r="G186" t="s">
        <v>3804</v>
      </c>
      <c r="H186" s="167">
        <v>17406.59</v>
      </c>
      <c r="I186">
        <f t="shared" si="2"/>
        <v>1990</v>
      </c>
    </row>
    <row r="187" spans="4:9">
      <c r="D187">
        <v>3000</v>
      </c>
      <c r="E187" s="182">
        <v>32932</v>
      </c>
      <c r="F187" s="198">
        <v>60751</v>
      </c>
      <c r="G187" t="s">
        <v>3802</v>
      </c>
      <c r="H187" s="167">
        <v>10824</v>
      </c>
      <c r="I187">
        <f t="shared" si="2"/>
        <v>1990</v>
      </c>
    </row>
    <row r="188" spans="4:9">
      <c r="D188">
        <v>3000</v>
      </c>
      <c r="E188" s="182">
        <v>32938</v>
      </c>
      <c r="F188" s="198">
        <v>60042</v>
      </c>
      <c r="G188" t="s">
        <v>3813</v>
      </c>
      <c r="H188" s="167">
        <v>59362.559999999998</v>
      </c>
      <c r="I188">
        <f t="shared" si="2"/>
        <v>1990</v>
      </c>
    </row>
    <row r="189" spans="4:9">
      <c r="D189">
        <v>3000</v>
      </c>
      <c r="E189" s="182">
        <v>32951</v>
      </c>
      <c r="F189" s="198">
        <v>60044</v>
      </c>
      <c r="G189" t="s">
        <v>3814</v>
      </c>
      <c r="H189" s="167">
        <v>16700</v>
      </c>
      <c r="I189">
        <f t="shared" si="2"/>
        <v>1990</v>
      </c>
    </row>
    <row r="190" spans="4:9">
      <c r="D190">
        <v>3000</v>
      </c>
      <c r="E190" s="182">
        <v>32952</v>
      </c>
      <c r="F190" s="198">
        <v>60368</v>
      </c>
      <c r="G190" t="s">
        <v>3815</v>
      </c>
      <c r="H190" s="167">
        <v>18091.810000000001</v>
      </c>
      <c r="I190">
        <f t="shared" si="2"/>
        <v>1990</v>
      </c>
    </row>
    <row r="191" spans="4:9">
      <c r="D191">
        <v>3000</v>
      </c>
      <c r="E191" s="182">
        <v>32958</v>
      </c>
      <c r="F191" s="198">
        <v>60262</v>
      </c>
      <c r="G191" t="s">
        <v>3816</v>
      </c>
      <c r="H191" s="167">
        <v>18326.37</v>
      </c>
      <c r="I191">
        <f t="shared" si="2"/>
        <v>1990</v>
      </c>
    </row>
    <row r="192" spans="4:9">
      <c r="D192">
        <v>3000</v>
      </c>
      <c r="E192" s="182">
        <v>32961</v>
      </c>
      <c r="F192" s="198">
        <v>60041</v>
      </c>
      <c r="G192" t="s">
        <v>3818</v>
      </c>
      <c r="H192" s="167">
        <v>9411.43</v>
      </c>
      <c r="I192">
        <f t="shared" si="2"/>
        <v>1990</v>
      </c>
    </row>
    <row r="193" spans="4:9">
      <c r="D193">
        <v>3000</v>
      </c>
      <c r="E193" s="182">
        <v>32962</v>
      </c>
      <c r="F193" s="198">
        <v>60504</v>
      </c>
      <c r="G193" t="s">
        <v>3441</v>
      </c>
      <c r="H193" s="167">
        <v>11890</v>
      </c>
      <c r="I193">
        <f t="shared" si="2"/>
        <v>1990</v>
      </c>
    </row>
    <row r="194" spans="4:9">
      <c r="D194">
        <v>3000</v>
      </c>
      <c r="E194" s="182">
        <v>32968</v>
      </c>
      <c r="F194" s="198">
        <v>60248</v>
      </c>
      <c r="G194" t="s">
        <v>3442</v>
      </c>
      <c r="H194" s="167">
        <v>53064.09</v>
      </c>
      <c r="I194">
        <f t="shared" ref="I194:I257" si="3">YEAR(E194)</f>
        <v>1990</v>
      </c>
    </row>
    <row r="195" spans="4:9" s="191" customFormat="1">
      <c r="D195" s="191">
        <v>3000</v>
      </c>
      <c r="E195" s="214">
        <v>33024</v>
      </c>
      <c r="F195" s="215">
        <v>60035</v>
      </c>
      <c r="G195" s="191" t="s">
        <v>1086</v>
      </c>
      <c r="H195" s="190">
        <v>0</v>
      </c>
      <c r="I195" s="191">
        <f t="shared" si="3"/>
        <v>1990</v>
      </c>
    </row>
    <row r="196" spans="4:9" s="191" customFormat="1">
      <c r="D196" s="191">
        <v>3000</v>
      </c>
      <c r="E196" s="214">
        <v>33024</v>
      </c>
      <c r="F196" s="215">
        <v>60040</v>
      </c>
      <c r="G196" s="191" t="s">
        <v>1086</v>
      </c>
      <c r="H196" s="190">
        <v>0</v>
      </c>
      <c r="I196" s="191">
        <f t="shared" si="3"/>
        <v>1990</v>
      </c>
    </row>
    <row r="197" spans="4:9">
      <c r="D197">
        <v>3000</v>
      </c>
      <c r="E197" s="182">
        <v>33025</v>
      </c>
      <c r="F197" s="198">
        <v>59893</v>
      </c>
      <c r="G197" t="s">
        <v>1402</v>
      </c>
      <c r="H197" s="167">
        <v>9322.48</v>
      </c>
      <c r="I197">
        <f t="shared" si="3"/>
        <v>1990</v>
      </c>
    </row>
    <row r="198" spans="4:9">
      <c r="D198">
        <v>3000</v>
      </c>
      <c r="E198" s="182">
        <v>33025</v>
      </c>
      <c r="F198" s="198">
        <v>59992</v>
      </c>
      <c r="G198" t="s">
        <v>1400</v>
      </c>
      <c r="H198" s="167">
        <v>7240.56</v>
      </c>
      <c r="I198">
        <f t="shared" si="3"/>
        <v>1990</v>
      </c>
    </row>
    <row r="199" spans="4:9">
      <c r="D199">
        <v>3000</v>
      </c>
      <c r="E199" s="182">
        <v>33025</v>
      </c>
      <c r="F199" s="198">
        <v>60047</v>
      </c>
      <c r="G199" t="s">
        <v>1395</v>
      </c>
      <c r="H199" s="167">
        <v>4700</v>
      </c>
      <c r="I199">
        <f t="shared" si="3"/>
        <v>1990</v>
      </c>
    </row>
    <row r="200" spans="4:9">
      <c r="D200">
        <v>3000</v>
      </c>
      <c r="E200" s="182">
        <v>33025</v>
      </c>
      <c r="F200" s="198">
        <v>60752</v>
      </c>
      <c r="G200" t="s">
        <v>1405</v>
      </c>
      <c r="H200" s="167">
        <v>10813.55</v>
      </c>
      <c r="I200">
        <f t="shared" si="3"/>
        <v>1990</v>
      </c>
    </row>
    <row r="201" spans="4:9">
      <c r="D201">
        <v>3000</v>
      </c>
      <c r="E201" s="182">
        <v>33025</v>
      </c>
      <c r="F201" s="198">
        <v>60862</v>
      </c>
      <c r="G201" t="s">
        <v>3299</v>
      </c>
      <c r="H201" s="167">
        <v>31641</v>
      </c>
      <c r="I201">
        <f t="shared" si="3"/>
        <v>1990</v>
      </c>
    </row>
    <row r="202" spans="4:9">
      <c r="D202">
        <v>3000</v>
      </c>
      <c r="E202" s="182">
        <v>33025</v>
      </c>
      <c r="F202" s="198">
        <v>60863</v>
      </c>
      <c r="G202" t="s">
        <v>1406</v>
      </c>
      <c r="H202" s="167">
        <v>11032.66</v>
      </c>
      <c r="I202">
        <f t="shared" si="3"/>
        <v>1990</v>
      </c>
    </row>
    <row r="203" spans="4:9">
      <c r="D203">
        <v>3000</v>
      </c>
      <c r="E203" s="182">
        <v>33025</v>
      </c>
      <c r="F203" s="198">
        <v>60866</v>
      </c>
      <c r="G203" t="s">
        <v>769</v>
      </c>
      <c r="H203" s="167">
        <v>7319.1</v>
      </c>
      <c r="I203">
        <f t="shared" si="3"/>
        <v>1990</v>
      </c>
    </row>
    <row r="204" spans="4:9">
      <c r="D204">
        <v>3000</v>
      </c>
      <c r="E204" s="182">
        <v>33025</v>
      </c>
      <c r="F204" s="198">
        <v>60871</v>
      </c>
      <c r="G204" t="s">
        <v>1407</v>
      </c>
      <c r="H204" s="167">
        <v>12800</v>
      </c>
      <c r="I204">
        <f t="shared" si="3"/>
        <v>1990</v>
      </c>
    </row>
    <row r="205" spans="4:9">
      <c r="D205">
        <v>3000</v>
      </c>
      <c r="E205" s="182">
        <v>33025</v>
      </c>
      <c r="F205" s="198">
        <v>60872</v>
      </c>
      <c r="G205" t="s">
        <v>3298</v>
      </c>
      <c r="H205" s="167">
        <v>24041.200000000001</v>
      </c>
      <c r="I205">
        <f t="shared" si="3"/>
        <v>1990</v>
      </c>
    </row>
    <row r="206" spans="4:9">
      <c r="D206">
        <v>3000</v>
      </c>
      <c r="E206" s="182">
        <v>33025</v>
      </c>
      <c r="F206" s="198">
        <v>60873</v>
      </c>
      <c r="G206" t="s">
        <v>3303</v>
      </c>
      <c r="H206" s="167">
        <v>129146.55</v>
      </c>
      <c r="I206">
        <f t="shared" si="3"/>
        <v>1990</v>
      </c>
    </row>
    <row r="207" spans="4:9">
      <c r="D207">
        <v>3000</v>
      </c>
      <c r="E207" s="182">
        <v>33025</v>
      </c>
      <c r="F207" s="198">
        <v>60877</v>
      </c>
      <c r="G207" t="s">
        <v>1408</v>
      </c>
      <c r="H207" s="167">
        <v>17535.759999999998</v>
      </c>
      <c r="I207">
        <f t="shared" si="3"/>
        <v>1990</v>
      </c>
    </row>
    <row r="208" spans="4:9">
      <c r="D208">
        <v>3000</v>
      </c>
      <c r="E208" s="182">
        <v>33025</v>
      </c>
      <c r="F208" s="198">
        <v>60984</v>
      </c>
      <c r="G208" t="s">
        <v>3443</v>
      </c>
      <c r="H208" s="167">
        <v>940</v>
      </c>
      <c r="I208">
        <f t="shared" si="3"/>
        <v>1990</v>
      </c>
    </row>
    <row r="209" spans="4:9">
      <c r="D209">
        <v>3000</v>
      </c>
      <c r="E209" s="182">
        <v>33025</v>
      </c>
      <c r="F209" s="198">
        <v>60990</v>
      </c>
      <c r="G209" t="s">
        <v>3302</v>
      </c>
      <c r="H209" s="167">
        <v>86874.21</v>
      </c>
      <c r="I209">
        <f t="shared" si="3"/>
        <v>1990</v>
      </c>
    </row>
    <row r="210" spans="4:9">
      <c r="D210">
        <v>3000</v>
      </c>
      <c r="E210" s="182">
        <v>33025</v>
      </c>
      <c r="F210" s="198">
        <v>60991</v>
      </c>
      <c r="G210" t="s">
        <v>3297</v>
      </c>
      <c r="H210" s="167">
        <v>22774</v>
      </c>
      <c r="I210">
        <f t="shared" si="3"/>
        <v>1990</v>
      </c>
    </row>
    <row r="211" spans="4:9">
      <c r="D211">
        <v>3000</v>
      </c>
      <c r="E211" s="182">
        <v>33025</v>
      </c>
      <c r="F211" s="198">
        <v>61107</v>
      </c>
      <c r="G211" t="s">
        <v>3447</v>
      </c>
      <c r="H211" s="167">
        <v>3424.19</v>
      </c>
      <c r="I211">
        <f t="shared" si="3"/>
        <v>1990</v>
      </c>
    </row>
    <row r="212" spans="4:9">
      <c r="D212">
        <v>3000</v>
      </c>
      <c r="E212" s="182">
        <v>33025</v>
      </c>
      <c r="F212" s="198">
        <v>61112</v>
      </c>
      <c r="G212" t="s">
        <v>1401</v>
      </c>
      <c r="H212" s="167">
        <v>8424</v>
      </c>
      <c r="I212">
        <f t="shared" si="3"/>
        <v>1990</v>
      </c>
    </row>
    <row r="213" spans="4:9">
      <c r="D213">
        <v>3000</v>
      </c>
      <c r="E213" s="182">
        <v>33025</v>
      </c>
      <c r="F213" s="198">
        <v>61113</v>
      </c>
      <c r="G213" t="s">
        <v>1396</v>
      </c>
      <c r="H213" s="167">
        <v>5151.8100000000004</v>
      </c>
      <c r="I213">
        <f t="shared" si="3"/>
        <v>1990</v>
      </c>
    </row>
    <row r="214" spans="4:9">
      <c r="D214">
        <v>3000</v>
      </c>
      <c r="E214" s="182">
        <v>33025</v>
      </c>
      <c r="F214" s="198">
        <v>61115</v>
      </c>
      <c r="G214" t="s">
        <v>1398</v>
      </c>
      <c r="H214" s="167">
        <v>6764</v>
      </c>
      <c r="I214">
        <f t="shared" si="3"/>
        <v>1990</v>
      </c>
    </row>
    <row r="215" spans="4:9">
      <c r="D215">
        <v>3000</v>
      </c>
      <c r="E215" s="182">
        <v>33025</v>
      </c>
      <c r="F215" s="198">
        <v>61116</v>
      </c>
      <c r="G215" t="s">
        <v>1399</v>
      </c>
      <c r="H215" s="167">
        <v>7112.5</v>
      </c>
      <c r="I215">
        <f t="shared" si="3"/>
        <v>1990</v>
      </c>
    </row>
    <row r="216" spans="4:9">
      <c r="D216">
        <v>3000</v>
      </c>
      <c r="E216" s="182">
        <v>33025</v>
      </c>
      <c r="F216" s="198">
        <v>61120</v>
      </c>
      <c r="G216" t="s">
        <v>3444</v>
      </c>
      <c r="H216" s="167">
        <v>1490</v>
      </c>
      <c r="I216">
        <f t="shared" si="3"/>
        <v>1990</v>
      </c>
    </row>
    <row r="217" spans="4:9">
      <c r="D217">
        <v>3000</v>
      </c>
      <c r="E217" s="182">
        <v>33025</v>
      </c>
      <c r="F217" s="198">
        <v>61121</v>
      </c>
      <c r="G217" t="s">
        <v>3295</v>
      </c>
      <c r="H217" s="167">
        <v>17949</v>
      </c>
      <c r="I217">
        <f t="shared" si="3"/>
        <v>1990</v>
      </c>
    </row>
    <row r="218" spans="4:9">
      <c r="D218">
        <v>3000</v>
      </c>
      <c r="E218" s="182">
        <v>33025</v>
      </c>
      <c r="F218" s="198">
        <v>61122</v>
      </c>
      <c r="G218" t="s">
        <v>1397</v>
      </c>
      <c r="H218" s="167">
        <v>5400</v>
      </c>
      <c r="I218">
        <f t="shared" si="3"/>
        <v>1990</v>
      </c>
    </row>
    <row r="219" spans="4:9">
      <c r="D219">
        <v>3000</v>
      </c>
      <c r="E219" s="182">
        <v>33025</v>
      </c>
      <c r="F219" s="198">
        <v>61123</v>
      </c>
      <c r="G219" t="s">
        <v>1403</v>
      </c>
      <c r="H219" s="167">
        <v>10123</v>
      </c>
      <c r="I219">
        <f t="shared" si="3"/>
        <v>1990</v>
      </c>
    </row>
    <row r="220" spans="4:9">
      <c r="D220">
        <v>3000</v>
      </c>
      <c r="E220" s="182">
        <v>33025</v>
      </c>
      <c r="F220" s="198">
        <v>61369</v>
      </c>
      <c r="G220" t="s">
        <v>767</v>
      </c>
      <c r="H220" s="167">
        <v>4422</v>
      </c>
      <c r="I220">
        <f t="shared" si="3"/>
        <v>1990</v>
      </c>
    </row>
    <row r="221" spans="4:9">
      <c r="D221">
        <v>3000</v>
      </c>
      <c r="E221" s="182">
        <v>33025</v>
      </c>
      <c r="F221" s="198">
        <v>61373</v>
      </c>
      <c r="G221" t="s">
        <v>3446</v>
      </c>
      <c r="H221" s="167">
        <v>2125</v>
      </c>
      <c r="I221">
        <f t="shared" si="3"/>
        <v>1990</v>
      </c>
    </row>
    <row r="222" spans="4:9">
      <c r="D222">
        <v>3000</v>
      </c>
      <c r="E222" s="182">
        <v>33025</v>
      </c>
      <c r="F222" s="198">
        <v>61374</v>
      </c>
      <c r="G222" t="s">
        <v>3446</v>
      </c>
      <c r="H222" s="167">
        <v>2125</v>
      </c>
      <c r="I222">
        <f t="shared" si="3"/>
        <v>1990</v>
      </c>
    </row>
    <row r="223" spans="4:9">
      <c r="D223">
        <v>3000</v>
      </c>
      <c r="E223" s="182">
        <v>33025</v>
      </c>
      <c r="F223" s="198">
        <v>61375</v>
      </c>
      <c r="G223" t="s">
        <v>765</v>
      </c>
      <c r="H223" s="167">
        <v>925</v>
      </c>
      <c r="I223">
        <f t="shared" si="3"/>
        <v>1990</v>
      </c>
    </row>
    <row r="224" spans="4:9">
      <c r="D224">
        <v>3000</v>
      </c>
      <c r="E224" s="182">
        <v>33037</v>
      </c>
      <c r="F224" s="198">
        <v>60988</v>
      </c>
      <c r="G224" t="s">
        <v>3304</v>
      </c>
      <c r="H224" s="167">
        <v>21532.92</v>
      </c>
      <c r="I224">
        <f t="shared" si="3"/>
        <v>1990</v>
      </c>
    </row>
    <row r="225" spans="4:9">
      <c r="D225">
        <v>3000</v>
      </c>
      <c r="E225" s="182">
        <v>33039</v>
      </c>
      <c r="F225" s="198">
        <v>61378</v>
      </c>
      <c r="G225" t="s">
        <v>1421</v>
      </c>
      <c r="H225" s="167">
        <v>85819.8</v>
      </c>
      <c r="I225">
        <f t="shared" si="3"/>
        <v>1990</v>
      </c>
    </row>
    <row r="226" spans="4:9">
      <c r="D226">
        <v>3000</v>
      </c>
      <c r="E226" s="182">
        <v>33039</v>
      </c>
      <c r="F226" s="198">
        <v>61379</v>
      </c>
      <c r="G226" t="s">
        <v>3306</v>
      </c>
      <c r="H226" s="167">
        <v>8009.1</v>
      </c>
      <c r="I226">
        <f t="shared" si="3"/>
        <v>1990</v>
      </c>
    </row>
    <row r="227" spans="4:9">
      <c r="D227">
        <v>3000</v>
      </c>
      <c r="E227" s="182">
        <v>33039</v>
      </c>
      <c r="F227" s="198">
        <v>61381</v>
      </c>
      <c r="G227" t="s">
        <v>3305</v>
      </c>
      <c r="H227" s="167">
        <v>3871.44</v>
      </c>
      <c r="I227">
        <f t="shared" si="3"/>
        <v>1990</v>
      </c>
    </row>
    <row r="228" spans="4:9">
      <c r="D228">
        <v>3000</v>
      </c>
      <c r="E228" s="182">
        <v>33039</v>
      </c>
      <c r="F228" s="198">
        <v>67334</v>
      </c>
      <c r="G228" t="s">
        <v>975</v>
      </c>
      <c r="H228" s="167">
        <v>100417.02</v>
      </c>
      <c r="I228">
        <f t="shared" si="3"/>
        <v>1990</v>
      </c>
    </row>
    <row r="229" spans="4:9">
      <c r="D229">
        <v>3000</v>
      </c>
      <c r="E229" s="182">
        <v>33053</v>
      </c>
      <c r="F229" s="198">
        <v>60005</v>
      </c>
      <c r="G229" t="s">
        <v>976</v>
      </c>
      <c r="H229" s="167">
        <v>9287.56</v>
      </c>
      <c r="I229">
        <f t="shared" si="3"/>
        <v>1990</v>
      </c>
    </row>
    <row r="230" spans="4:9">
      <c r="D230">
        <v>3000</v>
      </c>
      <c r="E230" s="182">
        <v>33054</v>
      </c>
      <c r="F230" s="198">
        <v>60394</v>
      </c>
      <c r="G230" t="s">
        <v>977</v>
      </c>
      <c r="H230" s="167">
        <v>829.37</v>
      </c>
      <c r="I230">
        <f t="shared" si="3"/>
        <v>1990</v>
      </c>
    </row>
    <row r="231" spans="4:9">
      <c r="D231">
        <v>3000</v>
      </c>
      <c r="E231" s="182">
        <v>33054</v>
      </c>
      <c r="F231" s="198">
        <v>60395</v>
      </c>
      <c r="G231" t="s">
        <v>978</v>
      </c>
      <c r="H231" s="167">
        <v>1086.32</v>
      </c>
      <c r="I231">
        <f t="shared" si="3"/>
        <v>1990</v>
      </c>
    </row>
    <row r="232" spans="4:9">
      <c r="D232">
        <v>3000</v>
      </c>
      <c r="E232" s="182">
        <v>33054</v>
      </c>
      <c r="F232" s="198">
        <v>60996</v>
      </c>
      <c r="G232" t="s">
        <v>980</v>
      </c>
      <c r="H232" s="167">
        <v>183896.87</v>
      </c>
      <c r="I232">
        <f t="shared" si="3"/>
        <v>1990</v>
      </c>
    </row>
    <row r="233" spans="4:9">
      <c r="D233">
        <v>3000</v>
      </c>
      <c r="E233" s="182">
        <v>33055</v>
      </c>
      <c r="F233" s="198">
        <v>59981</v>
      </c>
      <c r="G233" t="s">
        <v>981</v>
      </c>
      <c r="H233" s="167">
        <v>4633.4399999999996</v>
      </c>
      <c r="I233">
        <f t="shared" si="3"/>
        <v>1990</v>
      </c>
    </row>
    <row r="234" spans="4:9">
      <c r="D234">
        <v>3000</v>
      </c>
      <c r="E234" s="182">
        <v>33055</v>
      </c>
      <c r="F234" s="198">
        <v>59982</v>
      </c>
      <c r="G234" t="s">
        <v>983</v>
      </c>
      <c r="H234" s="167">
        <v>6800</v>
      </c>
      <c r="I234">
        <f t="shared" si="3"/>
        <v>1990</v>
      </c>
    </row>
    <row r="235" spans="4:9">
      <c r="D235">
        <v>3000</v>
      </c>
      <c r="E235" s="182">
        <v>33055</v>
      </c>
      <c r="F235" s="198">
        <v>59983</v>
      </c>
      <c r="G235" t="s">
        <v>984</v>
      </c>
      <c r="H235" s="167">
        <v>8484</v>
      </c>
      <c r="I235">
        <f t="shared" si="3"/>
        <v>1990</v>
      </c>
    </row>
    <row r="236" spans="4:9">
      <c r="D236">
        <v>3000</v>
      </c>
      <c r="E236" s="182">
        <v>33059</v>
      </c>
      <c r="F236" s="198">
        <v>59684</v>
      </c>
      <c r="G236" t="s">
        <v>987</v>
      </c>
      <c r="H236" s="167">
        <v>2500</v>
      </c>
      <c r="I236">
        <f t="shared" si="3"/>
        <v>1990</v>
      </c>
    </row>
    <row r="237" spans="4:9">
      <c r="D237">
        <v>3000</v>
      </c>
      <c r="E237" s="182">
        <v>33059</v>
      </c>
      <c r="F237" s="198">
        <v>59685</v>
      </c>
      <c r="G237" t="s">
        <v>989</v>
      </c>
      <c r="H237" s="167">
        <v>3385</v>
      </c>
      <c r="I237">
        <f t="shared" si="3"/>
        <v>1990</v>
      </c>
    </row>
    <row r="238" spans="4:9">
      <c r="D238">
        <v>3000</v>
      </c>
      <c r="E238" s="182">
        <v>33059</v>
      </c>
      <c r="F238" s="198">
        <v>59686</v>
      </c>
      <c r="G238" t="s">
        <v>990</v>
      </c>
      <c r="H238" s="167">
        <v>3849.4</v>
      </c>
      <c r="I238">
        <f t="shared" si="3"/>
        <v>1990</v>
      </c>
    </row>
    <row r="239" spans="4:9">
      <c r="D239">
        <v>3000</v>
      </c>
      <c r="E239" s="182">
        <v>33059</v>
      </c>
      <c r="F239" s="198">
        <v>59687</v>
      </c>
      <c r="G239" t="s">
        <v>986</v>
      </c>
      <c r="H239" s="167">
        <v>1200</v>
      </c>
      <c r="I239">
        <f t="shared" si="3"/>
        <v>1990</v>
      </c>
    </row>
    <row r="240" spans="4:9">
      <c r="D240">
        <v>3000</v>
      </c>
      <c r="E240" s="182">
        <v>33059</v>
      </c>
      <c r="F240" s="198">
        <v>59688</v>
      </c>
      <c r="G240" t="s">
        <v>988</v>
      </c>
      <c r="H240" s="167">
        <v>2937.84</v>
      </c>
      <c r="I240">
        <f t="shared" si="3"/>
        <v>1990</v>
      </c>
    </row>
    <row r="241" spans="4:9">
      <c r="D241">
        <v>3000</v>
      </c>
      <c r="E241" s="182">
        <v>33067</v>
      </c>
      <c r="F241" s="198">
        <v>61106</v>
      </c>
      <c r="G241" t="s">
        <v>697</v>
      </c>
      <c r="H241" s="167">
        <v>11767.33</v>
      </c>
      <c r="I241">
        <f t="shared" si="3"/>
        <v>1990</v>
      </c>
    </row>
    <row r="242" spans="4:9">
      <c r="D242">
        <v>3000</v>
      </c>
      <c r="E242" s="182">
        <v>33070</v>
      </c>
      <c r="F242" s="198">
        <v>59776</v>
      </c>
      <c r="G242" t="s">
        <v>698</v>
      </c>
      <c r="H242" s="167">
        <v>6525</v>
      </c>
      <c r="I242">
        <f t="shared" si="3"/>
        <v>1990</v>
      </c>
    </row>
    <row r="243" spans="4:9">
      <c r="D243">
        <v>3000</v>
      </c>
      <c r="E243" s="182">
        <v>33072</v>
      </c>
      <c r="F243" s="198">
        <v>59891</v>
      </c>
      <c r="G243" t="s">
        <v>699</v>
      </c>
      <c r="H243" s="167">
        <v>3427.9</v>
      </c>
      <c r="I243">
        <f t="shared" si="3"/>
        <v>1990</v>
      </c>
    </row>
    <row r="244" spans="4:9">
      <c r="D244">
        <v>3000</v>
      </c>
      <c r="E244" s="182">
        <v>33074</v>
      </c>
      <c r="F244" s="198">
        <v>61336</v>
      </c>
      <c r="G244" t="s">
        <v>700</v>
      </c>
      <c r="H244" s="167">
        <v>3200</v>
      </c>
      <c r="I244">
        <f t="shared" si="3"/>
        <v>1990</v>
      </c>
    </row>
    <row r="245" spans="4:9">
      <c r="D245">
        <v>3000</v>
      </c>
      <c r="E245" s="182">
        <v>33081</v>
      </c>
      <c r="F245" s="198">
        <v>59593</v>
      </c>
      <c r="G245" t="s">
        <v>2964</v>
      </c>
      <c r="H245" s="167">
        <v>25397</v>
      </c>
      <c r="I245">
        <f t="shared" si="3"/>
        <v>1990</v>
      </c>
    </row>
    <row r="246" spans="4:9">
      <c r="D246">
        <v>3000</v>
      </c>
      <c r="E246" s="182">
        <v>33081</v>
      </c>
      <c r="F246" s="198">
        <v>59594</v>
      </c>
      <c r="G246" t="s">
        <v>707</v>
      </c>
      <c r="H246" s="167">
        <v>22298</v>
      </c>
      <c r="I246">
        <f t="shared" si="3"/>
        <v>1990</v>
      </c>
    </row>
    <row r="247" spans="4:9">
      <c r="D247">
        <v>3000</v>
      </c>
      <c r="E247" s="182">
        <v>33081</v>
      </c>
      <c r="F247" s="198">
        <v>59597</v>
      </c>
      <c r="G247" t="s">
        <v>2914</v>
      </c>
      <c r="H247" s="167">
        <v>87175</v>
      </c>
      <c r="I247">
        <f t="shared" si="3"/>
        <v>1990</v>
      </c>
    </row>
    <row r="248" spans="4:9">
      <c r="D248">
        <v>3000</v>
      </c>
      <c r="E248" s="182">
        <v>33081</v>
      </c>
      <c r="F248" s="198">
        <v>59598</v>
      </c>
      <c r="G248" t="s">
        <v>2916</v>
      </c>
      <c r="H248" s="167">
        <v>175364</v>
      </c>
      <c r="I248">
        <f t="shared" si="3"/>
        <v>1990</v>
      </c>
    </row>
    <row r="249" spans="4:9">
      <c r="D249">
        <v>3000</v>
      </c>
      <c r="E249" s="182">
        <v>33081</v>
      </c>
      <c r="F249" s="198">
        <v>59599</v>
      </c>
      <c r="G249" t="s">
        <v>706</v>
      </c>
      <c r="H249" s="167">
        <v>22050</v>
      </c>
      <c r="I249">
        <f t="shared" si="3"/>
        <v>1990</v>
      </c>
    </row>
    <row r="250" spans="4:9">
      <c r="D250">
        <v>3000</v>
      </c>
      <c r="E250" s="182">
        <v>33081</v>
      </c>
      <c r="F250" s="198">
        <v>59764</v>
      </c>
      <c r="G250" t="s">
        <v>705</v>
      </c>
      <c r="H250" s="167">
        <v>18638</v>
      </c>
      <c r="I250">
        <f t="shared" si="3"/>
        <v>1990</v>
      </c>
    </row>
    <row r="251" spans="4:9">
      <c r="D251">
        <v>3000</v>
      </c>
      <c r="E251" s="182">
        <v>33081</v>
      </c>
      <c r="F251" s="198">
        <v>59765</v>
      </c>
      <c r="G251" t="s">
        <v>704</v>
      </c>
      <c r="H251" s="167">
        <v>13294</v>
      </c>
      <c r="I251">
        <f t="shared" si="3"/>
        <v>1990</v>
      </c>
    </row>
    <row r="252" spans="4:9">
      <c r="D252">
        <v>3000</v>
      </c>
      <c r="E252" s="182">
        <v>33081</v>
      </c>
      <c r="F252" s="198">
        <v>59767</v>
      </c>
      <c r="G252" t="s">
        <v>2913</v>
      </c>
      <c r="H252" s="167">
        <v>33470</v>
      </c>
      <c r="I252">
        <f t="shared" si="3"/>
        <v>1990</v>
      </c>
    </row>
    <row r="253" spans="4:9">
      <c r="D253">
        <v>3000</v>
      </c>
      <c r="E253" s="182">
        <v>33081</v>
      </c>
      <c r="F253" s="198">
        <v>59768</v>
      </c>
      <c r="G253" t="s">
        <v>2915</v>
      </c>
      <c r="H253" s="167">
        <v>142770</v>
      </c>
      <c r="I253">
        <f t="shared" si="3"/>
        <v>1990</v>
      </c>
    </row>
    <row r="254" spans="4:9">
      <c r="D254">
        <v>3000</v>
      </c>
      <c r="E254" s="182">
        <v>33081</v>
      </c>
      <c r="F254" s="198">
        <v>61014</v>
      </c>
      <c r="G254" t="s">
        <v>703</v>
      </c>
      <c r="H254" s="167">
        <v>8662</v>
      </c>
      <c r="I254">
        <f t="shared" si="3"/>
        <v>1990</v>
      </c>
    </row>
    <row r="255" spans="4:9">
      <c r="D255">
        <v>3000</v>
      </c>
      <c r="E255" s="182">
        <v>33081</v>
      </c>
      <c r="F255" s="198">
        <v>61015</v>
      </c>
      <c r="G255" t="s">
        <v>701</v>
      </c>
      <c r="H255" s="167">
        <v>2655</v>
      </c>
      <c r="I255">
        <f t="shared" si="3"/>
        <v>1990</v>
      </c>
    </row>
    <row r="256" spans="4:9">
      <c r="D256">
        <v>3000</v>
      </c>
      <c r="E256" s="182">
        <v>33085</v>
      </c>
      <c r="F256" s="198">
        <v>60999</v>
      </c>
      <c r="G256" t="s">
        <v>2926</v>
      </c>
      <c r="H256" s="167">
        <v>7750</v>
      </c>
      <c r="I256">
        <f t="shared" si="3"/>
        <v>1990</v>
      </c>
    </row>
    <row r="257" spans="4:9">
      <c r="D257">
        <v>3000</v>
      </c>
      <c r="E257" s="182">
        <v>33085</v>
      </c>
      <c r="F257" s="198">
        <v>61000</v>
      </c>
      <c r="G257" t="s">
        <v>2921</v>
      </c>
      <c r="H257" s="167">
        <v>5000</v>
      </c>
      <c r="I257">
        <f t="shared" si="3"/>
        <v>1990</v>
      </c>
    </row>
    <row r="258" spans="4:9">
      <c r="D258">
        <v>3000</v>
      </c>
      <c r="E258" s="182">
        <v>33085</v>
      </c>
      <c r="F258" s="198">
        <v>61001</v>
      </c>
      <c r="G258" t="s">
        <v>2918</v>
      </c>
      <c r="H258" s="167">
        <v>875</v>
      </c>
      <c r="I258">
        <f t="shared" ref="I258:I321" si="4">YEAR(E258)</f>
        <v>1990</v>
      </c>
    </row>
    <row r="259" spans="4:9">
      <c r="D259">
        <v>3000</v>
      </c>
      <c r="E259" s="182">
        <v>33085</v>
      </c>
      <c r="F259" s="198">
        <v>61004</v>
      </c>
      <c r="G259" t="s">
        <v>2922</v>
      </c>
      <c r="H259" s="167">
        <v>5065</v>
      </c>
      <c r="I259">
        <f t="shared" si="4"/>
        <v>1990</v>
      </c>
    </row>
    <row r="260" spans="4:9">
      <c r="D260">
        <v>3000</v>
      </c>
      <c r="E260" s="182">
        <v>33085</v>
      </c>
      <c r="F260" s="198">
        <v>61006</v>
      </c>
      <c r="G260" t="s">
        <v>2920</v>
      </c>
      <c r="H260" s="167">
        <v>3308</v>
      </c>
      <c r="I260">
        <f t="shared" si="4"/>
        <v>1990</v>
      </c>
    </row>
    <row r="261" spans="4:9">
      <c r="D261">
        <v>3000</v>
      </c>
      <c r="E261" s="182">
        <v>33085</v>
      </c>
      <c r="F261" s="198">
        <v>61007</v>
      </c>
      <c r="G261" t="s">
        <v>2925</v>
      </c>
      <c r="H261" s="167">
        <v>6920</v>
      </c>
      <c r="I261">
        <f t="shared" si="4"/>
        <v>1990</v>
      </c>
    </row>
    <row r="262" spans="4:9">
      <c r="D262">
        <v>3000</v>
      </c>
      <c r="E262" s="182">
        <v>33085</v>
      </c>
      <c r="F262" s="198">
        <v>61008</v>
      </c>
      <c r="G262" t="s">
        <v>2924</v>
      </c>
      <c r="H262" s="167">
        <v>6900</v>
      </c>
      <c r="I262">
        <f t="shared" si="4"/>
        <v>1990</v>
      </c>
    </row>
    <row r="263" spans="4:9">
      <c r="D263">
        <v>3000</v>
      </c>
      <c r="E263" s="182">
        <v>33085</v>
      </c>
      <c r="F263" s="198">
        <v>61009</v>
      </c>
      <c r="G263" t="s">
        <v>2919</v>
      </c>
      <c r="H263" s="167">
        <v>1200</v>
      </c>
      <c r="I263">
        <f t="shared" si="4"/>
        <v>1990</v>
      </c>
    </row>
    <row r="264" spans="4:9">
      <c r="D264">
        <v>3000</v>
      </c>
      <c r="E264" s="182">
        <v>33085</v>
      </c>
      <c r="F264" s="198">
        <v>61010</v>
      </c>
      <c r="G264" t="s">
        <v>2936</v>
      </c>
      <c r="H264" s="167">
        <v>90555.11</v>
      </c>
      <c r="I264">
        <f t="shared" si="4"/>
        <v>1990</v>
      </c>
    </row>
    <row r="265" spans="4:9">
      <c r="D265">
        <v>3000</v>
      </c>
      <c r="E265" s="182">
        <v>33085</v>
      </c>
      <c r="F265" s="198">
        <v>68020</v>
      </c>
      <c r="G265" t="s">
        <v>2930</v>
      </c>
      <c r="H265" s="167">
        <v>38015</v>
      </c>
      <c r="I265">
        <f t="shared" si="4"/>
        <v>1990</v>
      </c>
    </row>
    <row r="266" spans="4:9">
      <c r="D266">
        <v>3000</v>
      </c>
      <c r="E266" s="182">
        <v>33085</v>
      </c>
      <c r="F266" s="198">
        <v>68021</v>
      </c>
      <c r="G266" t="s">
        <v>2937</v>
      </c>
      <c r="H266" s="167">
        <v>126623</v>
      </c>
      <c r="I266">
        <f t="shared" si="4"/>
        <v>1990</v>
      </c>
    </row>
    <row r="267" spans="4:9">
      <c r="D267">
        <v>3000</v>
      </c>
      <c r="E267" s="182">
        <v>33085</v>
      </c>
      <c r="F267" s="198">
        <v>68022</v>
      </c>
      <c r="G267" t="s">
        <v>2935</v>
      </c>
      <c r="H267" s="167">
        <v>70411</v>
      </c>
      <c r="I267">
        <f t="shared" si="4"/>
        <v>1990</v>
      </c>
    </row>
    <row r="268" spans="4:9">
      <c r="D268">
        <v>3000</v>
      </c>
      <c r="E268" s="182">
        <v>33085</v>
      </c>
      <c r="F268" s="198">
        <v>68023</v>
      </c>
      <c r="G268" t="s">
        <v>2929</v>
      </c>
      <c r="H268" s="167">
        <v>23909</v>
      </c>
      <c r="I268">
        <f t="shared" si="4"/>
        <v>1990</v>
      </c>
    </row>
    <row r="269" spans="4:9">
      <c r="D269">
        <v>3000</v>
      </c>
      <c r="E269" s="182">
        <v>33085</v>
      </c>
      <c r="F269" s="198">
        <v>68024</v>
      </c>
      <c r="G269" t="s">
        <v>2931</v>
      </c>
      <c r="H269" s="167">
        <v>42226</v>
      </c>
      <c r="I269">
        <f t="shared" si="4"/>
        <v>1990</v>
      </c>
    </row>
    <row r="270" spans="4:9">
      <c r="D270">
        <v>3000</v>
      </c>
      <c r="E270" s="182">
        <v>33085</v>
      </c>
      <c r="F270" s="198">
        <v>68025</v>
      </c>
      <c r="G270" t="s">
        <v>2927</v>
      </c>
      <c r="H270" s="167">
        <v>9020</v>
      </c>
      <c r="I270">
        <f t="shared" si="4"/>
        <v>1990</v>
      </c>
    </row>
    <row r="271" spans="4:9">
      <c r="D271">
        <v>3000</v>
      </c>
      <c r="E271" s="182">
        <v>33085</v>
      </c>
      <c r="F271" s="198">
        <v>68026</v>
      </c>
      <c r="G271" t="s">
        <v>2938</v>
      </c>
      <c r="H271" s="167">
        <v>147800</v>
      </c>
      <c r="I271">
        <f t="shared" si="4"/>
        <v>1990</v>
      </c>
    </row>
    <row r="272" spans="4:9">
      <c r="D272">
        <v>3000</v>
      </c>
      <c r="E272" s="182">
        <v>33085</v>
      </c>
      <c r="F272" s="198">
        <v>68027</v>
      </c>
      <c r="G272" t="s">
        <v>2932</v>
      </c>
      <c r="H272" s="167">
        <v>61438</v>
      </c>
      <c r="I272">
        <f t="shared" si="4"/>
        <v>1990</v>
      </c>
    </row>
    <row r="273" spans="4:9">
      <c r="D273">
        <v>3000</v>
      </c>
      <c r="E273" s="182">
        <v>33085</v>
      </c>
      <c r="F273" s="198">
        <v>68029</v>
      </c>
      <c r="G273" t="s">
        <v>2939</v>
      </c>
      <c r="H273" s="167">
        <v>200855</v>
      </c>
      <c r="I273">
        <f t="shared" si="4"/>
        <v>1990</v>
      </c>
    </row>
    <row r="274" spans="4:9">
      <c r="D274">
        <v>3000</v>
      </c>
      <c r="E274" s="182">
        <v>33085</v>
      </c>
      <c r="F274" s="198">
        <v>68030</v>
      </c>
      <c r="G274" t="s">
        <v>2934</v>
      </c>
      <c r="H274" s="167">
        <v>68780</v>
      </c>
      <c r="I274">
        <f t="shared" si="4"/>
        <v>1990</v>
      </c>
    </row>
    <row r="275" spans="4:9">
      <c r="D275">
        <v>3000</v>
      </c>
      <c r="E275" s="182">
        <v>33085</v>
      </c>
      <c r="F275" s="198">
        <v>68031</v>
      </c>
      <c r="G275" t="s">
        <v>2928</v>
      </c>
      <c r="H275" s="167">
        <v>9212</v>
      </c>
      <c r="I275">
        <f t="shared" si="4"/>
        <v>1990</v>
      </c>
    </row>
    <row r="276" spans="4:9">
      <c r="D276">
        <v>3000</v>
      </c>
      <c r="E276" s="182">
        <v>33085</v>
      </c>
      <c r="F276" s="198">
        <v>69104</v>
      </c>
      <c r="G276" t="s">
        <v>2933</v>
      </c>
      <c r="H276" s="167">
        <v>65957</v>
      </c>
      <c r="I276">
        <f t="shared" si="4"/>
        <v>1990</v>
      </c>
    </row>
    <row r="277" spans="4:9">
      <c r="D277">
        <v>3000</v>
      </c>
      <c r="E277" s="182">
        <v>33089</v>
      </c>
      <c r="F277" s="198">
        <v>60274</v>
      </c>
      <c r="G277" t="s">
        <v>2940</v>
      </c>
      <c r="H277" s="167">
        <v>1549</v>
      </c>
      <c r="I277">
        <f t="shared" si="4"/>
        <v>1990</v>
      </c>
    </row>
    <row r="278" spans="4:9">
      <c r="D278">
        <v>3000</v>
      </c>
      <c r="E278" s="182">
        <v>33095</v>
      </c>
      <c r="F278" s="198">
        <v>59892</v>
      </c>
      <c r="G278" t="s">
        <v>2941</v>
      </c>
      <c r="H278" s="167">
        <v>7990</v>
      </c>
      <c r="I278">
        <f t="shared" si="4"/>
        <v>1990</v>
      </c>
    </row>
    <row r="279" spans="4:9">
      <c r="D279">
        <v>3000</v>
      </c>
      <c r="E279" s="182">
        <v>33100</v>
      </c>
      <c r="F279" s="198">
        <v>60513</v>
      </c>
      <c r="G279" t="s">
        <v>2942</v>
      </c>
      <c r="H279" s="167">
        <v>2167.33</v>
      </c>
      <c r="I279">
        <f t="shared" si="4"/>
        <v>1990</v>
      </c>
    </row>
    <row r="280" spans="4:9">
      <c r="D280">
        <v>3000</v>
      </c>
      <c r="E280" s="182">
        <v>33101</v>
      </c>
      <c r="F280" s="198">
        <v>59773</v>
      </c>
      <c r="G280" t="s">
        <v>2943</v>
      </c>
      <c r="H280" s="167">
        <v>13247.86</v>
      </c>
      <c r="I280">
        <f t="shared" si="4"/>
        <v>1990</v>
      </c>
    </row>
    <row r="281" spans="4:9">
      <c r="D281">
        <v>3000</v>
      </c>
      <c r="E281" s="182">
        <v>33102</v>
      </c>
      <c r="F281" s="198">
        <v>60049</v>
      </c>
      <c r="G281" t="s">
        <v>2945</v>
      </c>
      <c r="H281" s="167">
        <v>25384.54</v>
      </c>
      <c r="I281">
        <f t="shared" si="4"/>
        <v>1990</v>
      </c>
    </row>
    <row r="282" spans="4:9">
      <c r="D282">
        <v>3000</v>
      </c>
      <c r="E282" s="182">
        <v>33109</v>
      </c>
      <c r="F282" s="198">
        <v>59984</v>
      </c>
      <c r="G282" t="s">
        <v>2946</v>
      </c>
      <c r="H282" s="167">
        <v>20605</v>
      </c>
      <c r="I282">
        <f t="shared" si="4"/>
        <v>1990</v>
      </c>
    </row>
    <row r="283" spans="4:9">
      <c r="D283">
        <v>3000</v>
      </c>
      <c r="E283" s="182">
        <v>33126</v>
      </c>
      <c r="F283" s="198">
        <v>59679</v>
      </c>
      <c r="G283" t="s">
        <v>2807</v>
      </c>
      <c r="H283" s="167">
        <v>8556.02</v>
      </c>
      <c r="I283">
        <f t="shared" si="4"/>
        <v>1990</v>
      </c>
    </row>
    <row r="284" spans="4:9">
      <c r="D284">
        <v>3000</v>
      </c>
      <c r="E284" s="182">
        <v>33126</v>
      </c>
      <c r="F284" s="198">
        <v>59680</v>
      </c>
      <c r="G284" t="s">
        <v>2806</v>
      </c>
      <c r="H284" s="167">
        <v>8500</v>
      </c>
      <c r="I284">
        <f t="shared" si="4"/>
        <v>1990</v>
      </c>
    </row>
    <row r="285" spans="4:9">
      <c r="D285">
        <v>3000</v>
      </c>
      <c r="E285" s="182">
        <v>33127</v>
      </c>
      <c r="F285" s="198">
        <v>61387</v>
      </c>
      <c r="G285" t="s">
        <v>2966</v>
      </c>
      <c r="H285" s="167">
        <v>1326</v>
      </c>
      <c r="I285">
        <f t="shared" si="4"/>
        <v>1990</v>
      </c>
    </row>
    <row r="286" spans="4:9">
      <c r="D286">
        <v>3000</v>
      </c>
      <c r="E286" s="182">
        <v>33128</v>
      </c>
      <c r="F286" s="198">
        <v>59586</v>
      </c>
      <c r="G286" t="s">
        <v>2970</v>
      </c>
      <c r="H286" s="167">
        <v>13212.84</v>
      </c>
      <c r="I286">
        <f t="shared" si="4"/>
        <v>1990</v>
      </c>
    </row>
    <row r="287" spans="4:9">
      <c r="D287">
        <v>3000</v>
      </c>
      <c r="E287" s="182">
        <v>33133</v>
      </c>
      <c r="F287" s="198">
        <v>59775</v>
      </c>
      <c r="G287" t="s">
        <v>2587</v>
      </c>
      <c r="H287" s="167">
        <v>15355</v>
      </c>
      <c r="I287">
        <f t="shared" si="4"/>
        <v>1990</v>
      </c>
    </row>
    <row r="288" spans="4:9">
      <c r="D288">
        <v>3000</v>
      </c>
      <c r="E288" s="182">
        <v>33134</v>
      </c>
      <c r="F288" s="198">
        <v>60510</v>
      </c>
      <c r="G288" t="s">
        <v>2972</v>
      </c>
      <c r="H288" s="167">
        <v>4954</v>
      </c>
      <c r="I288">
        <f t="shared" si="4"/>
        <v>1990</v>
      </c>
    </row>
    <row r="289" spans="4:9">
      <c r="D289">
        <v>3000</v>
      </c>
      <c r="E289" s="182">
        <v>33134</v>
      </c>
      <c r="F289" s="198">
        <v>60511</v>
      </c>
      <c r="G289" t="s">
        <v>2971</v>
      </c>
      <c r="H289" s="167">
        <v>578.75</v>
      </c>
      <c r="I289">
        <f t="shared" si="4"/>
        <v>1990</v>
      </c>
    </row>
    <row r="290" spans="4:9">
      <c r="D290">
        <v>3000</v>
      </c>
      <c r="E290" s="182">
        <v>33136</v>
      </c>
      <c r="F290" s="198">
        <v>59897</v>
      </c>
      <c r="G290" t="s">
        <v>2974</v>
      </c>
      <c r="H290" s="167">
        <v>19611.57</v>
      </c>
      <c r="I290">
        <f t="shared" si="4"/>
        <v>1990</v>
      </c>
    </row>
    <row r="291" spans="4:9">
      <c r="D291">
        <v>3000</v>
      </c>
      <c r="E291" s="182">
        <v>33137</v>
      </c>
      <c r="F291" s="198">
        <v>60265</v>
      </c>
      <c r="G291" t="s">
        <v>2975</v>
      </c>
      <c r="H291" s="167">
        <v>9185</v>
      </c>
      <c r="I291">
        <f t="shared" si="4"/>
        <v>1990</v>
      </c>
    </row>
    <row r="292" spans="4:9">
      <c r="D292">
        <v>3000</v>
      </c>
      <c r="E292" s="182">
        <v>33141</v>
      </c>
      <c r="F292" s="198">
        <v>59890</v>
      </c>
      <c r="G292" t="s">
        <v>2977</v>
      </c>
      <c r="H292" s="167">
        <v>10254.83</v>
      </c>
      <c r="I292">
        <f t="shared" si="4"/>
        <v>1990</v>
      </c>
    </row>
    <row r="293" spans="4:9">
      <c r="D293">
        <v>3000</v>
      </c>
      <c r="E293" s="182">
        <v>33142</v>
      </c>
      <c r="F293" s="198">
        <v>59681</v>
      </c>
      <c r="G293" t="s">
        <v>2982</v>
      </c>
      <c r="H293" s="167">
        <v>30628.57</v>
      </c>
      <c r="I293">
        <f t="shared" si="4"/>
        <v>1990</v>
      </c>
    </row>
    <row r="294" spans="4:9">
      <c r="D294">
        <v>3000</v>
      </c>
      <c r="E294" s="182">
        <v>33142</v>
      </c>
      <c r="F294" s="198">
        <v>59682</v>
      </c>
      <c r="G294" t="s">
        <v>2980</v>
      </c>
      <c r="H294" s="167">
        <v>12603</v>
      </c>
      <c r="I294">
        <f t="shared" si="4"/>
        <v>1990</v>
      </c>
    </row>
    <row r="295" spans="4:9">
      <c r="D295">
        <v>3000</v>
      </c>
      <c r="E295" s="182">
        <v>33142</v>
      </c>
      <c r="F295" s="198">
        <v>59683</v>
      </c>
      <c r="G295" t="s">
        <v>2979</v>
      </c>
      <c r="H295" s="167">
        <v>6500</v>
      </c>
      <c r="I295">
        <f t="shared" si="4"/>
        <v>1990</v>
      </c>
    </row>
    <row r="296" spans="4:9">
      <c r="D296">
        <v>3000</v>
      </c>
      <c r="E296" s="182">
        <v>33142</v>
      </c>
      <c r="F296" s="198">
        <v>60889</v>
      </c>
      <c r="G296" t="s">
        <v>2981</v>
      </c>
      <c r="H296" s="167">
        <v>17262.34</v>
      </c>
      <c r="I296">
        <f t="shared" si="4"/>
        <v>1990</v>
      </c>
    </row>
    <row r="297" spans="4:9">
      <c r="D297">
        <v>3000</v>
      </c>
      <c r="E297" s="182">
        <v>33146</v>
      </c>
      <c r="F297" s="198">
        <v>60763</v>
      </c>
      <c r="G297" t="s">
        <v>2985</v>
      </c>
      <c r="H297" s="167">
        <v>4548.75</v>
      </c>
      <c r="I297">
        <f t="shared" si="4"/>
        <v>1990</v>
      </c>
    </row>
    <row r="298" spans="4:9">
      <c r="D298">
        <v>3000</v>
      </c>
      <c r="E298" s="182">
        <v>33146</v>
      </c>
      <c r="F298" s="198">
        <v>60764</v>
      </c>
      <c r="G298" t="s">
        <v>2984</v>
      </c>
      <c r="H298" s="167">
        <v>3430</v>
      </c>
      <c r="I298">
        <f t="shared" si="4"/>
        <v>1990</v>
      </c>
    </row>
    <row r="299" spans="4:9">
      <c r="D299">
        <v>3000</v>
      </c>
      <c r="E299" s="182">
        <v>33146</v>
      </c>
      <c r="F299" s="198">
        <v>60765</v>
      </c>
      <c r="G299" t="s">
        <v>2988</v>
      </c>
      <c r="H299" s="167">
        <v>97323.08</v>
      </c>
      <c r="I299">
        <f t="shared" si="4"/>
        <v>1990</v>
      </c>
    </row>
    <row r="300" spans="4:9">
      <c r="D300">
        <v>3000</v>
      </c>
      <c r="E300" s="182">
        <v>33146</v>
      </c>
      <c r="F300" s="198">
        <v>60766</v>
      </c>
      <c r="G300" t="s">
        <v>2986</v>
      </c>
      <c r="H300" s="167">
        <v>23050</v>
      </c>
      <c r="I300">
        <f t="shared" si="4"/>
        <v>1990</v>
      </c>
    </row>
    <row r="301" spans="4:9">
      <c r="D301">
        <v>3000</v>
      </c>
      <c r="E301" s="182">
        <v>33149</v>
      </c>
      <c r="F301" s="198">
        <v>59616</v>
      </c>
      <c r="G301" t="s">
        <v>2991</v>
      </c>
      <c r="H301" s="167">
        <v>55276.2</v>
      </c>
      <c r="I301">
        <f t="shared" si="4"/>
        <v>1990</v>
      </c>
    </row>
    <row r="302" spans="4:9">
      <c r="D302">
        <v>3000</v>
      </c>
      <c r="E302" s="182">
        <v>33149</v>
      </c>
      <c r="F302" s="198">
        <v>59777</v>
      </c>
      <c r="G302" t="s">
        <v>2989</v>
      </c>
      <c r="H302" s="167">
        <v>9219</v>
      </c>
      <c r="I302">
        <f t="shared" si="4"/>
        <v>1990</v>
      </c>
    </row>
    <row r="303" spans="4:9">
      <c r="D303">
        <v>3000</v>
      </c>
      <c r="E303" s="182">
        <v>33149</v>
      </c>
      <c r="F303" s="198">
        <v>59778</v>
      </c>
      <c r="G303" t="s">
        <v>2990</v>
      </c>
      <c r="H303" s="167">
        <v>20893</v>
      </c>
      <c r="I303">
        <f t="shared" si="4"/>
        <v>1990</v>
      </c>
    </row>
    <row r="304" spans="4:9">
      <c r="D304">
        <v>3000</v>
      </c>
      <c r="E304" s="182">
        <v>33149</v>
      </c>
      <c r="F304" s="198">
        <v>59779</v>
      </c>
      <c r="G304" t="s">
        <v>2993</v>
      </c>
      <c r="H304" s="167">
        <v>758409.83</v>
      </c>
      <c r="I304">
        <f t="shared" si="4"/>
        <v>1990</v>
      </c>
    </row>
    <row r="305" spans="4:9">
      <c r="D305">
        <v>3000</v>
      </c>
      <c r="E305" s="182">
        <v>33154</v>
      </c>
      <c r="F305" s="198">
        <v>60051</v>
      </c>
      <c r="G305" t="s">
        <v>2828</v>
      </c>
      <c r="H305" s="167">
        <v>205631</v>
      </c>
      <c r="I305">
        <f t="shared" si="4"/>
        <v>1990</v>
      </c>
    </row>
    <row r="306" spans="4:9">
      <c r="D306">
        <v>3000</v>
      </c>
      <c r="E306" s="182">
        <v>33154</v>
      </c>
      <c r="F306" s="198">
        <v>60052</v>
      </c>
      <c r="G306" t="s">
        <v>1545</v>
      </c>
      <c r="H306" s="167">
        <v>3787.5</v>
      </c>
      <c r="I306">
        <f t="shared" si="4"/>
        <v>1990</v>
      </c>
    </row>
    <row r="307" spans="4:9">
      <c r="D307">
        <v>3000</v>
      </c>
      <c r="E307" s="182">
        <v>33154</v>
      </c>
      <c r="F307" s="198">
        <v>60053</v>
      </c>
      <c r="G307" t="s">
        <v>2996</v>
      </c>
      <c r="H307" s="167">
        <v>11133</v>
      </c>
      <c r="I307">
        <f t="shared" si="4"/>
        <v>1990</v>
      </c>
    </row>
    <row r="308" spans="4:9">
      <c r="D308">
        <v>3000</v>
      </c>
      <c r="E308" s="182">
        <v>33154</v>
      </c>
      <c r="F308" s="198">
        <v>60054</v>
      </c>
      <c r="G308" t="s">
        <v>2995</v>
      </c>
      <c r="H308" s="167">
        <v>7224</v>
      </c>
      <c r="I308">
        <f t="shared" si="4"/>
        <v>1990</v>
      </c>
    </row>
    <row r="309" spans="4:9">
      <c r="D309">
        <v>3000</v>
      </c>
      <c r="E309" s="182">
        <v>33154</v>
      </c>
      <c r="F309" s="198">
        <v>60055</v>
      </c>
      <c r="G309" t="s">
        <v>2994</v>
      </c>
      <c r="H309" s="167">
        <v>6015</v>
      </c>
      <c r="I309">
        <f t="shared" si="4"/>
        <v>1990</v>
      </c>
    </row>
    <row r="310" spans="4:9">
      <c r="D310">
        <v>3000</v>
      </c>
      <c r="E310" s="182">
        <v>33154</v>
      </c>
      <c r="F310" s="198">
        <v>60056</v>
      </c>
      <c r="G310" t="s">
        <v>2826</v>
      </c>
      <c r="H310" s="167">
        <v>78079</v>
      </c>
      <c r="I310">
        <f t="shared" si="4"/>
        <v>1990</v>
      </c>
    </row>
    <row r="311" spans="4:9">
      <c r="D311">
        <v>3000</v>
      </c>
      <c r="E311" s="182">
        <v>33154</v>
      </c>
      <c r="F311" s="198">
        <v>60057</v>
      </c>
      <c r="G311" t="s">
        <v>3000</v>
      </c>
      <c r="H311" s="167">
        <v>43177.5</v>
      </c>
      <c r="I311">
        <f t="shared" si="4"/>
        <v>1990</v>
      </c>
    </row>
    <row r="312" spans="4:9">
      <c r="D312">
        <v>3000</v>
      </c>
      <c r="E312" s="182">
        <v>33154</v>
      </c>
      <c r="F312" s="198">
        <v>60058</v>
      </c>
      <c r="G312" t="s">
        <v>2997</v>
      </c>
      <c r="H312" s="167">
        <v>13209</v>
      </c>
      <c r="I312">
        <f t="shared" si="4"/>
        <v>1990</v>
      </c>
    </row>
    <row r="313" spans="4:9">
      <c r="D313">
        <v>3000</v>
      </c>
      <c r="E313" s="182">
        <v>33154</v>
      </c>
      <c r="F313" s="198">
        <v>60059</v>
      </c>
      <c r="G313" t="s">
        <v>2998</v>
      </c>
      <c r="H313" s="167">
        <v>13567</v>
      </c>
      <c r="I313">
        <f t="shared" si="4"/>
        <v>1990</v>
      </c>
    </row>
    <row r="314" spans="4:9">
      <c r="D314">
        <v>3000</v>
      </c>
      <c r="E314" s="182">
        <v>33154</v>
      </c>
      <c r="F314" s="198">
        <v>60060</v>
      </c>
      <c r="G314" t="s">
        <v>2827</v>
      </c>
      <c r="H314" s="167">
        <v>168541</v>
      </c>
      <c r="I314">
        <f t="shared" si="4"/>
        <v>1990</v>
      </c>
    </row>
    <row r="315" spans="4:9">
      <c r="D315">
        <v>3000</v>
      </c>
      <c r="E315" s="182">
        <v>33154</v>
      </c>
      <c r="F315" s="198">
        <v>60263</v>
      </c>
      <c r="G315" t="s">
        <v>2999</v>
      </c>
      <c r="H315" s="167">
        <v>23818.42</v>
      </c>
      <c r="I315">
        <f t="shared" si="4"/>
        <v>1990</v>
      </c>
    </row>
    <row r="316" spans="4:9">
      <c r="D316">
        <v>3000</v>
      </c>
      <c r="E316" s="182">
        <v>33154</v>
      </c>
      <c r="F316" s="198">
        <v>60264</v>
      </c>
      <c r="G316" t="s">
        <v>2589</v>
      </c>
      <c r="H316" s="167">
        <v>5875</v>
      </c>
      <c r="I316">
        <f t="shared" si="4"/>
        <v>1990</v>
      </c>
    </row>
    <row r="317" spans="4:9">
      <c r="D317">
        <v>3000</v>
      </c>
      <c r="E317" s="182">
        <v>33155</v>
      </c>
      <c r="F317" s="198">
        <v>59898</v>
      </c>
      <c r="G317" t="s">
        <v>2829</v>
      </c>
      <c r="H317" s="167">
        <v>2477.1999999999998</v>
      </c>
      <c r="I317">
        <f t="shared" si="4"/>
        <v>1990</v>
      </c>
    </row>
    <row r="318" spans="4:9">
      <c r="D318">
        <v>3000</v>
      </c>
      <c r="E318" s="182">
        <v>33155</v>
      </c>
      <c r="F318" s="198">
        <v>59899</v>
      </c>
      <c r="G318" t="s">
        <v>1319</v>
      </c>
      <c r="H318" s="167">
        <v>6891.6</v>
      </c>
      <c r="I318">
        <f t="shared" si="4"/>
        <v>1990</v>
      </c>
    </row>
    <row r="319" spans="4:9">
      <c r="D319">
        <v>3000</v>
      </c>
      <c r="E319" s="182">
        <v>33155</v>
      </c>
      <c r="F319" s="198">
        <v>59900</v>
      </c>
      <c r="G319" t="s">
        <v>2830</v>
      </c>
      <c r="H319" s="167">
        <v>2560</v>
      </c>
      <c r="I319">
        <f t="shared" si="4"/>
        <v>1990</v>
      </c>
    </row>
    <row r="320" spans="4:9">
      <c r="D320">
        <v>3000</v>
      </c>
      <c r="E320" s="182">
        <v>33158</v>
      </c>
      <c r="F320" s="198">
        <v>60271</v>
      </c>
      <c r="G320" t="s">
        <v>1320</v>
      </c>
      <c r="H320" s="167">
        <v>7197.09</v>
      </c>
      <c r="I320">
        <f t="shared" si="4"/>
        <v>1990</v>
      </c>
    </row>
    <row r="321" spans="4:9">
      <c r="D321">
        <v>3000</v>
      </c>
      <c r="E321" s="182">
        <v>33164</v>
      </c>
      <c r="F321" s="198">
        <v>60396</v>
      </c>
      <c r="G321" t="s">
        <v>3229</v>
      </c>
      <c r="H321" s="167">
        <v>13944.36</v>
      </c>
      <c r="I321">
        <f t="shared" si="4"/>
        <v>1990</v>
      </c>
    </row>
    <row r="322" spans="4:9">
      <c r="D322">
        <v>3000</v>
      </c>
      <c r="E322" s="182">
        <v>33164</v>
      </c>
      <c r="F322" s="198">
        <v>60508</v>
      </c>
      <c r="G322" t="s">
        <v>3226</v>
      </c>
      <c r="H322" s="167">
        <v>1465</v>
      </c>
      <c r="I322">
        <f t="shared" ref="I322:I385" si="5">YEAR(E322)</f>
        <v>1990</v>
      </c>
    </row>
    <row r="323" spans="4:9">
      <c r="D323">
        <v>3000</v>
      </c>
      <c r="E323" s="182">
        <v>33168</v>
      </c>
      <c r="F323" s="198">
        <v>59901</v>
      </c>
      <c r="G323" t="s">
        <v>3230</v>
      </c>
      <c r="H323" s="167">
        <v>5499.78</v>
      </c>
      <c r="I323">
        <f t="shared" si="5"/>
        <v>1990</v>
      </c>
    </row>
    <row r="324" spans="4:9">
      <c r="D324">
        <v>3000</v>
      </c>
      <c r="E324" s="182">
        <v>33169</v>
      </c>
      <c r="F324" s="198">
        <v>59610</v>
      </c>
      <c r="G324" t="s">
        <v>2853</v>
      </c>
      <c r="H324" s="167">
        <v>103518.9</v>
      </c>
      <c r="I324">
        <f t="shared" si="5"/>
        <v>1990</v>
      </c>
    </row>
    <row r="325" spans="4:9">
      <c r="D325">
        <v>3000</v>
      </c>
      <c r="E325" s="182">
        <v>33169</v>
      </c>
      <c r="F325" s="198">
        <v>59611</v>
      </c>
      <c r="G325" t="s">
        <v>2851</v>
      </c>
      <c r="H325" s="167">
        <v>7545</v>
      </c>
      <c r="I325">
        <f t="shared" si="5"/>
        <v>1990</v>
      </c>
    </row>
    <row r="326" spans="4:9">
      <c r="D326">
        <v>3000</v>
      </c>
      <c r="E326" s="182">
        <v>33169</v>
      </c>
      <c r="F326" s="198">
        <v>59612</v>
      </c>
      <c r="G326" t="s">
        <v>2850</v>
      </c>
      <c r="H326" s="167">
        <v>3616.73</v>
      </c>
      <c r="I326">
        <f t="shared" si="5"/>
        <v>1990</v>
      </c>
    </row>
    <row r="327" spans="4:9">
      <c r="D327">
        <v>3000</v>
      </c>
      <c r="E327" s="182">
        <v>33169</v>
      </c>
      <c r="F327" s="198">
        <v>59613</v>
      </c>
      <c r="G327" t="s">
        <v>3231</v>
      </c>
      <c r="H327" s="167">
        <v>2096.94</v>
      </c>
      <c r="I327">
        <f t="shared" si="5"/>
        <v>1990</v>
      </c>
    </row>
    <row r="328" spans="4:9">
      <c r="D328">
        <v>3000</v>
      </c>
      <c r="E328" s="182">
        <v>33169</v>
      </c>
      <c r="F328" s="198">
        <v>59614</v>
      </c>
      <c r="G328" t="s">
        <v>2854</v>
      </c>
      <c r="H328" s="167">
        <v>194634.66</v>
      </c>
      <c r="I328">
        <f t="shared" si="5"/>
        <v>1990</v>
      </c>
    </row>
    <row r="329" spans="4:9">
      <c r="D329">
        <v>3000</v>
      </c>
      <c r="E329" s="182">
        <v>33169</v>
      </c>
      <c r="F329" s="198">
        <v>59615</v>
      </c>
      <c r="G329" t="s">
        <v>2852</v>
      </c>
      <c r="H329" s="167">
        <v>7627</v>
      </c>
      <c r="I329">
        <f t="shared" si="5"/>
        <v>1990</v>
      </c>
    </row>
    <row r="330" spans="4:9">
      <c r="D330">
        <v>3000</v>
      </c>
      <c r="E330" s="182">
        <v>33172</v>
      </c>
      <c r="F330" s="198">
        <v>60998</v>
      </c>
      <c r="G330" t="s">
        <v>2855</v>
      </c>
      <c r="H330" s="167">
        <v>5918</v>
      </c>
      <c r="I330">
        <f t="shared" si="5"/>
        <v>1990</v>
      </c>
    </row>
    <row r="331" spans="4:9">
      <c r="D331">
        <v>3000</v>
      </c>
      <c r="E331" s="182">
        <v>33175</v>
      </c>
      <c r="F331" s="198">
        <v>60267</v>
      </c>
      <c r="G331" t="s">
        <v>2857</v>
      </c>
      <c r="H331" s="167">
        <v>7406.31</v>
      </c>
      <c r="I331">
        <f t="shared" si="5"/>
        <v>1990</v>
      </c>
    </row>
    <row r="332" spans="4:9">
      <c r="D332">
        <v>3000</v>
      </c>
      <c r="E332" s="182">
        <v>33175</v>
      </c>
      <c r="F332" s="198">
        <v>61215</v>
      </c>
      <c r="G332" t="s">
        <v>3233</v>
      </c>
      <c r="H332" s="167">
        <v>7537.9</v>
      </c>
      <c r="I332">
        <f t="shared" si="5"/>
        <v>1990</v>
      </c>
    </row>
    <row r="333" spans="4:9">
      <c r="D333">
        <v>3000</v>
      </c>
      <c r="E333" s="182">
        <v>33175</v>
      </c>
      <c r="F333" s="198">
        <v>61216</v>
      </c>
      <c r="G333" t="s">
        <v>2856</v>
      </c>
      <c r="H333" s="167">
        <v>6962.04</v>
      </c>
      <c r="I333">
        <f t="shared" si="5"/>
        <v>1990</v>
      </c>
    </row>
    <row r="334" spans="4:9">
      <c r="D334">
        <v>3000</v>
      </c>
      <c r="E334" s="182">
        <v>33177</v>
      </c>
      <c r="F334" s="198">
        <v>61209</v>
      </c>
      <c r="G334" t="s">
        <v>3234</v>
      </c>
      <c r="H334" s="167">
        <v>9770</v>
      </c>
      <c r="I334">
        <f t="shared" si="5"/>
        <v>1990</v>
      </c>
    </row>
    <row r="335" spans="4:9">
      <c r="D335">
        <v>3000</v>
      </c>
      <c r="E335" s="182">
        <v>33182</v>
      </c>
      <c r="F335" s="198">
        <v>60518</v>
      </c>
      <c r="G335" t="s">
        <v>3235</v>
      </c>
      <c r="H335" s="167">
        <v>23712</v>
      </c>
      <c r="I335">
        <f t="shared" si="5"/>
        <v>1990</v>
      </c>
    </row>
    <row r="336" spans="4:9">
      <c r="D336">
        <v>3000</v>
      </c>
      <c r="E336" s="182">
        <v>33183</v>
      </c>
      <c r="F336" s="198">
        <v>60386</v>
      </c>
      <c r="G336" t="s">
        <v>3236</v>
      </c>
      <c r="H336" s="167">
        <v>13000</v>
      </c>
      <c r="I336">
        <f t="shared" si="5"/>
        <v>1990</v>
      </c>
    </row>
    <row r="337" spans="4:9">
      <c r="D337">
        <v>3000</v>
      </c>
      <c r="E337" s="182">
        <v>33190</v>
      </c>
      <c r="F337" s="198">
        <v>60883</v>
      </c>
      <c r="G337" t="s">
        <v>3237</v>
      </c>
      <c r="H337" s="167">
        <v>2653.85</v>
      </c>
      <c r="I337">
        <f t="shared" si="5"/>
        <v>1990</v>
      </c>
    </row>
    <row r="338" spans="4:9">
      <c r="D338">
        <v>3000</v>
      </c>
      <c r="E338" s="182">
        <v>33190</v>
      </c>
      <c r="F338" s="198">
        <v>60884</v>
      </c>
      <c r="G338" t="s">
        <v>3238</v>
      </c>
      <c r="H338" s="167">
        <v>4207.7299999999996</v>
      </c>
      <c r="I338">
        <f t="shared" si="5"/>
        <v>1990</v>
      </c>
    </row>
    <row r="339" spans="4:9">
      <c r="D339">
        <v>3000</v>
      </c>
      <c r="E339" s="182">
        <v>33194</v>
      </c>
      <c r="F339" s="198">
        <v>61012</v>
      </c>
      <c r="G339" t="s">
        <v>3239</v>
      </c>
      <c r="H339" s="167">
        <v>4480.87</v>
      </c>
      <c r="I339">
        <f t="shared" si="5"/>
        <v>1990</v>
      </c>
    </row>
    <row r="340" spans="4:9">
      <c r="D340">
        <v>3000</v>
      </c>
      <c r="E340" s="182">
        <v>33194</v>
      </c>
      <c r="F340" s="198">
        <v>61013</v>
      </c>
      <c r="G340" t="s">
        <v>3240</v>
      </c>
      <c r="H340" s="167">
        <v>29227.33</v>
      </c>
      <c r="I340">
        <f t="shared" si="5"/>
        <v>1990</v>
      </c>
    </row>
    <row r="341" spans="4:9">
      <c r="D341">
        <v>3000</v>
      </c>
      <c r="E341" s="182">
        <v>33198</v>
      </c>
      <c r="F341" s="198">
        <v>60519</v>
      </c>
      <c r="G341" t="s">
        <v>3241</v>
      </c>
      <c r="H341" s="167">
        <v>7910</v>
      </c>
      <c r="I341">
        <f t="shared" si="5"/>
        <v>1990</v>
      </c>
    </row>
    <row r="342" spans="4:9">
      <c r="D342">
        <v>3000</v>
      </c>
      <c r="E342" s="182">
        <v>33205</v>
      </c>
      <c r="F342" s="198">
        <v>60515</v>
      </c>
      <c r="G342" t="s">
        <v>3242</v>
      </c>
      <c r="H342" s="167">
        <v>10249.540000000001</v>
      </c>
      <c r="I342">
        <f t="shared" si="5"/>
        <v>1990</v>
      </c>
    </row>
    <row r="343" spans="4:9">
      <c r="D343">
        <v>3000</v>
      </c>
      <c r="E343" s="182">
        <v>33206</v>
      </c>
      <c r="F343" s="198">
        <v>60516</v>
      </c>
      <c r="G343" t="s">
        <v>3243</v>
      </c>
      <c r="H343" s="167">
        <v>41583.68</v>
      </c>
      <c r="I343">
        <f t="shared" si="5"/>
        <v>1990</v>
      </c>
    </row>
    <row r="344" spans="4:9">
      <c r="D344">
        <v>3000</v>
      </c>
      <c r="E344" s="182">
        <v>33207</v>
      </c>
      <c r="F344" s="198">
        <v>61130</v>
      </c>
      <c r="G344" t="s">
        <v>3244</v>
      </c>
      <c r="H344" s="167">
        <v>10886.64</v>
      </c>
      <c r="I344">
        <f t="shared" si="5"/>
        <v>1990</v>
      </c>
    </row>
    <row r="345" spans="4:9">
      <c r="D345">
        <v>3000</v>
      </c>
      <c r="E345" s="182">
        <v>33208</v>
      </c>
      <c r="F345" s="198">
        <v>59605</v>
      </c>
      <c r="G345" t="s">
        <v>3248</v>
      </c>
      <c r="H345" s="167">
        <v>10336</v>
      </c>
      <c r="I345">
        <f t="shared" si="5"/>
        <v>1990</v>
      </c>
    </row>
    <row r="346" spans="4:9">
      <c r="D346">
        <v>3000</v>
      </c>
      <c r="E346" s="182">
        <v>33208</v>
      </c>
      <c r="F346" s="198">
        <v>59606</v>
      </c>
      <c r="G346" t="s">
        <v>3247</v>
      </c>
      <c r="H346" s="167">
        <v>8550</v>
      </c>
      <c r="I346">
        <f t="shared" si="5"/>
        <v>1990</v>
      </c>
    </row>
    <row r="347" spans="4:9">
      <c r="D347">
        <v>3000</v>
      </c>
      <c r="E347" s="182">
        <v>33208</v>
      </c>
      <c r="F347" s="198">
        <v>59607</v>
      </c>
      <c r="G347" t="s">
        <v>3245</v>
      </c>
      <c r="H347" s="167">
        <v>5994.37</v>
      </c>
      <c r="I347">
        <f t="shared" si="5"/>
        <v>1990</v>
      </c>
    </row>
    <row r="348" spans="4:9">
      <c r="D348">
        <v>3000</v>
      </c>
      <c r="E348" s="182">
        <v>33208</v>
      </c>
      <c r="F348" s="198">
        <v>59608</v>
      </c>
      <c r="G348" t="s">
        <v>3249</v>
      </c>
      <c r="H348" s="167">
        <v>34980.49</v>
      </c>
      <c r="I348">
        <f t="shared" si="5"/>
        <v>1990</v>
      </c>
    </row>
    <row r="349" spans="4:9">
      <c r="D349">
        <v>3000</v>
      </c>
      <c r="E349" s="182">
        <v>33208</v>
      </c>
      <c r="F349" s="198">
        <v>59609</v>
      </c>
      <c r="G349" t="s">
        <v>3246</v>
      </c>
      <c r="H349" s="167">
        <v>7386.5</v>
      </c>
      <c r="I349">
        <f t="shared" si="5"/>
        <v>1990</v>
      </c>
    </row>
    <row r="350" spans="4:9">
      <c r="D350">
        <v>3000</v>
      </c>
      <c r="E350" s="182">
        <v>33210</v>
      </c>
      <c r="F350" s="198">
        <v>60387</v>
      </c>
      <c r="G350" t="s">
        <v>3250</v>
      </c>
      <c r="H350" s="167">
        <v>7990.46</v>
      </c>
      <c r="I350">
        <f t="shared" si="5"/>
        <v>1990</v>
      </c>
    </row>
    <row r="351" spans="4:9">
      <c r="D351">
        <v>3000</v>
      </c>
      <c r="E351" s="182">
        <v>33211</v>
      </c>
      <c r="F351" s="198">
        <v>60756</v>
      </c>
      <c r="G351" t="s">
        <v>3252</v>
      </c>
      <c r="H351" s="167">
        <v>29682</v>
      </c>
      <c r="I351">
        <f t="shared" si="5"/>
        <v>1990</v>
      </c>
    </row>
    <row r="352" spans="4:9">
      <c r="D352">
        <v>3000</v>
      </c>
      <c r="E352" s="182">
        <v>33211</v>
      </c>
      <c r="F352" s="198">
        <v>60757</v>
      </c>
      <c r="G352" t="s">
        <v>3251</v>
      </c>
      <c r="H352" s="167">
        <v>29674</v>
      </c>
      <c r="I352">
        <f t="shared" si="5"/>
        <v>1990</v>
      </c>
    </row>
    <row r="353" spans="4:9">
      <c r="D353">
        <v>3000</v>
      </c>
      <c r="E353" s="182">
        <v>33211</v>
      </c>
      <c r="F353" s="198">
        <v>60758</v>
      </c>
      <c r="G353" t="s">
        <v>3253</v>
      </c>
      <c r="H353" s="167">
        <v>52022.12</v>
      </c>
      <c r="I353">
        <f t="shared" si="5"/>
        <v>1990</v>
      </c>
    </row>
    <row r="354" spans="4:9">
      <c r="D354">
        <v>3000</v>
      </c>
      <c r="E354" s="182">
        <v>33221</v>
      </c>
      <c r="F354" s="198">
        <v>60759</v>
      </c>
      <c r="G354" t="s">
        <v>3256</v>
      </c>
      <c r="H354" s="167">
        <v>24678.22</v>
      </c>
      <c r="I354">
        <f t="shared" si="5"/>
        <v>1990</v>
      </c>
    </row>
    <row r="355" spans="4:9">
      <c r="D355">
        <v>3000</v>
      </c>
      <c r="E355" s="182">
        <v>33221</v>
      </c>
      <c r="F355" s="198">
        <v>60760</v>
      </c>
      <c r="G355" t="s">
        <v>3255</v>
      </c>
      <c r="H355" s="167">
        <v>1394</v>
      </c>
      <c r="I355">
        <f t="shared" si="5"/>
        <v>1990</v>
      </c>
    </row>
    <row r="356" spans="4:9">
      <c r="D356">
        <v>3000</v>
      </c>
      <c r="E356" s="182">
        <v>33228</v>
      </c>
      <c r="F356" s="198">
        <v>59790</v>
      </c>
      <c r="G356" t="s">
        <v>2654</v>
      </c>
      <c r="H356" s="167">
        <v>22325.15</v>
      </c>
      <c r="I356">
        <f t="shared" si="5"/>
        <v>1990</v>
      </c>
    </row>
    <row r="357" spans="4:9">
      <c r="D357">
        <v>3000</v>
      </c>
      <c r="E357" s="182">
        <v>33237</v>
      </c>
      <c r="F357" s="198">
        <v>60634</v>
      </c>
      <c r="G357" t="s">
        <v>2655</v>
      </c>
      <c r="H357" s="167">
        <v>106568.59</v>
      </c>
      <c r="I357">
        <f t="shared" si="5"/>
        <v>1990</v>
      </c>
    </row>
    <row r="358" spans="4:9">
      <c r="D358">
        <v>3000</v>
      </c>
      <c r="E358" s="182">
        <v>33245</v>
      </c>
      <c r="F358" s="198">
        <v>60638</v>
      </c>
      <c r="G358" t="s">
        <v>2656</v>
      </c>
      <c r="H358" s="167">
        <v>27587.22</v>
      </c>
      <c r="I358">
        <f t="shared" si="5"/>
        <v>1991</v>
      </c>
    </row>
    <row r="359" spans="4:9">
      <c r="D359">
        <v>3000</v>
      </c>
      <c r="E359" s="182">
        <v>33253</v>
      </c>
      <c r="F359" s="198">
        <v>60997</v>
      </c>
      <c r="G359" t="s">
        <v>2657</v>
      </c>
      <c r="H359" s="167">
        <v>6044.4</v>
      </c>
      <c r="I359">
        <f t="shared" si="5"/>
        <v>1991</v>
      </c>
    </row>
    <row r="360" spans="4:9">
      <c r="D360">
        <v>3000</v>
      </c>
      <c r="E360" s="182">
        <v>33253</v>
      </c>
      <c r="F360" s="198">
        <v>61217</v>
      </c>
      <c r="G360" t="s">
        <v>2658</v>
      </c>
      <c r="H360" s="167">
        <v>19955.37</v>
      </c>
      <c r="I360">
        <f t="shared" si="5"/>
        <v>1991</v>
      </c>
    </row>
    <row r="361" spans="4:9">
      <c r="D361">
        <v>3000</v>
      </c>
      <c r="E361" s="182">
        <v>33263</v>
      </c>
      <c r="F361" s="198">
        <v>60890</v>
      </c>
      <c r="G361" t="s">
        <v>2659</v>
      </c>
      <c r="H361" s="167">
        <v>93838.56</v>
      </c>
      <c r="I361">
        <f t="shared" si="5"/>
        <v>1991</v>
      </c>
    </row>
    <row r="362" spans="4:9">
      <c r="D362">
        <v>3000</v>
      </c>
      <c r="E362" s="182">
        <v>33267</v>
      </c>
      <c r="F362" s="198">
        <v>60886</v>
      </c>
      <c r="G362" t="s">
        <v>3267</v>
      </c>
      <c r="H362" s="167">
        <v>17166.189999999999</v>
      </c>
      <c r="I362">
        <f t="shared" si="5"/>
        <v>1991</v>
      </c>
    </row>
    <row r="363" spans="4:9">
      <c r="D363">
        <v>3000</v>
      </c>
      <c r="E363" s="182">
        <v>33267</v>
      </c>
      <c r="F363" s="198">
        <v>60887</v>
      </c>
      <c r="G363" t="s">
        <v>2660</v>
      </c>
      <c r="H363" s="167">
        <v>13445</v>
      </c>
      <c r="I363">
        <f t="shared" si="5"/>
        <v>1991</v>
      </c>
    </row>
    <row r="364" spans="4:9">
      <c r="D364">
        <v>3000</v>
      </c>
      <c r="E364" s="182">
        <v>33269</v>
      </c>
      <c r="F364" s="198">
        <v>61132</v>
      </c>
      <c r="G364" t="s">
        <v>3271</v>
      </c>
      <c r="H364" s="167">
        <v>7811.48</v>
      </c>
      <c r="I364">
        <f t="shared" si="5"/>
        <v>1991</v>
      </c>
    </row>
    <row r="365" spans="4:9">
      <c r="D365">
        <v>3000</v>
      </c>
      <c r="E365" s="182">
        <v>33269</v>
      </c>
      <c r="F365" s="198">
        <v>61133</v>
      </c>
      <c r="G365" t="s">
        <v>3270</v>
      </c>
      <c r="H365" s="167">
        <v>6472.48</v>
      </c>
      <c r="I365">
        <f t="shared" si="5"/>
        <v>1991</v>
      </c>
    </row>
    <row r="366" spans="4:9">
      <c r="D366">
        <v>3000</v>
      </c>
      <c r="E366" s="182">
        <v>33269</v>
      </c>
      <c r="F366" s="198">
        <v>61134</v>
      </c>
      <c r="G366" t="s">
        <v>3268</v>
      </c>
      <c r="H366" s="167">
        <v>733.55</v>
      </c>
      <c r="I366">
        <f t="shared" si="5"/>
        <v>1991</v>
      </c>
    </row>
    <row r="367" spans="4:9">
      <c r="D367">
        <v>3000</v>
      </c>
      <c r="E367" s="182">
        <v>33269</v>
      </c>
      <c r="F367" s="198">
        <v>61135</v>
      </c>
      <c r="G367" t="s">
        <v>3269</v>
      </c>
      <c r="H367" s="167">
        <v>3564</v>
      </c>
      <c r="I367">
        <f t="shared" si="5"/>
        <v>1991</v>
      </c>
    </row>
    <row r="368" spans="4:9">
      <c r="D368">
        <v>3000</v>
      </c>
      <c r="E368" s="182">
        <v>33275</v>
      </c>
      <c r="F368" s="198">
        <v>59602</v>
      </c>
      <c r="G368" t="s">
        <v>3273</v>
      </c>
      <c r="H368" s="167">
        <v>11815.3</v>
      </c>
      <c r="I368">
        <f t="shared" si="5"/>
        <v>1991</v>
      </c>
    </row>
    <row r="369" spans="4:9">
      <c r="D369">
        <v>3000</v>
      </c>
      <c r="E369" s="182">
        <v>33281</v>
      </c>
      <c r="F369" s="198">
        <v>60006</v>
      </c>
      <c r="G369" t="s">
        <v>3275</v>
      </c>
      <c r="H369" s="167">
        <v>16992.89</v>
      </c>
      <c r="I369">
        <f t="shared" si="5"/>
        <v>1991</v>
      </c>
    </row>
    <row r="370" spans="4:9">
      <c r="D370">
        <v>3000</v>
      </c>
      <c r="E370" s="182">
        <v>33289</v>
      </c>
      <c r="F370" s="198">
        <v>61210</v>
      </c>
      <c r="G370" t="s">
        <v>3276</v>
      </c>
      <c r="H370" s="167">
        <v>1598.43</v>
      </c>
      <c r="I370">
        <f t="shared" si="5"/>
        <v>1991</v>
      </c>
    </row>
    <row r="371" spans="4:9">
      <c r="D371">
        <v>3000</v>
      </c>
      <c r="E371" s="182">
        <v>33289</v>
      </c>
      <c r="F371" s="198">
        <v>61211</v>
      </c>
      <c r="G371" t="s">
        <v>3277</v>
      </c>
      <c r="H371" s="167">
        <v>2423.8000000000002</v>
      </c>
      <c r="I371">
        <f t="shared" si="5"/>
        <v>1991</v>
      </c>
    </row>
    <row r="372" spans="4:9">
      <c r="D372">
        <v>3000</v>
      </c>
      <c r="E372" s="182">
        <v>33302</v>
      </c>
      <c r="F372" s="198">
        <v>59603</v>
      </c>
      <c r="G372" t="s">
        <v>3278</v>
      </c>
      <c r="H372" s="167">
        <v>12229.56</v>
      </c>
      <c r="I372">
        <f t="shared" si="5"/>
        <v>1991</v>
      </c>
    </row>
    <row r="373" spans="4:9">
      <c r="D373">
        <v>3000</v>
      </c>
      <c r="E373" s="182">
        <v>33308</v>
      </c>
      <c r="F373" s="198">
        <v>60004</v>
      </c>
      <c r="G373" t="s">
        <v>3279</v>
      </c>
      <c r="H373" s="167">
        <v>29612.5</v>
      </c>
      <c r="I373">
        <f t="shared" si="5"/>
        <v>1991</v>
      </c>
    </row>
    <row r="374" spans="4:9" s="191" customFormat="1">
      <c r="D374" s="191">
        <v>3000</v>
      </c>
      <c r="E374" s="214">
        <v>33389</v>
      </c>
      <c r="F374" s="215">
        <v>59781</v>
      </c>
      <c r="G374" s="191" t="s">
        <v>1090</v>
      </c>
      <c r="H374" s="190">
        <v>0</v>
      </c>
      <c r="I374" s="191">
        <f t="shared" si="5"/>
        <v>1991</v>
      </c>
    </row>
    <row r="375" spans="4:9">
      <c r="D375">
        <v>3000</v>
      </c>
      <c r="E375" s="182">
        <v>33390</v>
      </c>
      <c r="F375" s="198">
        <v>59630</v>
      </c>
      <c r="G375" t="s">
        <v>1039</v>
      </c>
      <c r="H375" s="167">
        <v>12417.57</v>
      </c>
      <c r="I375">
        <f t="shared" si="5"/>
        <v>1991</v>
      </c>
    </row>
    <row r="376" spans="4:9">
      <c r="D376">
        <v>3000</v>
      </c>
      <c r="E376" s="182">
        <v>33390</v>
      </c>
      <c r="F376" s="198">
        <v>59631</v>
      </c>
      <c r="G376" t="s">
        <v>1042</v>
      </c>
      <c r="H376" s="167">
        <v>14649.59</v>
      </c>
      <c r="I376">
        <f t="shared" si="5"/>
        <v>1991</v>
      </c>
    </row>
    <row r="377" spans="4:9">
      <c r="D377">
        <v>3000</v>
      </c>
      <c r="E377" s="182">
        <v>33390</v>
      </c>
      <c r="F377" s="198">
        <v>59691</v>
      </c>
      <c r="G377" t="s">
        <v>855</v>
      </c>
      <c r="H377" s="167">
        <v>3460</v>
      </c>
      <c r="I377">
        <f t="shared" si="5"/>
        <v>1991</v>
      </c>
    </row>
    <row r="378" spans="4:9">
      <c r="D378">
        <v>3000</v>
      </c>
      <c r="E378" s="182">
        <v>33390</v>
      </c>
      <c r="F378" s="198">
        <v>59692</v>
      </c>
      <c r="G378" t="s">
        <v>2117</v>
      </c>
      <c r="H378" s="167">
        <v>98578.98</v>
      </c>
      <c r="I378">
        <f t="shared" si="5"/>
        <v>1991</v>
      </c>
    </row>
    <row r="379" spans="4:9">
      <c r="D379">
        <v>3000</v>
      </c>
      <c r="E379" s="182">
        <v>33390</v>
      </c>
      <c r="F379" s="198">
        <v>59693</v>
      </c>
      <c r="G379" t="s">
        <v>2107</v>
      </c>
      <c r="H379" s="167">
        <v>58821.34</v>
      </c>
      <c r="I379">
        <f t="shared" si="5"/>
        <v>1991</v>
      </c>
    </row>
    <row r="380" spans="4:9">
      <c r="D380">
        <v>3000</v>
      </c>
      <c r="E380" s="182">
        <v>33390</v>
      </c>
      <c r="F380" s="198">
        <v>59697</v>
      </c>
      <c r="G380" t="s">
        <v>1038</v>
      </c>
      <c r="H380" s="167">
        <v>11157</v>
      </c>
      <c r="I380">
        <f t="shared" si="5"/>
        <v>1991</v>
      </c>
    </row>
    <row r="381" spans="4:9">
      <c r="D381">
        <v>3000</v>
      </c>
      <c r="E381" s="182">
        <v>33390</v>
      </c>
      <c r="F381" s="198">
        <v>59699</v>
      </c>
      <c r="G381" t="s">
        <v>2108</v>
      </c>
      <c r="H381" s="167">
        <v>69972</v>
      </c>
      <c r="I381">
        <f t="shared" si="5"/>
        <v>1991</v>
      </c>
    </row>
    <row r="382" spans="4:9">
      <c r="D382">
        <v>3000</v>
      </c>
      <c r="E382" s="182">
        <v>33390</v>
      </c>
      <c r="F382" s="198">
        <v>59702</v>
      </c>
      <c r="G382" t="s">
        <v>1037</v>
      </c>
      <c r="H382" s="167">
        <v>10837.02</v>
      </c>
      <c r="I382">
        <f t="shared" si="5"/>
        <v>1991</v>
      </c>
    </row>
    <row r="383" spans="4:9">
      <c r="D383">
        <v>3000</v>
      </c>
      <c r="E383" s="182">
        <v>33390</v>
      </c>
      <c r="F383" s="198">
        <v>59904</v>
      </c>
      <c r="G383" t="s">
        <v>856</v>
      </c>
      <c r="H383" s="167">
        <v>4273.32</v>
      </c>
      <c r="I383">
        <f t="shared" si="5"/>
        <v>1991</v>
      </c>
    </row>
    <row r="384" spans="4:9">
      <c r="D384">
        <v>3000</v>
      </c>
      <c r="E384" s="182">
        <v>33390</v>
      </c>
      <c r="F384" s="198">
        <v>59905</v>
      </c>
      <c r="G384" t="s">
        <v>2101</v>
      </c>
      <c r="H384" s="167">
        <v>29053.54</v>
      </c>
      <c r="I384">
        <f t="shared" si="5"/>
        <v>1991</v>
      </c>
    </row>
    <row r="385" spans="4:9">
      <c r="D385">
        <v>3000</v>
      </c>
      <c r="E385" s="182">
        <v>33390</v>
      </c>
      <c r="F385" s="198">
        <v>59906</v>
      </c>
      <c r="G385" t="s">
        <v>2116</v>
      </c>
      <c r="H385" s="167">
        <v>98152.24</v>
      </c>
      <c r="I385">
        <f t="shared" si="5"/>
        <v>1991</v>
      </c>
    </row>
    <row r="386" spans="4:9">
      <c r="D386">
        <v>3000</v>
      </c>
      <c r="E386" s="182">
        <v>33390</v>
      </c>
      <c r="F386" s="198">
        <v>59916</v>
      </c>
      <c r="G386" t="s">
        <v>2112</v>
      </c>
      <c r="H386" s="167">
        <v>76160</v>
      </c>
      <c r="I386">
        <f t="shared" ref="I386:I449" si="6">YEAR(E386)</f>
        <v>1991</v>
      </c>
    </row>
    <row r="387" spans="4:9">
      <c r="D387">
        <v>3000</v>
      </c>
      <c r="E387" s="182">
        <v>33390</v>
      </c>
      <c r="F387" s="198">
        <v>59917</v>
      </c>
      <c r="G387" t="s">
        <v>3293</v>
      </c>
      <c r="H387" s="167">
        <v>6280</v>
      </c>
      <c r="I387">
        <f t="shared" si="6"/>
        <v>1991</v>
      </c>
    </row>
    <row r="388" spans="4:9">
      <c r="D388">
        <v>3000</v>
      </c>
      <c r="E388" s="182">
        <v>33390</v>
      </c>
      <c r="F388" s="198">
        <v>59918</v>
      </c>
      <c r="G388" t="s">
        <v>3288</v>
      </c>
      <c r="H388" s="167">
        <v>4315</v>
      </c>
      <c r="I388">
        <f t="shared" si="6"/>
        <v>1991</v>
      </c>
    </row>
    <row r="389" spans="4:9">
      <c r="D389">
        <v>3000</v>
      </c>
      <c r="E389" s="182">
        <v>33390</v>
      </c>
      <c r="F389" s="198">
        <v>60067</v>
      </c>
      <c r="G389" t="s">
        <v>1052</v>
      </c>
      <c r="H389" s="167">
        <v>26404</v>
      </c>
      <c r="I389">
        <f t="shared" si="6"/>
        <v>1991</v>
      </c>
    </row>
    <row r="390" spans="4:9">
      <c r="D390">
        <v>3000</v>
      </c>
      <c r="E390" s="182">
        <v>33390</v>
      </c>
      <c r="F390" s="198">
        <v>60068</v>
      </c>
      <c r="G390" t="s">
        <v>2105</v>
      </c>
      <c r="H390" s="167">
        <v>54237.37</v>
      </c>
      <c r="I390">
        <f t="shared" si="6"/>
        <v>1991</v>
      </c>
    </row>
    <row r="391" spans="4:9">
      <c r="D391">
        <v>3000</v>
      </c>
      <c r="E391" s="182">
        <v>33390</v>
      </c>
      <c r="F391" s="198">
        <v>60069</v>
      </c>
      <c r="G391" t="s">
        <v>1051</v>
      </c>
      <c r="H391" s="167">
        <v>26083.93</v>
      </c>
      <c r="I391">
        <f t="shared" si="6"/>
        <v>1991</v>
      </c>
    </row>
    <row r="392" spans="4:9">
      <c r="D392">
        <v>3000</v>
      </c>
      <c r="E392" s="182">
        <v>33390</v>
      </c>
      <c r="F392" s="198">
        <v>60070</v>
      </c>
      <c r="G392" t="s">
        <v>851</v>
      </c>
      <c r="H392" s="167">
        <v>1874.53</v>
      </c>
      <c r="I392">
        <f t="shared" si="6"/>
        <v>1991</v>
      </c>
    </row>
    <row r="393" spans="4:9">
      <c r="D393">
        <v>3000</v>
      </c>
      <c r="E393" s="182">
        <v>33390</v>
      </c>
      <c r="F393" s="198">
        <v>60071</v>
      </c>
      <c r="G393" t="s">
        <v>2104</v>
      </c>
      <c r="H393" s="167">
        <v>35738.51</v>
      </c>
      <c r="I393">
        <f t="shared" si="6"/>
        <v>1991</v>
      </c>
    </row>
    <row r="394" spans="4:9">
      <c r="D394">
        <v>3000</v>
      </c>
      <c r="E394" s="182">
        <v>33390</v>
      </c>
      <c r="F394" s="198">
        <v>60072</v>
      </c>
      <c r="G394" t="s">
        <v>1043</v>
      </c>
      <c r="H394" s="167">
        <v>16544.45</v>
      </c>
      <c r="I394">
        <f t="shared" si="6"/>
        <v>1991</v>
      </c>
    </row>
    <row r="395" spans="4:9">
      <c r="D395">
        <v>3000</v>
      </c>
      <c r="E395" s="182">
        <v>33390</v>
      </c>
      <c r="F395" s="198">
        <v>60073</v>
      </c>
      <c r="G395" t="s">
        <v>2119</v>
      </c>
      <c r="H395" s="167">
        <v>114188.34</v>
      </c>
      <c r="I395">
        <f t="shared" si="6"/>
        <v>1991</v>
      </c>
    </row>
    <row r="396" spans="4:9">
      <c r="D396">
        <v>3000</v>
      </c>
      <c r="E396" s="182">
        <v>33390</v>
      </c>
      <c r="F396" s="198">
        <v>60074</v>
      </c>
      <c r="G396" t="s">
        <v>3294</v>
      </c>
      <c r="H396" s="167">
        <v>6848</v>
      </c>
      <c r="I396">
        <f t="shared" si="6"/>
        <v>1991</v>
      </c>
    </row>
    <row r="397" spans="4:9">
      <c r="D397">
        <v>3000</v>
      </c>
      <c r="E397" s="182">
        <v>33390</v>
      </c>
      <c r="F397" s="198">
        <v>60075</v>
      </c>
      <c r="G397" t="s">
        <v>2111</v>
      </c>
      <c r="H397" s="167">
        <v>73765.5</v>
      </c>
      <c r="I397">
        <f t="shared" si="6"/>
        <v>1991</v>
      </c>
    </row>
    <row r="398" spans="4:9">
      <c r="D398">
        <v>3000</v>
      </c>
      <c r="E398" s="182">
        <v>33390</v>
      </c>
      <c r="F398" s="198">
        <v>60275</v>
      </c>
      <c r="G398" t="s">
        <v>1040</v>
      </c>
      <c r="H398" s="167">
        <v>13290</v>
      </c>
      <c r="I398">
        <f t="shared" si="6"/>
        <v>1991</v>
      </c>
    </row>
    <row r="399" spans="4:9">
      <c r="D399">
        <v>3000</v>
      </c>
      <c r="E399" s="182">
        <v>33390</v>
      </c>
      <c r="F399" s="198">
        <v>60276</v>
      </c>
      <c r="G399" t="s">
        <v>2100</v>
      </c>
      <c r="H399" s="167">
        <v>28491.63</v>
      </c>
      <c r="I399">
        <f t="shared" si="6"/>
        <v>1991</v>
      </c>
    </row>
    <row r="400" spans="4:9">
      <c r="D400">
        <v>3000</v>
      </c>
      <c r="E400" s="182">
        <v>33390</v>
      </c>
      <c r="F400" s="198">
        <v>60277</v>
      </c>
      <c r="G400" t="s">
        <v>3289</v>
      </c>
      <c r="H400" s="167">
        <v>4671.74</v>
      </c>
      <c r="I400">
        <f t="shared" si="6"/>
        <v>1991</v>
      </c>
    </row>
    <row r="401" spans="4:9">
      <c r="D401">
        <v>3000</v>
      </c>
      <c r="E401" s="182">
        <v>33390</v>
      </c>
      <c r="F401" s="198">
        <v>60278</v>
      </c>
      <c r="G401" t="s">
        <v>3292</v>
      </c>
      <c r="H401" s="167">
        <v>5770.17</v>
      </c>
      <c r="I401">
        <f t="shared" si="6"/>
        <v>1991</v>
      </c>
    </row>
    <row r="402" spans="4:9">
      <c r="D402">
        <v>3000</v>
      </c>
      <c r="E402" s="182">
        <v>33390</v>
      </c>
      <c r="F402" s="198">
        <v>60279</v>
      </c>
      <c r="G402" t="s">
        <v>853</v>
      </c>
      <c r="H402" s="167">
        <v>2475</v>
      </c>
      <c r="I402">
        <f t="shared" si="6"/>
        <v>1991</v>
      </c>
    </row>
    <row r="403" spans="4:9">
      <c r="D403">
        <v>3000</v>
      </c>
      <c r="E403" s="182">
        <v>33390</v>
      </c>
      <c r="F403" s="198">
        <v>60280</v>
      </c>
      <c r="G403" t="s">
        <v>3291</v>
      </c>
      <c r="H403" s="167">
        <v>5745.58</v>
      </c>
      <c r="I403">
        <f t="shared" si="6"/>
        <v>1991</v>
      </c>
    </row>
    <row r="404" spans="4:9">
      <c r="D404">
        <v>3000</v>
      </c>
      <c r="E404" s="182">
        <v>33390</v>
      </c>
      <c r="F404" s="198">
        <v>60281</v>
      </c>
      <c r="G404" t="s">
        <v>852</v>
      </c>
      <c r="H404" s="167">
        <v>1887</v>
      </c>
      <c r="I404">
        <f t="shared" si="6"/>
        <v>1991</v>
      </c>
    </row>
    <row r="405" spans="4:9">
      <c r="D405">
        <v>3000</v>
      </c>
      <c r="E405" s="182">
        <v>33390</v>
      </c>
      <c r="F405" s="198">
        <v>60282</v>
      </c>
      <c r="G405" t="s">
        <v>2113</v>
      </c>
      <c r="H405" s="167">
        <v>85373.89</v>
      </c>
      <c r="I405">
        <f t="shared" si="6"/>
        <v>1991</v>
      </c>
    </row>
    <row r="406" spans="4:9">
      <c r="D406">
        <v>3000</v>
      </c>
      <c r="E406" s="182">
        <v>33390</v>
      </c>
      <c r="F406" s="198">
        <v>60283</v>
      </c>
      <c r="G406" t="s">
        <v>2106</v>
      </c>
      <c r="H406" s="167">
        <v>57567.839999999997</v>
      </c>
      <c r="I406">
        <f t="shared" si="6"/>
        <v>1991</v>
      </c>
    </row>
    <row r="407" spans="4:9">
      <c r="D407">
        <v>3000</v>
      </c>
      <c r="E407" s="182">
        <v>33390</v>
      </c>
      <c r="F407" s="198">
        <v>60285</v>
      </c>
      <c r="G407" t="s">
        <v>2110</v>
      </c>
      <c r="H407" s="167">
        <v>73655.33</v>
      </c>
      <c r="I407">
        <f t="shared" si="6"/>
        <v>1991</v>
      </c>
    </row>
    <row r="408" spans="4:9">
      <c r="D408">
        <v>3000</v>
      </c>
      <c r="E408" s="182">
        <v>33390</v>
      </c>
      <c r="F408" s="198">
        <v>60286</v>
      </c>
      <c r="G408" t="s">
        <v>2103</v>
      </c>
      <c r="H408" s="167">
        <v>32789.4</v>
      </c>
      <c r="I408">
        <f t="shared" si="6"/>
        <v>1991</v>
      </c>
    </row>
    <row r="409" spans="4:9">
      <c r="D409">
        <v>3000</v>
      </c>
      <c r="E409" s="182">
        <v>33390</v>
      </c>
      <c r="F409" s="198">
        <v>60287</v>
      </c>
      <c r="G409" t="s">
        <v>861</v>
      </c>
      <c r="H409" s="167">
        <v>8985</v>
      </c>
      <c r="I409">
        <f t="shared" si="6"/>
        <v>1991</v>
      </c>
    </row>
    <row r="410" spans="4:9">
      <c r="D410">
        <v>3000</v>
      </c>
      <c r="E410" s="182">
        <v>33390</v>
      </c>
      <c r="F410" s="198">
        <v>60402</v>
      </c>
      <c r="G410" t="s">
        <v>1050</v>
      </c>
      <c r="H410" s="167">
        <v>25253.3</v>
      </c>
      <c r="I410">
        <f t="shared" si="6"/>
        <v>1991</v>
      </c>
    </row>
    <row r="411" spans="4:9">
      <c r="D411">
        <v>3000</v>
      </c>
      <c r="E411" s="182">
        <v>33390</v>
      </c>
      <c r="F411" s="198">
        <v>60404</v>
      </c>
      <c r="G411" t="s">
        <v>2114</v>
      </c>
      <c r="H411" s="167">
        <v>92843.76</v>
      </c>
      <c r="I411">
        <f t="shared" si="6"/>
        <v>1991</v>
      </c>
    </row>
    <row r="412" spans="4:9">
      <c r="D412">
        <v>3000</v>
      </c>
      <c r="E412" s="182">
        <v>33390</v>
      </c>
      <c r="F412" s="198">
        <v>60521</v>
      </c>
      <c r="G412" t="s">
        <v>3280</v>
      </c>
      <c r="H412" s="167">
        <v>1377.56</v>
      </c>
      <c r="I412">
        <f t="shared" si="6"/>
        <v>1991</v>
      </c>
    </row>
    <row r="413" spans="4:9">
      <c r="D413">
        <v>3000</v>
      </c>
      <c r="E413" s="182">
        <v>33390</v>
      </c>
      <c r="F413" s="198">
        <v>61022</v>
      </c>
      <c r="G413" t="s">
        <v>1048</v>
      </c>
      <c r="H413" s="167">
        <v>22268</v>
      </c>
      <c r="I413">
        <f t="shared" si="6"/>
        <v>1991</v>
      </c>
    </row>
    <row r="414" spans="4:9">
      <c r="D414">
        <v>3000</v>
      </c>
      <c r="E414" s="182">
        <v>33390</v>
      </c>
      <c r="F414" s="198">
        <v>61023</v>
      </c>
      <c r="G414" t="s">
        <v>1044</v>
      </c>
      <c r="H414" s="167">
        <v>18200</v>
      </c>
      <c r="I414">
        <f t="shared" si="6"/>
        <v>1991</v>
      </c>
    </row>
    <row r="415" spans="4:9">
      <c r="D415">
        <v>3000</v>
      </c>
      <c r="E415" s="182">
        <v>33390</v>
      </c>
      <c r="F415" s="198">
        <v>61024</v>
      </c>
      <c r="G415" t="s">
        <v>864</v>
      </c>
      <c r="H415" s="167">
        <v>9579.84</v>
      </c>
      <c r="I415">
        <f t="shared" si="6"/>
        <v>1991</v>
      </c>
    </row>
    <row r="416" spans="4:9">
      <c r="D416">
        <v>3000</v>
      </c>
      <c r="E416" s="182">
        <v>33390</v>
      </c>
      <c r="F416" s="198">
        <v>61025</v>
      </c>
      <c r="G416" t="s">
        <v>1036</v>
      </c>
      <c r="H416" s="167">
        <v>10596.52</v>
      </c>
      <c r="I416">
        <f t="shared" si="6"/>
        <v>1991</v>
      </c>
    </row>
    <row r="417" spans="4:9">
      <c r="D417">
        <v>3000</v>
      </c>
      <c r="E417" s="182">
        <v>33390</v>
      </c>
      <c r="F417" s="198">
        <v>61393</v>
      </c>
      <c r="G417" t="s">
        <v>1046</v>
      </c>
      <c r="H417" s="167">
        <v>19884.25</v>
      </c>
      <c r="I417">
        <f t="shared" si="6"/>
        <v>1991</v>
      </c>
    </row>
    <row r="418" spans="4:9">
      <c r="D418">
        <v>3000</v>
      </c>
      <c r="E418" s="182">
        <v>33390</v>
      </c>
      <c r="F418" s="198">
        <v>61396</v>
      </c>
      <c r="G418" t="s">
        <v>854</v>
      </c>
      <c r="H418" s="167">
        <v>3335</v>
      </c>
      <c r="I418">
        <f t="shared" si="6"/>
        <v>1991</v>
      </c>
    </row>
    <row r="419" spans="4:9">
      <c r="D419">
        <v>3000</v>
      </c>
      <c r="E419" s="182">
        <v>33390</v>
      </c>
      <c r="F419" s="198">
        <v>61397</v>
      </c>
      <c r="G419" t="s">
        <v>2109</v>
      </c>
      <c r="H419" s="167">
        <v>71033.5</v>
      </c>
      <c r="I419">
        <f t="shared" si="6"/>
        <v>1991</v>
      </c>
    </row>
    <row r="420" spans="4:9">
      <c r="D420">
        <v>3000</v>
      </c>
      <c r="E420" s="182">
        <v>33390</v>
      </c>
      <c r="F420" s="198">
        <v>61398</v>
      </c>
      <c r="G420" t="s">
        <v>1047</v>
      </c>
      <c r="H420" s="167">
        <v>20172.8</v>
      </c>
      <c r="I420">
        <f t="shared" si="6"/>
        <v>1991</v>
      </c>
    </row>
    <row r="421" spans="4:9">
      <c r="D421">
        <v>3000</v>
      </c>
      <c r="E421" s="182">
        <v>33390</v>
      </c>
      <c r="F421" s="198">
        <v>61401</v>
      </c>
      <c r="G421" t="s">
        <v>863</v>
      </c>
      <c r="H421" s="167">
        <v>9548</v>
      </c>
      <c r="I421">
        <f t="shared" si="6"/>
        <v>1991</v>
      </c>
    </row>
    <row r="422" spans="4:9">
      <c r="D422">
        <v>3000</v>
      </c>
      <c r="E422" s="182">
        <v>33390</v>
      </c>
      <c r="F422" s="198">
        <v>61402</v>
      </c>
      <c r="G422" t="s">
        <v>860</v>
      </c>
      <c r="H422" s="167">
        <v>7505</v>
      </c>
      <c r="I422">
        <f t="shared" si="6"/>
        <v>1991</v>
      </c>
    </row>
    <row r="423" spans="4:9">
      <c r="D423">
        <v>3000</v>
      </c>
      <c r="E423" s="182">
        <v>33392</v>
      </c>
      <c r="F423" s="198">
        <v>60536</v>
      </c>
      <c r="G423" t="s">
        <v>2121</v>
      </c>
      <c r="H423" s="167">
        <v>9813</v>
      </c>
      <c r="I423">
        <f t="shared" si="6"/>
        <v>1991</v>
      </c>
    </row>
    <row r="424" spans="4:9">
      <c r="D424">
        <v>3000</v>
      </c>
      <c r="E424" s="182">
        <v>33394</v>
      </c>
      <c r="F424" s="198">
        <v>60523</v>
      </c>
      <c r="G424" t="s">
        <v>2122</v>
      </c>
      <c r="H424" s="167">
        <v>61321.5</v>
      </c>
      <c r="I424">
        <f t="shared" si="6"/>
        <v>1991</v>
      </c>
    </row>
    <row r="425" spans="4:9">
      <c r="D425">
        <v>3000</v>
      </c>
      <c r="E425" s="182">
        <v>33410</v>
      </c>
      <c r="F425" s="198">
        <v>60525</v>
      </c>
      <c r="G425" t="s">
        <v>2124</v>
      </c>
      <c r="H425" s="167">
        <v>10676</v>
      </c>
      <c r="I425">
        <f t="shared" si="6"/>
        <v>1991</v>
      </c>
    </row>
    <row r="426" spans="4:9">
      <c r="D426">
        <v>3000</v>
      </c>
      <c r="E426" s="182">
        <v>33429</v>
      </c>
      <c r="F426" s="198">
        <v>60407</v>
      </c>
      <c r="G426" t="s">
        <v>2125</v>
      </c>
      <c r="H426" s="167">
        <v>14085</v>
      </c>
      <c r="I426">
        <f t="shared" si="6"/>
        <v>1991</v>
      </c>
    </row>
    <row r="427" spans="4:9">
      <c r="D427">
        <v>3000</v>
      </c>
      <c r="E427" s="182">
        <v>33435</v>
      </c>
      <c r="F427" s="198">
        <v>60526</v>
      </c>
      <c r="G427" t="s">
        <v>2127</v>
      </c>
      <c r="H427" s="167">
        <v>29735.4</v>
      </c>
      <c r="I427">
        <f t="shared" si="6"/>
        <v>1991</v>
      </c>
    </row>
    <row r="428" spans="4:9">
      <c r="D428">
        <v>3000</v>
      </c>
      <c r="E428" s="182">
        <v>33435</v>
      </c>
      <c r="F428" s="198">
        <v>60527</v>
      </c>
      <c r="G428" t="s">
        <v>2126</v>
      </c>
      <c r="H428" s="167">
        <v>24437.5</v>
      </c>
      <c r="I428">
        <f t="shared" si="6"/>
        <v>1991</v>
      </c>
    </row>
    <row r="429" spans="4:9">
      <c r="D429">
        <v>3000</v>
      </c>
      <c r="E429" s="182">
        <v>33435</v>
      </c>
      <c r="F429" s="198">
        <v>60528</v>
      </c>
      <c r="G429" t="s">
        <v>2128</v>
      </c>
      <c r="H429" s="167">
        <v>39708</v>
      </c>
      <c r="I429">
        <f t="shared" si="6"/>
        <v>1991</v>
      </c>
    </row>
    <row r="430" spans="4:9">
      <c r="D430">
        <v>3000</v>
      </c>
      <c r="E430" s="182">
        <v>33435</v>
      </c>
      <c r="F430" s="198">
        <v>60529</v>
      </c>
      <c r="G430" t="s">
        <v>2129</v>
      </c>
      <c r="H430" s="167">
        <v>288746.88</v>
      </c>
      <c r="I430">
        <f t="shared" si="6"/>
        <v>1991</v>
      </c>
    </row>
    <row r="431" spans="4:9">
      <c r="D431">
        <v>3000</v>
      </c>
      <c r="E431" s="182">
        <v>33457</v>
      </c>
      <c r="F431" s="198">
        <v>60534</v>
      </c>
      <c r="G431" t="s">
        <v>2130</v>
      </c>
      <c r="H431" s="167">
        <v>2700</v>
      </c>
      <c r="I431">
        <f t="shared" si="6"/>
        <v>1991</v>
      </c>
    </row>
    <row r="432" spans="4:9">
      <c r="D432">
        <v>3000</v>
      </c>
      <c r="E432" s="182">
        <v>33471</v>
      </c>
      <c r="F432" s="198">
        <v>60652</v>
      </c>
      <c r="G432" t="s">
        <v>2133</v>
      </c>
      <c r="H432" s="167">
        <v>7072.42</v>
      </c>
      <c r="I432">
        <f t="shared" si="6"/>
        <v>1991</v>
      </c>
    </row>
    <row r="433" spans="4:9">
      <c r="D433">
        <v>3000</v>
      </c>
      <c r="E433" s="182">
        <v>33471</v>
      </c>
      <c r="F433" s="198">
        <v>60653</v>
      </c>
      <c r="G433" t="s">
        <v>2132</v>
      </c>
      <c r="H433" s="167">
        <v>4491.0600000000004</v>
      </c>
      <c r="I433">
        <f t="shared" si="6"/>
        <v>1991</v>
      </c>
    </row>
    <row r="434" spans="4:9">
      <c r="D434">
        <v>3000</v>
      </c>
      <c r="E434" s="182">
        <v>33471</v>
      </c>
      <c r="F434" s="198">
        <v>60654</v>
      </c>
      <c r="G434" t="s">
        <v>2134</v>
      </c>
      <c r="H434" s="167">
        <v>36885.39</v>
      </c>
      <c r="I434">
        <f t="shared" si="6"/>
        <v>1991</v>
      </c>
    </row>
    <row r="435" spans="4:9">
      <c r="D435">
        <v>3000</v>
      </c>
      <c r="E435" s="182">
        <v>33476</v>
      </c>
      <c r="F435" s="198">
        <v>60522</v>
      </c>
      <c r="G435" t="s">
        <v>2135</v>
      </c>
      <c r="H435" s="167">
        <v>14727.74</v>
      </c>
      <c r="I435">
        <f t="shared" si="6"/>
        <v>1991</v>
      </c>
    </row>
    <row r="436" spans="4:9">
      <c r="D436">
        <v>3000</v>
      </c>
      <c r="E436" s="182">
        <v>33491</v>
      </c>
      <c r="F436" s="198">
        <v>60531</v>
      </c>
      <c r="G436" t="s">
        <v>2137</v>
      </c>
      <c r="H436" s="167">
        <v>8764.9</v>
      </c>
      <c r="I436">
        <f t="shared" si="6"/>
        <v>1991</v>
      </c>
    </row>
    <row r="437" spans="4:9">
      <c r="D437">
        <v>3000</v>
      </c>
      <c r="E437" s="182">
        <v>33493</v>
      </c>
      <c r="F437" s="198">
        <v>60771</v>
      </c>
      <c r="G437" t="s">
        <v>2138</v>
      </c>
      <c r="H437" s="167">
        <v>18485</v>
      </c>
      <c r="I437">
        <f t="shared" si="6"/>
        <v>1991</v>
      </c>
    </row>
    <row r="438" spans="4:9">
      <c r="D438">
        <v>3000</v>
      </c>
      <c r="E438" s="182">
        <v>33506</v>
      </c>
      <c r="F438" s="198">
        <v>60642</v>
      </c>
      <c r="G438" t="s">
        <v>2139</v>
      </c>
      <c r="H438" s="167">
        <v>67430</v>
      </c>
      <c r="I438">
        <f t="shared" si="6"/>
        <v>1991</v>
      </c>
    </row>
    <row r="439" spans="4:9">
      <c r="D439">
        <v>3000</v>
      </c>
      <c r="E439" s="182">
        <v>33507</v>
      </c>
      <c r="F439" s="198">
        <v>60778</v>
      </c>
      <c r="G439" t="s">
        <v>2140</v>
      </c>
      <c r="H439" s="167">
        <v>19655.68</v>
      </c>
      <c r="I439">
        <f t="shared" si="6"/>
        <v>1991</v>
      </c>
    </row>
    <row r="440" spans="4:9">
      <c r="D440">
        <v>3000</v>
      </c>
      <c r="E440" s="182">
        <v>33511</v>
      </c>
      <c r="F440" s="198">
        <v>60773</v>
      </c>
      <c r="G440" t="s">
        <v>2141</v>
      </c>
      <c r="H440" s="167">
        <v>3715</v>
      </c>
      <c r="I440">
        <f t="shared" si="6"/>
        <v>1991</v>
      </c>
    </row>
    <row r="441" spans="4:9">
      <c r="D441">
        <v>3000</v>
      </c>
      <c r="E441" s="182">
        <v>33532</v>
      </c>
      <c r="F441" s="198">
        <v>60650</v>
      </c>
      <c r="G441" t="s">
        <v>2145</v>
      </c>
      <c r="H441" s="167">
        <v>33081.480000000003</v>
      </c>
      <c r="I441">
        <f t="shared" si="6"/>
        <v>1991</v>
      </c>
    </row>
    <row r="442" spans="4:9">
      <c r="D442">
        <v>3000</v>
      </c>
      <c r="E442" s="182">
        <v>33555</v>
      </c>
      <c r="F442" s="198">
        <v>60892</v>
      </c>
      <c r="G442" t="s">
        <v>2146</v>
      </c>
      <c r="H442" s="167">
        <v>33738.639999999999</v>
      </c>
      <c r="I442">
        <f t="shared" si="6"/>
        <v>1991</v>
      </c>
    </row>
    <row r="443" spans="4:9">
      <c r="D443">
        <v>3000</v>
      </c>
      <c r="E443" s="182">
        <v>33557</v>
      </c>
      <c r="F443" s="198">
        <v>60777</v>
      </c>
      <c r="G443" t="s">
        <v>2147</v>
      </c>
      <c r="H443" s="167">
        <v>82019.710000000006</v>
      </c>
      <c r="I443">
        <f t="shared" si="6"/>
        <v>1991</v>
      </c>
    </row>
    <row r="444" spans="4:9">
      <c r="D444">
        <v>3000</v>
      </c>
      <c r="E444" s="182">
        <v>33561</v>
      </c>
      <c r="F444" s="198">
        <v>61021</v>
      </c>
      <c r="G444" t="s">
        <v>2148</v>
      </c>
      <c r="H444" s="167">
        <v>76463</v>
      </c>
      <c r="I444">
        <f t="shared" si="6"/>
        <v>1991</v>
      </c>
    </row>
    <row r="445" spans="4:9">
      <c r="D445">
        <v>3000</v>
      </c>
      <c r="E445" s="182">
        <v>33563</v>
      </c>
      <c r="F445" s="198">
        <v>60776</v>
      </c>
      <c r="G445" t="s">
        <v>2957</v>
      </c>
      <c r="H445" s="167">
        <v>30163.5</v>
      </c>
      <c r="I445">
        <f t="shared" si="6"/>
        <v>1991</v>
      </c>
    </row>
    <row r="446" spans="4:9">
      <c r="D446">
        <v>3000</v>
      </c>
      <c r="E446" s="182">
        <v>33568</v>
      </c>
      <c r="F446" s="198">
        <v>59799</v>
      </c>
      <c r="G446" t="s">
        <v>3820</v>
      </c>
      <c r="H446" s="167">
        <v>39397</v>
      </c>
      <c r="I446">
        <f t="shared" si="6"/>
        <v>1991</v>
      </c>
    </row>
    <row r="447" spans="4:9">
      <c r="D447">
        <v>3000</v>
      </c>
      <c r="E447" s="182">
        <v>33574</v>
      </c>
      <c r="F447" s="198">
        <v>60779</v>
      </c>
      <c r="G447" t="s">
        <v>3822</v>
      </c>
      <c r="H447" s="167">
        <v>12621.33</v>
      </c>
      <c r="I447">
        <f t="shared" si="6"/>
        <v>1991</v>
      </c>
    </row>
    <row r="448" spans="4:9">
      <c r="D448">
        <v>3000</v>
      </c>
      <c r="E448" s="182">
        <v>33581</v>
      </c>
      <c r="F448" s="198">
        <v>60775</v>
      </c>
      <c r="G448" t="s">
        <v>3824</v>
      </c>
      <c r="H448" s="167">
        <v>242962</v>
      </c>
      <c r="I448">
        <f t="shared" si="6"/>
        <v>1991</v>
      </c>
    </row>
    <row r="449" spans="4:9">
      <c r="D449">
        <v>3000</v>
      </c>
      <c r="E449" s="182">
        <v>33581</v>
      </c>
      <c r="F449" s="198">
        <v>61016</v>
      </c>
      <c r="G449" t="s">
        <v>3823</v>
      </c>
      <c r="H449" s="167">
        <v>16678.88</v>
      </c>
      <c r="I449">
        <f t="shared" si="6"/>
        <v>1991</v>
      </c>
    </row>
    <row r="450" spans="4:9">
      <c r="D450">
        <v>3000</v>
      </c>
      <c r="E450" s="182">
        <v>33603</v>
      </c>
      <c r="F450" s="198">
        <v>59618</v>
      </c>
      <c r="G450" t="s">
        <v>277</v>
      </c>
      <c r="H450" s="167">
        <v>168569.9</v>
      </c>
      <c r="I450">
        <f t="shared" ref="I450:I513" si="7">YEAR(E450)</f>
        <v>1991</v>
      </c>
    </row>
    <row r="451" spans="4:9">
      <c r="D451">
        <v>3000</v>
      </c>
      <c r="E451" s="182">
        <v>33603</v>
      </c>
      <c r="F451" s="198">
        <v>59619</v>
      </c>
      <c r="G451" t="s">
        <v>3856</v>
      </c>
      <c r="H451" s="167">
        <v>30592.5</v>
      </c>
      <c r="I451">
        <f t="shared" si="7"/>
        <v>1991</v>
      </c>
    </row>
    <row r="452" spans="4:9">
      <c r="D452">
        <v>3000</v>
      </c>
      <c r="E452" s="182">
        <v>33603</v>
      </c>
      <c r="F452" s="198">
        <v>59620</v>
      </c>
      <c r="G452" t="s">
        <v>3831</v>
      </c>
      <c r="H452" s="167">
        <v>3390</v>
      </c>
      <c r="I452">
        <f t="shared" si="7"/>
        <v>1991</v>
      </c>
    </row>
    <row r="453" spans="4:9">
      <c r="D453">
        <v>3000</v>
      </c>
      <c r="E453" s="182">
        <v>33603</v>
      </c>
      <c r="F453" s="198">
        <v>59621</v>
      </c>
      <c r="G453" t="s">
        <v>3859</v>
      </c>
      <c r="H453" s="167">
        <v>49703.16</v>
      </c>
      <c r="I453">
        <f t="shared" si="7"/>
        <v>1991</v>
      </c>
    </row>
    <row r="454" spans="4:9">
      <c r="D454">
        <v>3000</v>
      </c>
      <c r="E454" s="182">
        <v>33603</v>
      </c>
      <c r="F454" s="198">
        <v>59622</v>
      </c>
      <c r="G454" t="s">
        <v>3667</v>
      </c>
      <c r="H454" s="167">
        <v>946103.25</v>
      </c>
      <c r="I454">
        <f t="shared" si="7"/>
        <v>1991</v>
      </c>
    </row>
    <row r="455" spans="4:9">
      <c r="D455">
        <v>3000</v>
      </c>
      <c r="E455" s="182">
        <v>33603</v>
      </c>
      <c r="F455" s="198">
        <v>59623</v>
      </c>
      <c r="G455" t="s">
        <v>3854</v>
      </c>
      <c r="H455" s="167">
        <v>25371.1</v>
      </c>
      <c r="I455">
        <f t="shared" si="7"/>
        <v>1991</v>
      </c>
    </row>
    <row r="456" spans="4:9">
      <c r="D456">
        <v>3000</v>
      </c>
      <c r="E456" s="182">
        <v>33603</v>
      </c>
      <c r="F456" s="198">
        <v>59624</v>
      </c>
      <c r="G456" t="s">
        <v>3854</v>
      </c>
      <c r="H456" s="167">
        <v>369417.52</v>
      </c>
      <c r="I456">
        <f t="shared" si="7"/>
        <v>1991</v>
      </c>
    </row>
    <row r="457" spans="4:9">
      <c r="D457">
        <v>3000</v>
      </c>
      <c r="E457" s="182">
        <v>33603</v>
      </c>
      <c r="F457" s="198">
        <v>59629</v>
      </c>
      <c r="G457" t="s">
        <v>3855</v>
      </c>
      <c r="H457" s="167">
        <v>26953.88</v>
      </c>
      <c r="I457">
        <f t="shared" si="7"/>
        <v>1991</v>
      </c>
    </row>
    <row r="458" spans="4:9">
      <c r="D458">
        <v>3000</v>
      </c>
      <c r="E458" s="182">
        <v>33603</v>
      </c>
      <c r="F458" s="198">
        <v>59800</v>
      </c>
      <c r="G458" t="s">
        <v>3865</v>
      </c>
      <c r="H458" s="167">
        <v>80998</v>
      </c>
      <c r="I458">
        <f t="shared" si="7"/>
        <v>1991</v>
      </c>
    </row>
    <row r="459" spans="4:9">
      <c r="D459">
        <v>3000</v>
      </c>
      <c r="E459" s="182">
        <v>33603</v>
      </c>
      <c r="F459" s="198">
        <v>59801</v>
      </c>
      <c r="G459" t="s">
        <v>3829</v>
      </c>
      <c r="H459" s="167">
        <v>2142</v>
      </c>
      <c r="I459">
        <f t="shared" si="7"/>
        <v>1991</v>
      </c>
    </row>
    <row r="460" spans="4:9">
      <c r="D460">
        <v>3000</v>
      </c>
      <c r="E460" s="182">
        <v>33603</v>
      </c>
      <c r="F460" s="198">
        <v>59802</v>
      </c>
      <c r="G460" t="s">
        <v>3835</v>
      </c>
      <c r="H460" s="167">
        <v>8568</v>
      </c>
      <c r="I460">
        <f t="shared" si="7"/>
        <v>1991</v>
      </c>
    </row>
    <row r="461" spans="4:9">
      <c r="D461">
        <v>3000</v>
      </c>
      <c r="E461" s="182">
        <v>33603</v>
      </c>
      <c r="F461" s="198">
        <v>59803</v>
      </c>
      <c r="G461" t="s">
        <v>3834</v>
      </c>
      <c r="H461" s="167">
        <v>8514</v>
      </c>
      <c r="I461">
        <f t="shared" si="7"/>
        <v>1991</v>
      </c>
    </row>
    <row r="462" spans="4:9">
      <c r="D462">
        <v>3000</v>
      </c>
      <c r="E462" s="182">
        <v>33603</v>
      </c>
      <c r="F462" s="198">
        <v>59804</v>
      </c>
      <c r="G462" t="s">
        <v>3833</v>
      </c>
      <c r="H462" s="167">
        <v>4635</v>
      </c>
      <c r="I462">
        <f t="shared" si="7"/>
        <v>1991</v>
      </c>
    </row>
    <row r="463" spans="4:9">
      <c r="D463">
        <v>3000</v>
      </c>
      <c r="E463" s="182">
        <v>33603</v>
      </c>
      <c r="F463" s="198">
        <v>59805</v>
      </c>
      <c r="G463" t="s">
        <v>3836</v>
      </c>
      <c r="H463" s="167">
        <v>10625.04</v>
      </c>
      <c r="I463">
        <f t="shared" si="7"/>
        <v>1991</v>
      </c>
    </row>
    <row r="464" spans="4:9">
      <c r="D464">
        <v>3000</v>
      </c>
      <c r="E464" s="182">
        <v>33603</v>
      </c>
      <c r="F464" s="198">
        <v>59806</v>
      </c>
      <c r="G464" t="s">
        <v>3827</v>
      </c>
      <c r="H464" s="167">
        <v>1781</v>
      </c>
      <c r="I464">
        <f t="shared" si="7"/>
        <v>1991</v>
      </c>
    </row>
    <row r="465" spans="4:9">
      <c r="D465">
        <v>3000</v>
      </c>
      <c r="E465" s="182">
        <v>33603</v>
      </c>
      <c r="F465" s="198">
        <v>59807</v>
      </c>
      <c r="G465" t="s">
        <v>3832</v>
      </c>
      <c r="H465" s="167">
        <v>4342.1400000000003</v>
      </c>
      <c r="I465">
        <f t="shared" si="7"/>
        <v>1991</v>
      </c>
    </row>
    <row r="466" spans="4:9">
      <c r="D466">
        <v>3000</v>
      </c>
      <c r="E466" s="182">
        <v>33603</v>
      </c>
      <c r="F466" s="198">
        <v>59808</v>
      </c>
      <c r="G466" t="s">
        <v>3843</v>
      </c>
      <c r="H466" s="167">
        <v>18061.14</v>
      </c>
      <c r="I466">
        <f t="shared" si="7"/>
        <v>1991</v>
      </c>
    </row>
    <row r="467" spans="4:9">
      <c r="D467">
        <v>3000</v>
      </c>
      <c r="E467" s="182">
        <v>33603</v>
      </c>
      <c r="F467" s="198">
        <v>59809</v>
      </c>
      <c r="G467" t="s">
        <v>3857</v>
      </c>
      <c r="H467" s="167">
        <v>47488.19</v>
      </c>
      <c r="I467">
        <f t="shared" si="7"/>
        <v>1991</v>
      </c>
    </row>
    <row r="468" spans="4:9">
      <c r="D468">
        <v>3000</v>
      </c>
      <c r="E468" s="182">
        <v>33603</v>
      </c>
      <c r="F468" s="198">
        <v>59810</v>
      </c>
      <c r="G468" t="s">
        <v>3860</v>
      </c>
      <c r="H468" s="167">
        <v>50197.54</v>
      </c>
      <c r="I468">
        <f t="shared" si="7"/>
        <v>1991</v>
      </c>
    </row>
    <row r="469" spans="4:9">
      <c r="D469">
        <v>3000</v>
      </c>
      <c r="E469" s="182">
        <v>33603</v>
      </c>
      <c r="F469" s="198">
        <v>61028</v>
      </c>
      <c r="G469" t="s">
        <v>3668</v>
      </c>
      <c r="H469" s="167">
        <v>1938009.52</v>
      </c>
      <c r="I469">
        <f t="shared" si="7"/>
        <v>1991</v>
      </c>
    </row>
    <row r="470" spans="4:9">
      <c r="D470">
        <v>3000</v>
      </c>
      <c r="E470" s="182">
        <v>33603</v>
      </c>
      <c r="F470" s="198">
        <v>61029</v>
      </c>
      <c r="G470" t="s">
        <v>3863</v>
      </c>
      <c r="H470" s="167">
        <v>64202</v>
      </c>
      <c r="I470">
        <f t="shared" si="7"/>
        <v>1991</v>
      </c>
    </row>
    <row r="471" spans="4:9">
      <c r="D471">
        <v>3000</v>
      </c>
      <c r="E471" s="182">
        <v>33603</v>
      </c>
      <c r="F471" s="198">
        <v>61030</v>
      </c>
      <c r="G471" t="s">
        <v>3858</v>
      </c>
      <c r="H471" s="167">
        <v>49690</v>
      </c>
      <c r="I471">
        <f t="shared" si="7"/>
        <v>1991</v>
      </c>
    </row>
    <row r="472" spans="4:9">
      <c r="D472">
        <v>3000</v>
      </c>
      <c r="E472" s="182">
        <v>33603</v>
      </c>
      <c r="F472" s="198">
        <v>61031</v>
      </c>
      <c r="G472" t="s">
        <v>3866</v>
      </c>
      <c r="H472" s="167">
        <v>102953.07</v>
      </c>
      <c r="I472">
        <f t="shared" si="7"/>
        <v>1991</v>
      </c>
    </row>
    <row r="473" spans="4:9">
      <c r="D473">
        <v>3000</v>
      </c>
      <c r="E473" s="182">
        <v>33603</v>
      </c>
      <c r="F473" s="198">
        <v>61140</v>
      </c>
      <c r="G473" t="s">
        <v>972</v>
      </c>
      <c r="H473" s="167">
        <v>19600</v>
      </c>
      <c r="I473">
        <f t="shared" si="7"/>
        <v>1991</v>
      </c>
    </row>
    <row r="474" spans="4:9">
      <c r="D474">
        <v>3000</v>
      </c>
      <c r="E474" s="182">
        <v>33603</v>
      </c>
      <c r="F474" s="198">
        <v>61141</v>
      </c>
      <c r="G474" t="s">
        <v>973</v>
      </c>
      <c r="H474" s="167">
        <v>20400</v>
      </c>
      <c r="I474">
        <f t="shared" si="7"/>
        <v>1991</v>
      </c>
    </row>
    <row r="475" spans="4:9">
      <c r="D475">
        <v>3000</v>
      </c>
      <c r="E475" s="182">
        <v>33603</v>
      </c>
      <c r="F475" s="198">
        <v>61148</v>
      </c>
      <c r="G475" t="s">
        <v>3842</v>
      </c>
      <c r="H475" s="167">
        <v>16417.93</v>
      </c>
      <c r="I475">
        <f t="shared" si="7"/>
        <v>1991</v>
      </c>
    </row>
    <row r="476" spans="4:9">
      <c r="D476">
        <v>3000</v>
      </c>
      <c r="E476" s="182">
        <v>33603</v>
      </c>
      <c r="F476" s="198">
        <v>61150</v>
      </c>
      <c r="G476" t="s">
        <v>3864</v>
      </c>
      <c r="H476" s="167">
        <v>64716.2</v>
      </c>
      <c r="I476">
        <f t="shared" si="7"/>
        <v>1991</v>
      </c>
    </row>
    <row r="477" spans="4:9">
      <c r="D477">
        <v>3000</v>
      </c>
      <c r="E477" s="182">
        <v>33603</v>
      </c>
      <c r="F477" s="198">
        <v>61151</v>
      </c>
      <c r="G477" t="s">
        <v>3868</v>
      </c>
      <c r="H477" s="167">
        <v>154336.62</v>
      </c>
      <c r="I477">
        <f t="shared" si="7"/>
        <v>1991</v>
      </c>
    </row>
    <row r="478" spans="4:9">
      <c r="D478">
        <v>3000</v>
      </c>
      <c r="E478" s="182">
        <v>33603</v>
      </c>
      <c r="F478" s="198">
        <v>69800</v>
      </c>
      <c r="G478" t="s">
        <v>974</v>
      </c>
      <c r="H478" s="167">
        <v>22945.119999999999</v>
      </c>
      <c r="I478">
        <f t="shared" si="7"/>
        <v>1991</v>
      </c>
    </row>
    <row r="479" spans="4:9">
      <c r="D479">
        <v>3000</v>
      </c>
      <c r="E479" s="182">
        <v>33623</v>
      </c>
      <c r="F479" s="198">
        <v>60092</v>
      </c>
      <c r="G479" t="s">
        <v>3669</v>
      </c>
      <c r="H479" s="167">
        <v>5229</v>
      </c>
      <c r="I479">
        <f t="shared" si="7"/>
        <v>1992</v>
      </c>
    </row>
    <row r="480" spans="4:9">
      <c r="D480">
        <v>3000</v>
      </c>
      <c r="E480" s="182">
        <v>33623</v>
      </c>
      <c r="F480" s="198">
        <v>61221</v>
      </c>
      <c r="G480" t="s">
        <v>3670</v>
      </c>
      <c r="H480" s="167">
        <v>107489.16</v>
      </c>
      <c r="I480">
        <f t="shared" si="7"/>
        <v>1992</v>
      </c>
    </row>
    <row r="481" spans="4:9">
      <c r="D481">
        <v>3000</v>
      </c>
      <c r="E481" s="182">
        <v>33648</v>
      </c>
      <c r="F481" s="198">
        <v>61219</v>
      </c>
      <c r="G481" t="s">
        <v>3676</v>
      </c>
      <c r="H481" s="167">
        <v>13475</v>
      </c>
      <c r="I481">
        <f t="shared" si="7"/>
        <v>1992</v>
      </c>
    </row>
    <row r="482" spans="4:9">
      <c r="D482">
        <v>3000</v>
      </c>
      <c r="E482" s="182">
        <v>33651</v>
      </c>
      <c r="F482" s="198">
        <v>59796</v>
      </c>
      <c r="G482" t="s">
        <v>3677</v>
      </c>
      <c r="H482" s="167">
        <v>7254.75</v>
      </c>
      <c r="I482">
        <f t="shared" si="7"/>
        <v>1992</v>
      </c>
    </row>
    <row r="483" spans="4:9">
      <c r="D483">
        <v>3000</v>
      </c>
      <c r="E483" s="182">
        <v>33653</v>
      </c>
      <c r="F483" s="198">
        <v>61403</v>
      </c>
      <c r="G483" t="s">
        <v>3678</v>
      </c>
      <c r="H483" s="167">
        <v>12043.43</v>
      </c>
      <c r="I483">
        <f t="shared" si="7"/>
        <v>1992</v>
      </c>
    </row>
    <row r="484" spans="4:9">
      <c r="D484">
        <v>3000</v>
      </c>
      <c r="E484" s="182">
        <v>33654</v>
      </c>
      <c r="F484" s="198">
        <v>59703</v>
      </c>
      <c r="G484" t="s">
        <v>3682</v>
      </c>
      <c r="H484" s="167">
        <v>61252.34</v>
      </c>
      <c r="I484">
        <f t="shared" si="7"/>
        <v>1992</v>
      </c>
    </row>
    <row r="485" spans="4:9">
      <c r="D485">
        <v>3000</v>
      </c>
      <c r="E485" s="182">
        <v>33654</v>
      </c>
      <c r="F485" s="198">
        <v>59704</v>
      </c>
      <c r="G485" t="s">
        <v>3684</v>
      </c>
      <c r="H485" s="167">
        <v>98344.89</v>
      </c>
      <c r="I485">
        <f t="shared" si="7"/>
        <v>1992</v>
      </c>
    </row>
    <row r="486" spans="4:9">
      <c r="D486">
        <v>3000</v>
      </c>
      <c r="E486" s="182">
        <v>33654</v>
      </c>
      <c r="F486" s="198">
        <v>59705</v>
      </c>
      <c r="G486" t="s">
        <v>3680</v>
      </c>
      <c r="H486" s="167">
        <v>15785</v>
      </c>
      <c r="I486">
        <f t="shared" si="7"/>
        <v>1992</v>
      </c>
    </row>
    <row r="487" spans="4:9">
      <c r="D487">
        <v>3000</v>
      </c>
      <c r="E487" s="182">
        <v>33654</v>
      </c>
      <c r="F487" s="198">
        <v>59707</v>
      </c>
      <c r="G487" t="s">
        <v>3693</v>
      </c>
      <c r="H487" s="167">
        <v>554694.64</v>
      </c>
      <c r="I487">
        <f t="shared" si="7"/>
        <v>1992</v>
      </c>
    </row>
    <row r="488" spans="4:9">
      <c r="D488">
        <v>3000</v>
      </c>
      <c r="E488" s="182">
        <v>33654</v>
      </c>
      <c r="F488" s="198">
        <v>59708</v>
      </c>
      <c r="G488" t="s">
        <v>3687</v>
      </c>
      <c r="H488" s="167">
        <v>155281</v>
      </c>
      <c r="I488">
        <f t="shared" si="7"/>
        <v>1992</v>
      </c>
    </row>
    <row r="489" spans="4:9">
      <c r="D489">
        <v>3000</v>
      </c>
      <c r="E489" s="182">
        <v>33654</v>
      </c>
      <c r="F489" s="198">
        <v>61407</v>
      </c>
      <c r="G489" t="s">
        <v>3691</v>
      </c>
      <c r="H489" s="167">
        <v>334891.51</v>
      </c>
      <c r="I489">
        <f t="shared" si="7"/>
        <v>1992</v>
      </c>
    </row>
    <row r="490" spans="4:9">
      <c r="D490">
        <v>3000</v>
      </c>
      <c r="E490" s="182">
        <v>33654</v>
      </c>
      <c r="F490" s="198">
        <v>61408</v>
      </c>
      <c r="G490" t="s">
        <v>3692</v>
      </c>
      <c r="H490" s="167">
        <v>548934.55000000005</v>
      </c>
      <c r="I490">
        <f t="shared" si="7"/>
        <v>1992</v>
      </c>
    </row>
    <row r="491" spans="4:9">
      <c r="D491">
        <v>3000</v>
      </c>
      <c r="E491" s="182">
        <v>33654</v>
      </c>
      <c r="F491" s="198">
        <v>61409</v>
      </c>
      <c r="G491" t="s">
        <v>3689</v>
      </c>
      <c r="H491" s="167">
        <v>280831.87</v>
      </c>
      <c r="I491">
        <f t="shared" si="7"/>
        <v>1992</v>
      </c>
    </row>
    <row r="492" spans="4:9">
      <c r="D492">
        <v>3000</v>
      </c>
      <c r="E492" s="182">
        <v>33654</v>
      </c>
      <c r="F492" s="198">
        <v>61410</v>
      </c>
      <c r="G492" t="s">
        <v>3688</v>
      </c>
      <c r="H492" s="167">
        <v>160839.79999999999</v>
      </c>
      <c r="I492">
        <f t="shared" si="7"/>
        <v>1992</v>
      </c>
    </row>
    <row r="493" spans="4:9">
      <c r="D493">
        <v>3000</v>
      </c>
      <c r="E493" s="182">
        <v>33654</v>
      </c>
      <c r="F493" s="198">
        <v>61411</v>
      </c>
      <c r="G493" t="s">
        <v>3681</v>
      </c>
      <c r="H493" s="167">
        <v>45350.55</v>
      </c>
      <c r="I493">
        <f t="shared" si="7"/>
        <v>1992</v>
      </c>
    </row>
    <row r="494" spans="4:9">
      <c r="D494">
        <v>3000</v>
      </c>
      <c r="E494" s="182">
        <v>33654</v>
      </c>
      <c r="F494" s="198">
        <v>61413</v>
      </c>
      <c r="G494" t="s">
        <v>3690</v>
      </c>
      <c r="H494" s="167">
        <v>311476.25</v>
      </c>
      <c r="I494">
        <f t="shared" si="7"/>
        <v>1992</v>
      </c>
    </row>
    <row r="495" spans="4:9">
      <c r="D495">
        <v>3000</v>
      </c>
      <c r="E495" s="182">
        <v>33654</v>
      </c>
      <c r="F495" s="198">
        <v>61414</v>
      </c>
      <c r="G495" t="s">
        <v>3685</v>
      </c>
      <c r="H495" s="167">
        <v>115366.74</v>
      </c>
      <c r="I495">
        <f t="shared" si="7"/>
        <v>1992</v>
      </c>
    </row>
    <row r="496" spans="4:9">
      <c r="D496">
        <v>3000</v>
      </c>
      <c r="E496" s="182">
        <v>33654</v>
      </c>
      <c r="F496" s="198">
        <v>61415</v>
      </c>
      <c r="G496" t="s">
        <v>3686</v>
      </c>
      <c r="H496" s="167">
        <v>179304.04</v>
      </c>
      <c r="I496">
        <f t="shared" si="7"/>
        <v>1992</v>
      </c>
    </row>
    <row r="497" spans="4:9">
      <c r="D497">
        <v>3000</v>
      </c>
      <c r="E497" s="182">
        <v>33654</v>
      </c>
      <c r="F497" s="198">
        <v>61417</v>
      </c>
      <c r="G497" t="s">
        <v>3683</v>
      </c>
      <c r="H497" s="167">
        <v>74448.98</v>
      </c>
      <c r="I497">
        <f t="shared" si="7"/>
        <v>1992</v>
      </c>
    </row>
    <row r="498" spans="4:9">
      <c r="D498">
        <v>3000</v>
      </c>
      <c r="E498" s="182">
        <v>33654</v>
      </c>
      <c r="F498" s="198">
        <v>61418</v>
      </c>
      <c r="G498" t="s">
        <v>3679</v>
      </c>
      <c r="H498" s="167">
        <v>12637.19</v>
      </c>
      <c r="I498">
        <f t="shared" si="7"/>
        <v>1992</v>
      </c>
    </row>
    <row r="499" spans="4:9">
      <c r="D499">
        <v>3000</v>
      </c>
      <c r="E499" s="182">
        <v>33686</v>
      </c>
      <c r="F499" s="198">
        <v>61222</v>
      </c>
      <c r="G499" t="s">
        <v>3697</v>
      </c>
      <c r="H499" s="167">
        <v>55535.9</v>
      </c>
      <c r="I499">
        <f t="shared" si="7"/>
        <v>1992</v>
      </c>
    </row>
    <row r="500" spans="4:9">
      <c r="D500">
        <v>3000</v>
      </c>
      <c r="E500" s="182">
        <v>33686</v>
      </c>
      <c r="F500" s="198">
        <v>61223</v>
      </c>
      <c r="G500" t="s">
        <v>3696</v>
      </c>
      <c r="H500" s="167">
        <v>38300.230000000003</v>
      </c>
      <c r="I500">
        <f t="shared" si="7"/>
        <v>1992</v>
      </c>
    </row>
    <row r="501" spans="4:9">
      <c r="D501">
        <v>3000</v>
      </c>
      <c r="E501" s="182">
        <v>33686</v>
      </c>
      <c r="F501" s="198">
        <v>61224</v>
      </c>
      <c r="G501" t="s">
        <v>3694</v>
      </c>
      <c r="H501" s="167">
        <v>6688.32</v>
      </c>
      <c r="I501">
        <f t="shared" si="7"/>
        <v>1992</v>
      </c>
    </row>
    <row r="502" spans="4:9">
      <c r="D502">
        <v>3000</v>
      </c>
      <c r="E502" s="182">
        <v>33686</v>
      </c>
      <c r="F502" s="198">
        <v>61225</v>
      </c>
      <c r="G502" t="s">
        <v>3695</v>
      </c>
      <c r="H502" s="167">
        <v>28293.9</v>
      </c>
      <c r="I502">
        <f t="shared" si="7"/>
        <v>1992</v>
      </c>
    </row>
    <row r="503" spans="4:9">
      <c r="D503">
        <v>3000</v>
      </c>
      <c r="E503" s="182">
        <v>33686</v>
      </c>
      <c r="F503" s="198">
        <v>61226</v>
      </c>
      <c r="G503" t="s">
        <v>3698</v>
      </c>
      <c r="H503" s="167">
        <v>99823.679999999993</v>
      </c>
      <c r="I503">
        <f t="shared" si="7"/>
        <v>1992</v>
      </c>
    </row>
    <row r="504" spans="4:9">
      <c r="D504">
        <v>3000</v>
      </c>
      <c r="E504" s="182">
        <v>33689</v>
      </c>
      <c r="F504" s="198">
        <v>61235</v>
      </c>
      <c r="G504" t="s">
        <v>3699</v>
      </c>
      <c r="H504" s="167">
        <v>32960</v>
      </c>
      <c r="I504">
        <f t="shared" si="7"/>
        <v>1992</v>
      </c>
    </row>
    <row r="505" spans="4:9">
      <c r="D505">
        <v>3000</v>
      </c>
      <c r="E505" s="182">
        <v>33756</v>
      </c>
      <c r="F505" s="198">
        <v>59925</v>
      </c>
      <c r="G505" t="s">
        <v>3769</v>
      </c>
      <c r="H505" s="167">
        <v>2676</v>
      </c>
      <c r="I505">
        <f t="shared" si="7"/>
        <v>1992</v>
      </c>
    </row>
    <row r="506" spans="4:9">
      <c r="D506">
        <v>3000</v>
      </c>
      <c r="E506" s="182">
        <v>33756</v>
      </c>
      <c r="F506" s="198">
        <v>59929</v>
      </c>
      <c r="G506" t="s">
        <v>1857</v>
      </c>
      <c r="H506" s="167">
        <v>58240</v>
      </c>
      <c r="I506">
        <f t="shared" si="7"/>
        <v>1992</v>
      </c>
    </row>
    <row r="507" spans="4:9">
      <c r="D507">
        <v>3000</v>
      </c>
      <c r="E507" s="182">
        <v>33756</v>
      </c>
      <c r="F507" s="198">
        <v>59933</v>
      </c>
      <c r="G507" t="s">
        <v>1855</v>
      </c>
      <c r="H507" s="167">
        <v>19786</v>
      </c>
      <c r="I507">
        <f t="shared" si="7"/>
        <v>1992</v>
      </c>
    </row>
    <row r="508" spans="4:9">
      <c r="D508">
        <v>3000</v>
      </c>
      <c r="E508" s="182">
        <v>33756</v>
      </c>
      <c r="F508" s="198">
        <v>59934</v>
      </c>
      <c r="G508" t="s">
        <v>1852</v>
      </c>
      <c r="H508" s="167">
        <v>17524</v>
      </c>
      <c r="I508">
        <f t="shared" si="7"/>
        <v>1992</v>
      </c>
    </row>
    <row r="509" spans="4:9">
      <c r="D509">
        <v>3000</v>
      </c>
      <c r="E509" s="182">
        <v>33756</v>
      </c>
      <c r="F509" s="198">
        <v>59935</v>
      </c>
      <c r="G509" t="s">
        <v>3702</v>
      </c>
      <c r="H509" s="167">
        <v>5752.32</v>
      </c>
      <c r="I509">
        <f t="shared" si="7"/>
        <v>1992</v>
      </c>
    </row>
    <row r="510" spans="4:9">
      <c r="D510">
        <v>3000</v>
      </c>
      <c r="E510" s="182">
        <v>33756</v>
      </c>
      <c r="F510" s="198">
        <v>59936</v>
      </c>
      <c r="G510" t="s">
        <v>1856</v>
      </c>
      <c r="H510" s="167">
        <v>19878.509999999998</v>
      </c>
      <c r="I510">
        <f t="shared" si="7"/>
        <v>1992</v>
      </c>
    </row>
    <row r="511" spans="4:9">
      <c r="D511">
        <v>3000</v>
      </c>
      <c r="E511" s="182">
        <v>33756</v>
      </c>
      <c r="F511" s="198">
        <v>60658</v>
      </c>
      <c r="G511" t="s">
        <v>1322</v>
      </c>
      <c r="H511" s="167">
        <v>16416.740000000002</v>
      </c>
      <c r="I511">
        <f t="shared" si="7"/>
        <v>1992</v>
      </c>
    </row>
    <row r="512" spans="4:9">
      <c r="D512">
        <v>3000</v>
      </c>
      <c r="E512" s="182">
        <v>33756</v>
      </c>
      <c r="F512" s="198">
        <v>60661</v>
      </c>
      <c r="G512" t="s">
        <v>3704</v>
      </c>
      <c r="H512" s="167">
        <v>9563.56</v>
      </c>
      <c r="I512">
        <f t="shared" si="7"/>
        <v>1992</v>
      </c>
    </row>
    <row r="513" spans="4:9">
      <c r="D513">
        <v>3000</v>
      </c>
      <c r="E513" s="182">
        <v>33756</v>
      </c>
      <c r="F513" s="198">
        <v>60662</v>
      </c>
      <c r="G513" t="s">
        <v>3703</v>
      </c>
      <c r="H513" s="167">
        <v>7780.19</v>
      </c>
      <c r="I513">
        <f t="shared" si="7"/>
        <v>1992</v>
      </c>
    </row>
    <row r="514" spans="4:9">
      <c r="D514">
        <v>3000</v>
      </c>
      <c r="E514" s="182">
        <v>33756</v>
      </c>
      <c r="F514" s="198">
        <v>60664</v>
      </c>
      <c r="G514" t="s">
        <v>1853</v>
      </c>
      <c r="H514" s="167">
        <v>17879.599999999999</v>
      </c>
      <c r="I514">
        <f t="shared" ref="I514:I577" si="8">YEAR(E514)</f>
        <v>1992</v>
      </c>
    </row>
    <row r="515" spans="4:9">
      <c r="D515">
        <v>3000</v>
      </c>
      <c r="E515" s="182">
        <v>33756</v>
      </c>
      <c r="F515" s="198">
        <v>61164</v>
      </c>
      <c r="G515" t="s">
        <v>3705</v>
      </c>
      <c r="H515" s="167">
        <v>11055</v>
      </c>
      <c r="I515">
        <f t="shared" si="8"/>
        <v>1992</v>
      </c>
    </row>
    <row r="516" spans="4:9">
      <c r="D516">
        <v>3000</v>
      </c>
      <c r="E516" s="182">
        <v>33756</v>
      </c>
      <c r="F516" s="198">
        <v>69808</v>
      </c>
      <c r="G516" t="s">
        <v>1859</v>
      </c>
      <c r="H516" s="167">
        <v>249124.44</v>
      </c>
      <c r="I516">
        <f t="shared" si="8"/>
        <v>1992</v>
      </c>
    </row>
    <row r="517" spans="4:9">
      <c r="D517">
        <v>3000</v>
      </c>
      <c r="E517" s="182">
        <v>33785</v>
      </c>
      <c r="F517" s="198">
        <v>59923</v>
      </c>
      <c r="G517" t="s">
        <v>1861</v>
      </c>
      <c r="H517" s="167">
        <v>3973.6</v>
      </c>
      <c r="I517">
        <f t="shared" si="8"/>
        <v>1992</v>
      </c>
    </row>
    <row r="518" spans="4:9">
      <c r="D518">
        <v>3000</v>
      </c>
      <c r="E518" s="182">
        <v>33785</v>
      </c>
      <c r="F518" s="198">
        <v>60663</v>
      </c>
      <c r="G518" t="s">
        <v>1863</v>
      </c>
      <c r="H518" s="167">
        <v>48994</v>
      </c>
      <c r="I518">
        <f t="shared" si="8"/>
        <v>1992</v>
      </c>
    </row>
    <row r="519" spans="4:9">
      <c r="D519">
        <v>3000</v>
      </c>
      <c r="E519" s="182">
        <v>33785</v>
      </c>
      <c r="F519" s="198">
        <v>60666</v>
      </c>
      <c r="G519" t="s">
        <v>1862</v>
      </c>
      <c r="H519" s="167">
        <v>16164.7</v>
      </c>
      <c r="I519">
        <f t="shared" si="8"/>
        <v>1992</v>
      </c>
    </row>
    <row r="520" spans="4:9">
      <c r="D520">
        <v>3000</v>
      </c>
      <c r="E520" s="182">
        <v>33786</v>
      </c>
      <c r="F520" s="198">
        <v>59926</v>
      </c>
      <c r="G520" t="s">
        <v>1864</v>
      </c>
      <c r="H520" s="167">
        <v>4500</v>
      </c>
      <c r="I520">
        <f t="shared" si="8"/>
        <v>1992</v>
      </c>
    </row>
    <row r="521" spans="4:9">
      <c r="D521">
        <v>3000</v>
      </c>
      <c r="E521" s="182">
        <v>33816</v>
      </c>
      <c r="F521" s="198">
        <v>59924</v>
      </c>
      <c r="G521" t="s">
        <v>2268</v>
      </c>
      <c r="H521" s="167">
        <v>90000</v>
      </c>
      <c r="I521">
        <f t="shared" si="8"/>
        <v>1992</v>
      </c>
    </row>
    <row r="522" spans="4:9">
      <c r="D522">
        <v>3000</v>
      </c>
      <c r="E522" s="182">
        <v>33816</v>
      </c>
      <c r="F522" s="198">
        <v>60077</v>
      </c>
      <c r="G522" t="s">
        <v>1865</v>
      </c>
      <c r="H522" s="167">
        <v>1290</v>
      </c>
      <c r="I522">
        <f t="shared" si="8"/>
        <v>1992</v>
      </c>
    </row>
    <row r="523" spans="4:9">
      <c r="D523">
        <v>3000</v>
      </c>
      <c r="E523" s="182">
        <v>33816</v>
      </c>
      <c r="F523" s="198">
        <v>60551</v>
      </c>
      <c r="G523" t="s">
        <v>3772</v>
      </c>
      <c r="H523" s="167">
        <v>2780</v>
      </c>
      <c r="I523">
        <f t="shared" si="8"/>
        <v>1992</v>
      </c>
    </row>
    <row r="524" spans="4:9">
      <c r="D524">
        <v>3000</v>
      </c>
      <c r="E524" s="182">
        <v>33816</v>
      </c>
      <c r="F524" s="198">
        <v>61034</v>
      </c>
      <c r="G524" t="s">
        <v>1866</v>
      </c>
      <c r="H524" s="167">
        <v>2672.22</v>
      </c>
      <c r="I524">
        <f t="shared" si="8"/>
        <v>1992</v>
      </c>
    </row>
    <row r="525" spans="4:9">
      <c r="D525">
        <v>3000</v>
      </c>
      <c r="E525" s="182">
        <v>33816</v>
      </c>
      <c r="F525" s="198">
        <v>61035</v>
      </c>
      <c r="G525" t="s">
        <v>2266</v>
      </c>
      <c r="H525" s="167">
        <v>8290.51</v>
      </c>
      <c r="I525">
        <f t="shared" si="8"/>
        <v>1992</v>
      </c>
    </row>
    <row r="526" spans="4:9">
      <c r="D526">
        <v>3000</v>
      </c>
      <c r="E526" s="182">
        <v>33817</v>
      </c>
      <c r="F526" s="198">
        <v>59927</v>
      </c>
      <c r="G526" t="s">
        <v>2269</v>
      </c>
      <c r="H526" s="167">
        <v>6811.25</v>
      </c>
      <c r="I526">
        <f t="shared" si="8"/>
        <v>1992</v>
      </c>
    </row>
    <row r="527" spans="4:9">
      <c r="D527">
        <v>3000</v>
      </c>
      <c r="E527" s="182">
        <v>33848</v>
      </c>
      <c r="F527" s="198">
        <v>60416</v>
      </c>
      <c r="G527" t="s">
        <v>3773</v>
      </c>
      <c r="H527" s="167">
        <v>4770</v>
      </c>
      <c r="I527">
        <f t="shared" si="8"/>
        <v>1992</v>
      </c>
    </row>
    <row r="528" spans="4:9">
      <c r="D528">
        <v>3000</v>
      </c>
      <c r="E528" s="182">
        <v>33876</v>
      </c>
      <c r="F528" s="198">
        <v>60671</v>
      </c>
      <c r="G528" t="s">
        <v>2273</v>
      </c>
      <c r="H528" s="167">
        <v>19529</v>
      </c>
      <c r="I528">
        <f t="shared" si="8"/>
        <v>1992</v>
      </c>
    </row>
    <row r="529" spans="4:9">
      <c r="D529">
        <v>3000</v>
      </c>
      <c r="E529" s="182">
        <v>33877</v>
      </c>
      <c r="F529" s="198">
        <v>59812</v>
      </c>
      <c r="G529" t="s">
        <v>2275</v>
      </c>
      <c r="H529" s="167">
        <v>38139</v>
      </c>
      <c r="I529">
        <f t="shared" si="8"/>
        <v>1992</v>
      </c>
    </row>
    <row r="530" spans="4:9">
      <c r="D530">
        <v>3000</v>
      </c>
      <c r="E530" s="182">
        <v>33877</v>
      </c>
      <c r="F530" s="198">
        <v>61036</v>
      </c>
      <c r="G530" t="s">
        <v>2274</v>
      </c>
      <c r="H530" s="167">
        <v>12000</v>
      </c>
      <c r="I530">
        <f t="shared" si="8"/>
        <v>1992</v>
      </c>
    </row>
    <row r="531" spans="4:9">
      <c r="D531">
        <v>3000</v>
      </c>
      <c r="E531" s="182">
        <v>33878</v>
      </c>
      <c r="F531" s="198">
        <v>60418</v>
      </c>
      <c r="G531" t="s">
        <v>2276</v>
      </c>
      <c r="H531" s="167">
        <v>5107.42</v>
      </c>
      <c r="I531">
        <f t="shared" si="8"/>
        <v>1992</v>
      </c>
    </row>
    <row r="532" spans="4:9">
      <c r="D532">
        <v>3000</v>
      </c>
      <c r="E532" s="182">
        <v>33893</v>
      </c>
      <c r="F532" s="198">
        <v>60787</v>
      </c>
      <c r="G532" t="s">
        <v>2277</v>
      </c>
      <c r="H532" s="167">
        <v>6195</v>
      </c>
      <c r="I532">
        <f t="shared" si="8"/>
        <v>1992</v>
      </c>
    </row>
    <row r="533" spans="4:9">
      <c r="D533">
        <v>3000</v>
      </c>
      <c r="E533" s="182">
        <v>33893</v>
      </c>
      <c r="F533" s="198">
        <v>60791</v>
      </c>
      <c r="G533" t="s">
        <v>2278</v>
      </c>
      <c r="H533" s="167">
        <v>7925</v>
      </c>
      <c r="I533">
        <f t="shared" si="8"/>
        <v>1992</v>
      </c>
    </row>
    <row r="534" spans="4:9">
      <c r="D534">
        <v>3000</v>
      </c>
      <c r="E534" s="182">
        <v>33900</v>
      </c>
      <c r="F534" s="198">
        <v>60783</v>
      </c>
      <c r="G534" t="s">
        <v>2279</v>
      </c>
      <c r="H534" s="167">
        <v>8942</v>
      </c>
      <c r="I534">
        <f t="shared" si="8"/>
        <v>1992</v>
      </c>
    </row>
    <row r="535" spans="4:9">
      <c r="D535">
        <v>3000</v>
      </c>
      <c r="E535" s="182">
        <v>33908</v>
      </c>
      <c r="F535" s="198">
        <v>60660</v>
      </c>
      <c r="G535" t="s">
        <v>2280</v>
      </c>
      <c r="H535" s="167">
        <v>57523.06</v>
      </c>
      <c r="I535">
        <f t="shared" si="8"/>
        <v>1992</v>
      </c>
    </row>
    <row r="536" spans="4:9">
      <c r="D536">
        <v>3000</v>
      </c>
      <c r="E536" s="182">
        <v>33908</v>
      </c>
      <c r="F536" s="198">
        <v>60793</v>
      </c>
      <c r="G536" t="s">
        <v>553</v>
      </c>
      <c r="H536" s="167">
        <v>298543.75</v>
      </c>
      <c r="I536">
        <f t="shared" si="8"/>
        <v>1992</v>
      </c>
    </row>
    <row r="537" spans="4:9">
      <c r="D537">
        <v>3000</v>
      </c>
      <c r="E537" s="182">
        <v>33909</v>
      </c>
      <c r="F537" s="198">
        <v>60415</v>
      </c>
      <c r="G537" t="s">
        <v>554</v>
      </c>
      <c r="H537" s="167">
        <v>2404</v>
      </c>
      <c r="I537">
        <f t="shared" si="8"/>
        <v>1992</v>
      </c>
    </row>
    <row r="538" spans="4:9">
      <c r="D538">
        <v>3000</v>
      </c>
      <c r="E538" s="182">
        <v>33938</v>
      </c>
      <c r="F538" s="198">
        <v>59638</v>
      </c>
      <c r="G538" t="s">
        <v>1680</v>
      </c>
      <c r="H538" s="167">
        <v>28060</v>
      </c>
      <c r="I538">
        <f t="shared" si="8"/>
        <v>1992</v>
      </c>
    </row>
    <row r="539" spans="4:9">
      <c r="D539">
        <v>3000</v>
      </c>
      <c r="E539" s="182">
        <v>33938</v>
      </c>
      <c r="F539" s="198">
        <v>59647</v>
      </c>
      <c r="G539" t="s">
        <v>1682</v>
      </c>
      <c r="H539" s="167">
        <v>71780.62</v>
      </c>
      <c r="I539">
        <f t="shared" si="8"/>
        <v>1992</v>
      </c>
    </row>
    <row r="540" spans="4:9">
      <c r="D540">
        <v>3000</v>
      </c>
      <c r="E540" s="182">
        <v>33938</v>
      </c>
      <c r="F540" s="198">
        <v>60788</v>
      </c>
      <c r="G540" t="s">
        <v>1681</v>
      </c>
      <c r="H540" s="167">
        <v>31472.67</v>
      </c>
      <c r="I540">
        <f t="shared" si="8"/>
        <v>1992</v>
      </c>
    </row>
    <row r="541" spans="4:9">
      <c r="D541">
        <v>3000</v>
      </c>
      <c r="E541" s="182">
        <v>33938</v>
      </c>
      <c r="F541" s="198">
        <v>61156</v>
      </c>
      <c r="G541" t="s">
        <v>1685</v>
      </c>
      <c r="H541" s="167">
        <v>955210.19</v>
      </c>
      <c r="I541">
        <f t="shared" si="8"/>
        <v>1992</v>
      </c>
    </row>
    <row r="542" spans="4:9">
      <c r="D542">
        <v>3000</v>
      </c>
      <c r="E542" s="182">
        <v>33939</v>
      </c>
      <c r="F542" s="198">
        <v>60302</v>
      </c>
      <c r="G542" t="s">
        <v>1686</v>
      </c>
      <c r="H542" s="167">
        <v>2602.5</v>
      </c>
      <c r="I542">
        <f t="shared" si="8"/>
        <v>1992</v>
      </c>
    </row>
    <row r="543" spans="4:9">
      <c r="D543">
        <v>3000</v>
      </c>
      <c r="E543" s="182">
        <v>33942</v>
      </c>
      <c r="F543" s="198">
        <v>60789</v>
      </c>
      <c r="G543" t="s">
        <v>1687</v>
      </c>
      <c r="H543" s="167">
        <v>5900</v>
      </c>
      <c r="I543">
        <f t="shared" si="8"/>
        <v>1992</v>
      </c>
    </row>
    <row r="544" spans="4:9">
      <c r="D544">
        <v>3000</v>
      </c>
      <c r="E544" s="182">
        <v>33953</v>
      </c>
      <c r="F544" s="198">
        <v>60665</v>
      </c>
      <c r="G544" t="s">
        <v>1688</v>
      </c>
      <c r="H544" s="167">
        <v>18670.150000000001</v>
      </c>
      <c r="I544">
        <f t="shared" si="8"/>
        <v>1992</v>
      </c>
    </row>
    <row r="545" spans="4:9">
      <c r="D545">
        <v>3000</v>
      </c>
      <c r="E545" s="182">
        <v>33969</v>
      </c>
      <c r="F545" s="198">
        <v>60541</v>
      </c>
      <c r="G545" t="s">
        <v>201</v>
      </c>
      <c r="H545" s="167">
        <v>4252</v>
      </c>
      <c r="I545">
        <f t="shared" si="8"/>
        <v>1992</v>
      </c>
    </row>
    <row r="546" spans="4:9">
      <c r="D546">
        <v>3000</v>
      </c>
      <c r="E546" s="182">
        <v>33969</v>
      </c>
      <c r="F546" s="198">
        <v>60542</v>
      </c>
      <c r="G546" t="s">
        <v>1689</v>
      </c>
      <c r="H546" s="167">
        <v>3900</v>
      </c>
      <c r="I546">
        <f t="shared" si="8"/>
        <v>1992</v>
      </c>
    </row>
    <row r="547" spans="4:9">
      <c r="D547">
        <v>3000</v>
      </c>
      <c r="E547" s="182">
        <v>33970</v>
      </c>
      <c r="F547" s="198">
        <v>59642</v>
      </c>
      <c r="G547" t="s">
        <v>570</v>
      </c>
      <c r="H547" s="167">
        <v>11476.49</v>
      </c>
      <c r="I547">
        <f t="shared" si="8"/>
        <v>1993</v>
      </c>
    </row>
    <row r="548" spans="4:9">
      <c r="D548">
        <v>3000</v>
      </c>
      <c r="E548" s="182">
        <v>33970</v>
      </c>
      <c r="F548" s="198">
        <v>59643</v>
      </c>
      <c r="G548" t="s">
        <v>2528</v>
      </c>
      <c r="H548" s="167">
        <v>7748.41</v>
      </c>
      <c r="I548">
        <f t="shared" si="8"/>
        <v>1993</v>
      </c>
    </row>
    <row r="549" spans="4:9">
      <c r="D549">
        <v>3000</v>
      </c>
      <c r="E549" s="182">
        <v>33970</v>
      </c>
      <c r="F549" s="198">
        <v>59644</v>
      </c>
      <c r="G549" t="s">
        <v>569</v>
      </c>
      <c r="H549" s="167">
        <v>8853.7000000000007</v>
      </c>
      <c r="I549">
        <f t="shared" si="8"/>
        <v>1993</v>
      </c>
    </row>
    <row r="550" spans="4:9">
      <c r="D550">
        <v>3000</v>
      </c>
      <c r="E550" s="182">
        <v>33986</v>
      </c>
      <c r="F550" s="198">
        <v>59648</v>
      </c>
      <c r="G550" t="s">
        <v>571</v>
      </c>
      <c r="H550" s="167">
        <v>5690.31</v>
      </c>
      <c r="I550">
        <f t="shared" si="8"/>
        <v>1993</v>
      </c>
    </row>
    <row r="551" spans="4:9">
      <c r="D551">
        <v>3000</v>
      </c>
      <c r="E551" s="182">
        <v>34000</v>
      </c>
      <c r="F551" s="198">
        <v>60906</v>
      </c>
      <c r="G551" t="s">
        <v>213</v>
      </c>
      <c r="H551" s="167">
        <v>26441.53</v>
      </c>
      <c r="I551">
        <f t="shared" si="8"/>
        <v>1993</v>
      </c>
    </row>
    <row r="552" spans="4:9">
      <c r="D552">
        <v>3000</v>
      </c>
      <c r="E552" s="182">
        <v>34000</v>
      </c>
      <c r="F552" s="198">
        <v>60907</v>
      </c>
      <c r="G552" t="s">
        <v>217</v>
      </c>
      <c r="H552" s="167">
        <v>63795</v>
      </c>
      <c r="I552">
        <f t="shared" si="8"/>
        <v>1993</v>
      </c>
    </row>
    <row r="553" spans="4:9">
      <c r="D553">
        <v>3000</v>
      </c>
      <c r="E553" s="182">
        <v>34000</v>
      </c>
      <c r="F553" s="198">
        <v>60908</v>
      </c>
      <c r="G553" t="s">
        <v>204</v>
      </c>
      <c r="H553" s="167">
        <v>1788.29</v>
      </c>
      <c r="I553">
        <f t="shared" si="8"/>
        <v>1993</v>
      </c>
    </row>
    <row r="554" spans="4:9">
      <c r="D554">
        <v>3000</v>
      </c>
      <c r="E554" s="182">
        <v>34000</v>
      </c>
      <c r="F554" s="198">
        <v>60909</v>
      </c>
      <c r="G554" t="s">
        <v>202</v>
      </c>
      <c r="H554" s="167">
        <v>1021.88</v>
      </c>
      <c r="I554">
        <f t="shared" si="8"/>
        <v>1993</v>
      </c>
    </row>
    <row r="555" spans="4:9">
      <c r="D555">
        <v>3000</v>
      </c>
      <c r="E555" s="182">
        <v>34000</v>
      </c>
      <c r="F555" s="198">
        <v>60910</v>
      </c>
      <c r="G555" t="s">
        <v>210</v>
      </c>
      <c r="H555" s="167">
        <v>14050.85</v>
      </c>
      <c r="I555">
        <f t="shared" si="8"/>
        <v>1993</v>
      </c>
    </row>
    <row r="556" spans="4:9">
      <c r="D556">
        <v>3000</v>
      </c>
      <c r="E556" s="182">
        <v>34000</v>
      </c>
      <c r="F556" s="198">
        <v>60911</v>
      </c>
      <c r="G556" t="s">
        <v>209</v>
      </c>
      <c r="H556" s="167">
        <v>8685.98</v>
      </c>
      <c r="I556">
        <f t="shared" si="8"/>
        <v>1993</v>
      </c>
    </row>
    <row r="557" spans="4:9">
      <c r="D557">
        <v>3000</v>
      </c>
      <c r="E557" s="182">
        <v>34000</v>
      </c>
      <c r="F557" s="198">
        <v>60914</v>
      </c>
      <c r="G557" t="s">
        <v>216</v>
      </c>
      <c r="H557" s="167">
        <v>45796.7</v>
      </c>
      <c r="I557">
        <f t="shared" si="8"/>
        <v>1993</v>
      </c>
    </row>
    <row r="558" spans="4:9">
      <c r="D558">
        <v>3000</v>
      </c>
      <c r="E558" s="182">
        <v>34000</v>
      </c>
      <c r="F558" s="198">
        <v>60915</v>
      </c>
      <c r="G558" t="s">
        <v>212</v>
      </c>
      <c r="H558" s="167">
        <v>24240.66</v>
      </c>
      <c r="I558">
        <f t="shared" si="8"/>
        <v>1993</v>
      </c>
    </row>
    <row r="559" spans="4:9">
      <c r="D559">
        <v>3000</v>
      </c>
      <c r="E559" s="182">
        <v>34000</v>
      </c>
      <c r="F559" s="198">
        <v>60916</v>
      </c>
      <c r="G559" t="s">
        <v>218</v>
      </c>
      <c r="H559" s="167">
        <v>73623.39</v>
      </c>
      <c r="I559">
        <f t="shared" si="8"/>
        <v>1993</v>
      </c>
    </row>
    <row r="560" spans="4:9">
      <c r="D560">
        <v>3000</v>
      </c>
      <c r="E560" s="182">
        <v>34000</v>
      </c>
      <c r="F560" s="198">
        <v>60917</v>
      </c>
      <c r="G560" t="s">
        <v>219</v>
      </c>
      <c r="H560" s="167">
        <v>123163.54</v>
      </c>
      <c r="I560">
        <f t="shared" si="8"/>
        <v>1993</v>
      </c>
    </row>
    <row r="561" spans="4:9">
      <c r="D561">
        <v>3000</v>
      </c>
      <c r="E561" s="182">
        <v>34000</v>
      </c>
      <c r="F561" s="198">
        <v>61032</v>
      </c>
      <c r="G561" t="s">
        <v>207</v>
      </c>
      <c r="H561" s="167">
        <v>5504.4</v>
      </c>
      <c r="I561">
        <f t="shared" si="8"/>
        <v>1993</v>
      </c>
    </row>
    <row r="562" spans="4:9">
      <c r="D562">
        <v>3000</v>
      </c>
      <c r="E562" s="182">
        <v>34000</v>
      </c>
      <c r="F562" s="198">
        <v>61033</v>
      </c>
      <c r="G562" t="s">
        <v>205</v>
      </c>
      <c r="H562" s="167">
        <v>4220</v>
      </c>
      <c r="I562">
        <f t="shared" si="8"/>
        <v>1993</v>
      </c>
    </row>
    <row r="563" spans="4:9">
      <c r="D563">
        <v>3000</v>
      </c>
      <c r="E563" s="182">
        <v>34000</v>
      </c>
      <c r="F563" s="198">
        <v>61038</v>
      </c>
      <c r="G563" t="s">
        <v>215</v>
      </c>
      <c r="H563" s="167">
        <v>33901.120000000003</v>
      </c>
      <c r="I563">
        <f t="shared" si="8"/>
        <v>1993</v>
      </c>
    </row>
    <row r="564" spans="4:9">
      <c r="D564">
        <v>3000</v>
      </c>
      <c r="E564" s="182">
        <v>34000</v>
      </c>
      <c r="F564" s="198">
        <v>61039</v>
      </c>
      <c r="G564" t="s">
        <v>203</v>
      </c>
      <c r="H564" s="167">
        <v>1516.14</v>
      </c>
      <c r="I564">
        <f t="shared" si="8"/>
        <v>1993</v>
      </c>
    </row>
    <row r="565" spans="4:9">
      <c r="D565">
        <v>3000</v>
      </c>
      <c r="E565" s="182">
        <v>34000</v>
      </c>
      <c r="F565" s="198">
        <v>61040</v>
      </c>
      <c r="G565" t="s">
        <v>211</v>
      </c>
      <c r="H565" s="167">
        <v>22300.639999999999</v>
      </c>
      <c r="I565">
        <f t="shared" si="8"/>
        <v>1993</v>
      </c>
    </row>
    <row r="566" spans="4:9">
      <c r="D566">
        <v>3000</v>
      </c>
      <c r="E566" s="182">
        <v>34000</v>
      </c>
      <c r="F566" s="198">
        <v>61041</v>
      </c>
      <c r="G566" t="s">
        <v>206</v>
      </c>
      <c r="H566" s="167">
        <v>4926.3999999999996</v>
      </c>
      <c r="I566">
        <f t="shared" si="8"/>
        <v>1993</v>
      </c>
    </row>
    <row r="567" spans="4:9">
      <c r="D567">
        <v>3000</v>
      </c>
      <c r="E567" s="182">
        <v>34000</v>
      </c>
      <c r="F567" s="198">
        <v>61043</v>
      </c>
      <c r="G567" t="s">
        <v>214</v>
      </c>
      <c r="H567" s="167">
        <v>31342.86</v>
      </c>
      <c r="I567">
        <f t="shared" si="8"/>
        <v>1993</v>
      </c>
    </row>
    <row r="568" spans="4:9">
      <c r="D568">
        <v>3000</v>
      </c>
      <c r="E568" s="182">
        <v>34026</v>
      </c>
      <c r="F568" s="198">
        <v>61167</v>
      </c>
      <c r="G568" t="s">
        <v>220</v>
      </c>
      <c r="H568" s="167">
        <v>3752</v>
      </c>
      <c r="I568">
        <f t="shared" si="8"/>
        <v>1993</v>
      </c>
    </row>
    <row r="569" spans="4:9">
      <c r="D569">
        <v>3000</v>
      </c>
      <c r="E569" s="182">
        <v>34029</v>
      </c>
      <c r="F569" s="198">
        <v>60792</v>
      </c>
      <c r="G569" t="s">
        <v>221</v>
      </c>
      <c r="H569" s="167">
        <v>10400</v>
      </c>
      <c r="I569">
        <f t="shared" si="8"/>
        <v>1993</v>
      </c>
    </row>
    <row r="570" spans="4:9">
      <c r="D570">
        <v>3000</v>
      </c>
      <c r="E570" s="182">
        <v>34032</v>
      </c>
      <c r="F570" s="198">
        <v>60548</v>
      </c>
      <c r="G570" t="s">
        <v>223</v>
      </c>
      <c r="H570" s="167">
        <v>3336</v>
      </c>
      <c r="I570">
        <f t="shared" si="8"/>
        <v>1993</v>
      </c>
    </row>
    <row r="571" spans="4:9">
      <c r="D571">
        <v>3000</v>
      </c>
      <c r="E571" s="182">
        <v>34032</v>
      </c>
      <c r="F571" s="198">
        <v>60667</v>
      </c>
      <c r="G571" t="s">
        <v>222</v>
      </c>
      <c r="H571" s="167">
        <v>3250</v>
      </c>
      <c r="I571">
        <f t="shared" si="8"/>
        <v>1993</v>
      </c>
    </row>
    <row r="572" spans="4:9">
      <c r="D572">
        <v>3000</v>
      </c>
      <c r="E572" s="182">
        <v>34040</v>
      </c>
      <c r="F572" s="198">
        <v>59649</v>
      </c>
      <c r="G572" t="s">
        <v>224</v>
      </c>
      <c r="H572" s="167">
        <v>41419.51</v>
      </c>
      <c r="I572">
        <f t="shared" si="8"/>
        <v>1993</v>
      </c>
    </row>
    <row r="573" spans="4:9">
      <c r="D573">
        <v>3000</v>
      </c>
      <c r="E573" s="182">
        <v>34044</v>
      </c>
      <c r="F573" s="198">
        <v>61169</v>
      </c>
      <c r="G573" t="s">
        <v>2529</v>
      </c>
      <c r="H573" s="167">
        <v>2217</v>
      </c>
      <c r="I573">
        <f t="shared" si="8"/>
        <v>1993</v>
      </c>
    </row>
    <row r="574" spans="4:9">
      <c r="D574">
        <v>3000</v>
      </c>
      <c r="E574" s="182">
        <v>34050</v>
      </c>
      <c r="F574" s="198">
        <v>59635</v>
      </c>
      <c r="G574" t="s">
        <v>225</v>
      </c>
      <c r="H574" s="167">
        <v>1001</v>
      </c>
      <c r="I574">
        <f t="shared" si="8"/>
        <v>1993</v>
      </c>
    </row>
    <row r="575" spans="4:9">
      <c r="D575">
        <v>3000</v>
      </c>
      <c r="E575" s="182">
        <v>34052</v>
      </c>
      <c r="F575" s="198">
        <v>59634</v>
      </c>
      <c r="G575" t="s">
        <v>226</v>
      </c>
      <c r="H575" s="167">
        <v>1485</v>
      </c>
      <c r="I575">
        <f t="shared" si="8"/>
        <v>1993</v>
      </c>
    </row>
    <row r="576" spans="4:9">
      <c r="D576">
        <v>3000</v>
      </c>
      <c r="E576" s="182">
        <v>34057</v>
      </c>
      <c r="F576" s="198">
        <v>61168</v>
      </c>
      <c r="G576" t="s">
        <v>3918</v>
      </c>
      <c r="H576" s="167">
        <v>4985</v>
      </c>
      <c r="I576">
        <f t="shared" si="8"/>
        <v>1993</v>
      </c>
    </row>
    <row r="577" spans="4:9">
      <c r="D577">
        <v>3000</v>
      </c>
      <c r="E577" s="182">
        <v>34059</v>
      </c>
      <c r="F577" s="198">
        <v>59641</v>
      </c>
      <c r="G577" t="s">
        <v>230</v>
      </c>
      <c r="H577" s="167">
        <v>85037.68</v>
      </c>
      <c r="I577">
        <f t="shared" si="8"/>
        <v>1993</v>
      </c>
    </row>
    <row r="578" spans="4:9">
      <c r="D578">
        <v>3000</v>
      </c>
      <c r="E578" s="182">
        <v>34059</v>
      </c>
      <c r="F578" s="198">
        <v>60903</v>
      </c>
      <c r="G578" t="s">
        <v>228</v>
      </c>
      <c r="H578" s="167">
        <v>20373.86</v>
      </c>
      <c r="I578">
        <f t="shared" ref="I578:I641" si="9">YEAR(E578)</f>
        <v>1993</v>
      </c>
    </row>
    <row r="579" spans="4:9">
      <c r="D579">
        <v>3000</v>
      </c>
      <c r="E579" s="182">
        <v>34090</v>
      </c>
      <c r="F579" s="198">
        <v>61162</v>
      </c>
      <c r="G579" t="s">
        <v>232</v>
      </c>
      <c r="H579" s="167">
        <v>20673</v>
      </c>
      <c r="I579">
        <f t="shared" si="9"/>
        <v>1993</v>
      </c>
    </row>
    <row r="580" spans="4:9">
      <c r="D580">
        <v>3000</v>
      </c>
      <c r="E580" s="182">
        <v>34090</v>
      </c>
      <c r="F580" s="198">
        <v>61163</v>
      </c>
      <c r="G580" t="s">
        <v>231</v>
      </c>
      <c r="H580" s="167">
        <v>20350.34</v>
      </c>
      <c r="I580">
        <f t="shared" si="9"/>
        <v>1993</v>
      </c>
    </row>
    <row r="581" spans="4:9">
      <c r="D581">
        <v>3000</v>
      </c>
      <c r="E581" s="182">
        <v>34121</v>
      </c>
      <c r="F581" s="198">
        <v>59539</v>
      </c>
      <c r="G581" t="s">
        <v>233</v>
      </c>
      <c r="H581" s="167">
        <v>1176.75</v>
      </c>
      <c r="I581">
        <f t="shared" si="9"/>
        <v>1993</v>
      </c>
    </row>
    <row r="582" spans="4:9">
      <c r="D582">
        <v>3000</v>
      </c>
      <c r="E582" s="182">
        <v>34121</v>
      </c>
      <c r="F582" s="198">
        <v>59540</v>
      </c>
      <c r="G582" t="s">
        <v>238</v>
      </c>
      <c r="H582" s="167">
        <v>6695.99</v>
      </c>
      <c r="I582">
        <f t="shared" si="9"/>
        <v>1993</v>
      </c>
    </row>
    <row r="583" spans="4:9">
      <c r="D583">
        <v>3000</v>
      </c>
      <c r="E583" s="182">
        <v>34121</v>
      </c>
      <c r="F583" s="198">
        <v>59733</v>
      </c>
      <c r="G583" t="s">
        <v>239</v>
      </c>
      <c r="H583" s="167">
        <v>7237</v>
      </c>
      <c r="I583">
        <f t="shared" si="9"/>
        <v>1993</v>
      </c>
    </row>
    <row r="584" spans="4:9">
      <c r="D584">
        <v>3000</v>
      </c>
      <c r="E584" s="182">
        <v>34121</v>
      </c>
      <c r="F584" s="198">
        <v>59739</v>
      </c>
      <c r="G584" t="s">
        <v>243</v>
      </c>
      <c r="H584" s="167">
        <v>11649</v>
      </c>
      <c r="I584">
        <f t="shared" si="9"/>
        <v>1993</v>
      </c>
    </row>
    <row r="585" spans="4:9">
      <c r="D585">
        <v>3000</v>
      </c>
      <c r="E585" s="182">
        <v>34121</v>
      </c>
      <c r="F585" s="198">
        <v>59819</v>
      </c>
      <c r="G585" t="s">
        <v>237</v>
      </c>
      <c r="H585" s="167">
        <v>4845</v>
      </c>
      <c r="I585">
        <f t="shared" si="9"/>
        <v>1993</v>
      </c>
    </row>
    <row r="586" spans="4:9">
      <c r="D586">
        <v>3000</v>
      </c>
      <c r="E586" s="182">
        <v>34121</v>
      </c>
      <c r="F586" s="198">
        <v>60093</v>
      </c>
      <c r="G586" t="s">
        <v>235</v>
      </c>
      <c r="H586" s="167">
        <v>1750</v>
      </c>
      <c r="I586">
        <f t="shared" si="9"/>
        <v>1993</v>
      </c>
    </row>
    <row r="587" spans="4:9">
      <c r="D587">
        <v>3000</v>
      </c>
      <c r="E587" s="182">
        <v>34121</v>
      </c>
      <c r="F587" s="198">
        <v>60094</v>
      </c>
      <c r="G587" t="s">
        <v>234</v>
      </c>
      <c r="H587" s="167">
        <v>1750</v>
      </c>
      <c r="I587">
        <f t="shared" si="9"/>
        <v>1993</v>
      </c>
    </row>
    <row r="588" spans="4:9">
      <c r="D588">
        <v>3000</v>
      </c>
      <c r="E588" s="182">
        <v>34121</v>
      </c>
      <c r="F588" s="198">
        <v>60103</v>
      </c>
      <c r="G588" t="s">
        <v>240</v>
      </c>
      <c r="H588" s="167">
        <v>8459</v>
      </c>
      <c r="I588">
        <f t="shared" si="9"/>
        <v>1993</v>
      </c>
    </row>
    <row r="589" spans="4:9">
      <c r="D589">
        <v>3000</v>
      </c>
      <c r="E589" s="182">
        <v>34121</v>
      </c>
      <c r="F589" s="198">
        <v>60104</v>
      </c>
      <c r="G589" t="s">
        <v>245</v>
      </c>
      <c r="H589" s="167">
        <v>13264</v>
      </c>
      <c r="I589">
        <f t="shared" si="9"/>
        <v>1993</v>
      </c>
    </row>
    <row r="590" spans="4:9">
      <c r="D590">
        <v>3000</v>
      </c>
      <c r="E590" s="182">
        <v>34121</v>
      </c>
      <c r="F590" s="198">
        <v>60105</v>
      </c>
      <c r="G590" t="s">
        <v>241</v>
      </c>
      <c r="H590" s="167">
        <v>9984</v>
      </c>
      <c r="I590">
        <f t="shared" si="9"/>
        <v>1993</v>
      </c>
    </row>
    <row r="591" spans="4:9">
      <c r="D591">
        <v>3000</v>
      </c>
      <c r="E591" s="182">
        <v>34121</v>
      </c>
      <c r="F591" s="198">
        <v>60106</v>
      </c>
      <c r="G591" t="s">
        <v>246</v>
      </c>
      <c r="H591" s="167">
        <v>34972.050000000003</v>
      </c>
      <c r="I591">
        <f t="shared" si="9"/>
        <v>1993</v>
      </c>
    </row>
    <row r="592" spans="4:9">
      <c r="D592">
        <v>3000</v>
      </c>
      <c r="E592" s="182">
        <v>34121</v>
      </c>
      <c r="F592" s="198">
        <v>60697</v>
      </c>
      <c r="G592" t="s">
        <v>236</v>
      </c>
      <c r="H592" s="167">
        <v>3356</v>
      </c>
      <c r="I592">
        <f t="shared" si="9"/>
        <v>1993</v>
      </c>
    </row>
    <row r="593" spans="4:9">
      <c r="D593">
        <v>3000</v>
      </c>
      <c r="E593" s="182">
        <v>34121</v>
      </c>
      <c r="F593" s="198">
        <v>61255</v>
      </c>
      <c r="G593" t="s">
        <v>242</v>
      </c>
      <c r="H593" s="167">
        <v>11622.43</v>
      </c>
      <c r="I593">
        <f t="shared" si="9"/>
        <v>1993</v>
      </c>
    </row>
    <row r="594" spans="4:9">
      <c r="D594">
        <v>3000</v>
      </c>
      <c r="E594" s="182">
        <v>34121</v>
      </c>
      <c r="F594" s="198">
        <v>61260</v>
      </c>
      <c r="G594" t="s">
        <v>244</v>
      </c>
      <c r="H594" s="167">
        <v>12392.81</v>
      </c>
      <c r="I594">
        <f t="shared" si="9"/>
        <v>1993</v>
      </c>
    </row>
    <row r="595" spans="4:9">
      <c r="D595">
        <v>3000</v>
      </c>
      <c r="E595" s="182">
        <v>34150</v>
      </c>
      <c r="F595" s="198">
        <v>60221</v>
      </c>
      <c r="G595" t="s">
        <v>250</v>
      </c>
      <c r="H595" s="167">
        <v>77847.27</v>
      </c>
      <c r="I595">
        <f t="shared" si="9"/>
        <v>1993</v>
      </c>
    </row>
    <row r="596" spans="4:9">
      <c r="D596">
        <v>3000</v>
      </c>
      <c r="E596" s="182">
        <v>34150</v>
      </c>
      <c r="F596" s="198">
        <v>60579</v>
      </c>
      <c r="G596" t="s">
        <v>247</v>
      </c>
      <c r="H596" s="167">
        <v>4196</v>
      </c>
      <c r="I596">
        <f t="shared" si="9"/>
        <v>1993</v>
      </c>
    </row>
    <row r="597" spans="4:9">
      <c r="D597">
        <v>3000</v>
      </c>
      <c r="E597" s="182">
        <v>34150</v>
      </c>
      <c r="F597" s="198">
        <v>61241</v>
      </c>
      <c r="G597" t="s">
        <v>249</v>
      </c>
      <c r="H597" s="167">
        <v>17651.78</v>
      </c>
      <c r="I597">
        <f t="shared" si="9"/>
        <v>1993</v>
      </c>
    </row>
    <row r="598" spans="4:9">
      <c r="D598">
        <v>3000</v>
      </c>
      <c r="E598" s="182">
        <v>34151</v>
      </c>
      <c r="F598" s="198">
        <v>59546</v>
      </c>
      <c r="G598" t="s">
        <v>251</v>
      </c>
      <c r="H598" s="167">
        <v>1434.18</v>
      </c>
      <c r="I598">
        <f t="shared" si="9"/>
        <v>1993</v>
      </c>
    </row>
    <row r="599" spans="4:9">
      <c r="D599">
        <v>3000</v>
      </c>
      <c r="E599" s="182">
        <v>34181</v>
      </c>
      <c r="F599" s="198">
        <v>59544</v>
      </c>
      <c r="G599" t="s">
        <v>253</v>
      </c>
      <c r="H599" s="167">
        <v>1818.35</v>
      </c>
      <c r="I599">
        <f t="shared" si="9"/>
        <v>1993</v>
      </c>
    </row>
    <row r="600" spans="4:9">
      <c r="D600">
        <v>3000</v>
      </c>
      <c r="E600" s="182">
        <v>34181</v>
      </c>
      <c r="F600" s="198">
        <v>59545</v>
      </c>
      <c r="G600" t="s">
        <v>253</v>
      </c>
      <c r="H600" s="167">
        <v>2306.35</v>
      </c>
      <c r="I600">
        <f t="shared" si="9"/>
        <v>1993</v>
      </c>
    </row>
    <row r="601" spans="4:9">
      <c r="D601">
        <v>3000</v>
      </c>
      <c r="E601" s="182">
        <v>34181</v>
      </c>
      <c r="F601" s="198">
        <v>59547</v>
      </c>
      <c r="G601" t="s">
        <v>251</v>
      </c>
      <c r="H601" s="167">
        <v>1434.17</v>
      </c>
      <c r="I601">
        <f t="shared" si="9"/>
        <v>1993</v>
      </c>
    </row>
    <row r="602" spans="4:9">
      <c r="D602">
        <v>3000</v>
      </c>
      <c r="E602" s="182">
        <v>34181</v>
      </c>
      <c r="F602" s="198">
        <v>59548</v>
      </c>
      <c r="G602" t="s">
        <v>255</v>
      </c>
      <c r="H602" s="167">
        <v>3295</v>
      </c>
      <c r="I602">
        <f t="shared" si="9"/>
        <v>1993</v>
      </c>
    </row>
    <row r="603" spans="4:9">
      <c r="D603">
        <v>3000</v>
      </c>
      <c r="E603" s="182">
        <v>34181</v>
      </c>
      <c r="F603" s="198">
        <v>59550</v>
      </c>
      <c r="G603" t="s">
        <v>257</v>
      </c>
      <c r="H603" s="167">
        <v>6342.9</v>
      </c>
      <c r="I603">
        <f t="shared" si="9"/>
        <v>1993</v>
      </c>
    </row>
    <row r="604" spans="4:9">
      <c r="D604">
        <v>3000</v>
      </c>
      <c r="E604" s="182">
        <v>34181</v>
      </c>
      <c r="F604" s="198">
        <v>59552</v>
      </c>
      <c r="G604" t="s">
        <v>1997</v>
      </c>
      <c r="H604" s="167">
        <v>49360.11</v>
      </c>
      <c r="I604">
        <f t="shared" si="9"/>
        <v>1993</v>
      </c>
    </row>
    <row r="605" spans="4:9">
      <c r="D605">
        <v>3000</v>
      </c>
      <c r="E605" s="182">
        <v>34181</v>
      </c>
      <c r="F605" s="198">
        <v>59553</v>
      </c>
      <c r="G605" t="s">
        <v>1996</v>
      </c>
      <c r="H605" s="167">
        <v>28989.27</v>
      </c>
      <c r="I605">
        <f t="shared" si="9"/>
        <v>1993</v>
      </c>
    </row>
    <row r="606" spans="4:9">
      <c r="D606">
        <v>3000</v>
      </c>
      <c r="E606" s="182">
        <v>34181</v>
      </c>
      <c r="F606" s="198">
        <v>59960</v>
      </c>
      <c r="G606" t="s">
        <v>1993</v>
      </c>
      <c r="H606" s="167">
        <v>9475</v>
      </c>
      <c r="I606">
        <f t="shared" si="9"/>
        <v>1993</v>
      </c>
    </row>
    <row r="607" spans="4:9">
      <c r="D607">
        <v>3000</v>
      </c>
      <c r="E607" s="182">
        <v>34181</v>
      </c>
      <c r="F607" s="198">
        <v>59961</v>
      </c>
      <c r="G607" t="s">
        <v>1995</v>
      </c>
      <c r="H607" s="167">
        <v>15502.26</v>
      </c>
      <c r="I607">
        <f t="shared" si="9"/>
        <v>1993</v>
      </c>
    </row>
    <row r="608" spans="4:9">
      <c r="D608">
        <v>3000</v>
      </c>
      <c r="E608" s="182">
        <v>34181</v>
      </c>
      <c r="F608" s="198">
        <v>59962</v>
      </c>
      <c r="G608" t="s">
        <v>254</v>
      </c>
      <c r="H608" s="167">
        <v>2214.61</v>
      </c>
      <c r="I608">
        <f t="shared" si="9"/>
        <v>1993</v>
      </c>
    </row>
    <row r="609" spans="4:9">
      <c r="D609">
        <v>3000</v>
      </c>
      <c r="E609" s="182">
        <v>34181</v>
      </c>
      <c r="F609" s="198">
        <v>60108</v>
      </c>
      <c r="G609" t="s">
        <v>1994</v>
      </c>
      <c r="H609" s="167">
        <v>10171</v>
      </c>
      <c r="I609">
        <f t="shared" si="9"/>
        <v>1993</v>
      </c>
    </row>
    <row r="610" spans="4:9">
      <c r="D610">
        <v>3000</v>
      </c>
      <c r="E610" s="182">
        <v>34181</v>
      </c>
      <c r="F610" s="198">
        <v>60576</v>
      </c>
      <c r="G610" t="s">
        <v>259</v>
      </c>
      <c r="H610" s="167">
        <v>7250</v>
      </c>
      <c r="I610">
        <f t="shared" si="9"/>
        <v>1993</v>
      </c>
    </row>
    <row r="611" spans="4:9">
      <c r="D611">
        <v>3000</v>
      </c>
      <c r="E611" s="182">
        <v>34181</v>
      </c>
      <c r="F611" s="198">
        <v>60577</v>
      </c>
      <c r="G611" t="s">
        <v>259</v>
      </c>
      <c r="H611" s="167">
        <v>7250</v>
      </c>
      <c r="I611">
        <f t="shared" si="9"/>
        <v>1993</v>
      </c>
    </row>
    <row r="612" spans="4:9">
      <c r="D612">
        <v>3000</v>
      </c>
      <c r="E612" s="182">
        <v>34181</v>
      </c>
      <c r="F612" s="198">
        <v>60580</v>
      </c>
      <c r="G612" t="s">
        <v>260</v>
      </c>
      <c r="H612" s="167">
        <v>7413</v>
      </c>
      <c r="I612">
        <f t="shared" si="9"/>
        <v>1993</v>
      </c>
    </row>
    <row r="613" spans="4:9">
      <c r="D613">
        <v>3000</v>
      </c>
      <c r="E613" s="182">
        <v>34181</v>
      </c>
      <c r="F613" s="198">
        <v>60581</v>
      </c>
      <c r="G613" t="s">
        <v>258</v>
      </c>
      <c r="H613" s="167">
        <v>6641.01</v>
      </c>
      <c r="I613">
        <f t="shared" si="9"/>
        <v>1993</v>
      </c>
    </row>
    <row r="614" spans="4:9">
      <c r="D614">
        <v>3000</v>
      </c>
      <c r="E614" s="182">
        <v>34181</v>
      </c>
      <c r="F614" s="198">
        <v>60583</v>
      </c>
      <c r="G614" t="s">
        <v>256</v>
      </c>
      <c r="H614" s="167">
        <v>4860</v>
      </c>
      <c r="I614">
        <f t="shared" si="9"/>
        <v>1993</v>
      </c>
    </row>
    <row r="615" spans="4:9">
      <c r="D615">
        <v>3000</v>
      </c>
      <c r="E615" s="182">
        <v>34181</v>
      </c>
      <c r="F615" s="198">
        <v>60584</v>
      </c>
      <c r="G615" t="s">
        <v>261</v>
      </c>
      <c r="H615" s="167">
        <v>9185</v>
      </c>
      <c r="I615">
        <f t="shared" si="9"/>
        <v>1993</v>
      </c>
    </row>
    <row r="616" spans="4:9">
      <c r="D616">
        <v>3000</v>
      </c>
      <c r="E616" s="182">
        <v>34181</v>
      </c>
      <c r="F616" s="198">
        <v>60695</v>
      </c>
      <c r="G616" t="s">
        <v>252</v>
      </c>
      <c r="H616" s="167">
        <v>1513</v>
      </c>
      <c r="I616">
        <f t="shared" si="9"/>
        <v>1993</v>
      </c>
    </row>
    <row r="617" spans="4:9">
      <c r="D617">
        <v>3000</v>
      </c>
      <c r="E617" s="182">
        <v>34212</v>
      </c>
      <c r="F617" s="198">
        <v>59551</v>
      </c>
      <c r="G617" t="s">
        <v>2003</v>
      </c>
      <c r="H617" s="167">
        <v>12328.95</v>
      </c>
      <c r="I617">
        <f t="shared" si="9"/>
        <v>1993</v>
      </c>
    </row>
    <row r="618" spans="4:9">
      <c r="D618">
        <v>3000</v>
      </c>
      <c r="E618" s="182">
        <v>34212</v>
      </c>
      <c r="F618" s="198">
        <v>59740</v>
      </c>
      <c r="G618" t="s">
        <v>1032</v>
      </c>
      <c r="H618" s="167">
        <v>17980.39</v>
      </c>
      <c r="I618">
        <f t="shared" si="9"/>
        <v>1993</v>
      </c>
    </row>
    <row r="619" spans="4:9">
      <c r="D619">
        <v>3000</v>
      </c>
      <c r="E619" s="182">
        <v>34212</v>
      </c>
      <c r="F619" s="198">
        <v>60337</v>
      </c>
      <c r="G619" t="s">
        <v>1035</v>
      </c>
      <c r="H619" s="167">
        <v>79950.36</v>
      </c>
      <c r="I619">
        <f t="shared" si="9"/>
        <v>1993</v>
      </c>
    </row>
    <row r="620" spans="4:9">
      <c r="D620">
        <v>3000</v>
      </c>
      <c r="E620" s="182">
        <v>34212</v>
      </c>
      <c r="F620" s="198">
        <v>60338</v>
      </c>
      <c r="G620" t="s">
        <v>1033</v>
      </c>
      <c r="H620" s="167">
        <v>33180</v>
      </c>
      <c r="I620">
        <f t="shared" si="9"/>
        <v>1993</v>
      </c>
    </row>
    <row r="621" spans="4:9">
      <c r="D621">
        <v>3000</v>
      </c>
      <c r="E621" s="182">
        <v>34212</v>
      </c>
      <c r="F621" s="198">
        <v>60442</v>
      </c>
      <c r="G621" t="s">
        <v>2000</v>
      </c>
      <c r="H621" s="167">
        <v>7109.99</v>
      </c>
      <c r="I621">
        <f t="shared" si="9"/>
        <v>1993</v>
      </c>
    </row>
    <row r="622" spans="4:9">
      <c r="D622">
        <v>3000</v>
      </c>
      <c r="E622" s="182">
        <v>34212</v>
      </c>
      <c r="F622" s="198">
        <v>60455</v>
      </c>
      <c r="G622" t="s">
        <v>1998</v>
      </c>
      <c r="H622" s="167">
        <v>2200</v>
      </c>
      <c r="I622">
        <f t="shared" si="9"/>
        <v>1993</v>
      </c>
    </row>
    <row r="623" spans="4:9">
      <c r="D623">
        <v>3000</v>
      </c>
      <c r="E623" s="182">
        <v>34212</v>
      </c>
      <c r="F623" s="198">
        <v>60574</v>
      </c>
      <c r="G623" t="s">
        <v>2002</v>
      </c>
      <c r="H623" s="167">
        <v>7571</v>
      </c>
      <c r="I623">
        <f t="shared" si="9"/>
        <v>1993</v>
      </c>
    </row>
    <row r="624" spans="4:9">
      <c r="D624">
        <v>3000</v>
      </c>
      <c r="E624" s="182">
        <v>34212</v>
      </c>
      <c r="F624" s="198">
        <v>61238</v>
      </c>
      <c r="G624" t="s">
        <v>2004</v>
      </c>
      <c r="H624" s="167">
        <v>12369.25</v>
      </c>
      <c r="I624">
        <f t="shared" si="9"/>
        <v>1993</v>
      </c>
    </row>
    <row r="625" spans="4:9">
      <c r="D625">
        <v>3000</v>
      </c>
      <c r="E625" s="182">
        <v>34212</v>
      </c>
      <c r="F625" s="198">
        <v>61240</v>
      </c>
      <c r="G625" t="s">
        <v>1034</v>
      </c>
      <c r="H625" s="167">
        <v>44083.1</v>
      </c>
      <c r="I625">
        <f t="shared" si="9"/>
        <v>1993</v>
      </c>
    </row>
    <row r="626" spans="4:9">
      <c r="D626">
        <v>3000</v>
      </c>
      <c r="E626" s="182">
        <v>34212</v>
      </c>
      <c r="F626" s="198">
        <v>61256</v>
      </c>
      <c r="G626" t="s">
        <v>2001</v>
      </c>
      <c r="H626" s="167">
        <v>7195</v>
      </c>
      <c r="I626">
        <f t="shared" si="9"/>
        <v>1993</v>
      </c>
    </row>
    <row r="627" spans="4:9">
      <c r="D627">
        <v>3000</v>
      </c>
      <c r="E627" s="182">
        <v>34212</v>
      </c>
      <c r="F627" s="198">
        <v>61257</v>
      </c>
      <c r="G627" t="s">
        <v>1999</v>
      </c>
      <c r="H627" s="167">
        <v>4671</v>
      </c>
      <c r="I627">
        <f t="shared" si="9"/>
        <v>1993</v>
      </c>
    </row>
    <row r="628" spans="4:9">
      <c r="D628">
        <v>3000</v>
      </c>
      <c r="E628" s="182">
        <v>34303</v>
      </c>
      <c r="F628" s="198">
        <v>59963</v>
      </c>
      <c r="G628" t="s">
        <v>1640</v>
      </c>
      <c r="H628" s="167">
        <v>92932</v>
      </c>
      <c r="I628">
        <f t="shared" si="9"/>
        <v>1993</v>
      </c>
    </row>
    <row r="629" spans="4:9">
      <c r="D629">
        <v>3000</v>
      </c>
      <c r="E629" s="182">
        <v>34303</v>
      </c>
      <c r="F629" s="198">
        <v>60223</v>
      </c>
      <c r="G629" t="s">
        <v>1631</v>
      </c>
      <c r="H629" s="167">
        <v>5000</v>
      </c>
      <c r="I629">
        <f t="shared" si="9"/>
        <v>1993</v>
      </c>
    </row>
    <row r="630" spans="4:9">
      <c r="D630">
        <v>3000</v>
      </c>
      <c r="E630" s="182">
        <v>34303</v>
      </c>
      <c r="F630" s="198">
        <v>60453</v>
      </c>
      <c r="G630" t="s">
        <v>1637</v>
      </c>
      <c r="H630" s="167">
        <v>61150.25</v>
      </c>
      <c r="I630">
        <f t="shared" si="9"/>
        <v>1993</v>
      </c>
    </row>
    <row r="631" spans="4:9">
      <c r="D631">
        <v>3000</v>
      </c>
      <c r="E631" s="182">
        <v>34303</v>
      </c>
      <c r="F631" s="198">
        <v>60456</v>
      </c>
      <c r="G631" t="s">
        <v>1632</v>
      </c>
      <c r="H631" s="167">
        <v>7320.77</v>
      </c>
      <c r="I631">
        <f t="shared" si="9"/>
        <v>1993</v>
      </c>
    </row>
    <row r="632" spans="4:9">
      <c r="D632">
        <v>3000</v>
      </c>
      <c r="E632" s="182">
        <v>34303</v>
      </c>
      <c r="F632" s="198">
        <v>60457</v>
      </c>
      <c r="G632" t="s">
        <v>1639</v>
      </c>
      <c r="H632" s="167">
        <v>71038.61</v>
      </c>
      <c r="I632">
        <f t="shared" si="9"/>
        <v>1993</v>
      </c>
    </row>
    <row r="633" spans="4:9">
      <c r="D633">
        <v>3000</v>
      </c>
      <c r="E633" s="182">
        <v>34303</v>
      </c>
      <c r="F633" s="198">
        <v>60572</v>
      </c>
      <c r="G633" t="s">
        <v>1636</v>
      </c>
      <c r="H633" s="167">
        <v>30870</v>
      </c>
      <c r="I633">
        <f t="shared" si="9"/>
        <v>1993</v>
      </c>
    </row>
    <row r="634" spans="4:9">
      <c r="D634">
        <v>3000</v>
      </c>
      <c r="E634" s="182">
        <v>34303</v>
      </c>
      <c r="F634" s="198">
        <v>60575</v>
      </c>
      <c r="G634" t="s">
        <v>1633</v>
      </c>
      <c r="H634" s="167">
        <v>7450</v>
      </c>
      <c r="I634">
        <f t="shared" si="9"/>
        <v>1993</v>
      </c>
    </row>
    <row r="635" spans="4:9">
      <c r="D635">
        <v>3000</v>
      </c>
      <c r="E635" s="182">
        <v>34303</v>
      </c>
      <c r="F635" s="198">
        <v>60582</v>
      </c>
      <c r="G635" t="s">
        <v>1634</v>
      </c>
      <c r="H635" s="167">
        <v>10930.84</v>
      </c>
      <c r="I635">
        <f t="shared" si="9"/>
        <v>1993</v>
      </c>
    </row>
    <row r="636" spans="4:9">
      <c r="D636">
        <v>3000</v>
      </c>
      <c r="E636" s="182">
        <v>34318</v>
      </c>
      <c r="F636" s="198">
        <v>60220</v>
      </c>
      <c r="G636" t="s">
        <v>1641</v>
      </c>
      <c r="H636" s="167">
        <v>10673.73</v>
      </c>
      <c r="I636">
        <f t="shared" si="9"/>
        <v>1993</v>
      </c>
    </row>
    <row r="637" spans="4:9">
      <c r="D637">
        <v>3000</v>
      </c>
      <c r="E637" s="182">
        <v>34334</v>
      </c>
      <c r="F637" s="198">
        <v>60459</v>
      </c>
      <c r="G637" t="s">
        <v>1643</v>
      </c>
      <c r="H637" s="167">
        <v>47495.64</v>
      </c>
      <c r="I637">
        <f t="shared" si="9"/>
        <v>1993</v>
      </c>
    </row>
    <row r="638" spans="4:9">
      <c r="D638">
        <v>3000</v>
      </c>
      <c r="E638" s="182">
        <v>34334</v>
      </c>
      <c r="F638" s="198">
        <v>60943</v>
      </c>
      <c r="G638" t="s">
        <v>1642</v>
      </c>
      <c r="H638" s="167">
        <v>19007.849999999999</v>
      </c>
      <c r="I638">
        <f t="shared" si="9"/>
        <v>1993</v>
      </c>
    </row>
    <row r="639" spans="4:9">
      <c r="D639">
        <v>3000</v>
      </c>
      <c r="E639" s="182">
        <v>34334</v>
      </c>
      <c r="F639" s="198">
        <v>61239</v>
      </c>
      <c r="G639" t="s">
        <v>1644</v>
      </c>
      <c r="H639" s="167">
        <v>132201.16</v>
      </c>
      <c r="I639">
        <f t="shared" si="9"/>
        <v>1993</v>
      </c>
    </row>
    <row r="640" spans="4:9">
      <c r="D640">
        <v>3000</v>
      </c>
      <c r="E640" s="182">
        <v>34341</v>
      </c>
      <c r="F640" s="198">
        <v>60445</v>
      </c>
      <c r="G640" t="s">
        <v>1881</v>
      </c>
      <c r="H640" s="167">
        <v>494431.33</v>
      </c>
      <c r="I640">
        <f t="shared" si="9"/>
        <v>1994</v>
      </c>
    </row>
    <row r="641" spans="4:9">
      <c r="D641">
        <v>3000</v>
      </c>
      <c r="E641" s="182">
        <v>34341</v>
      </c>
      <c r="F641" s="198">
        <v>60446</v>
      </c>
      <c r="G641" t="s">
        <v>2205</v>
      </c>
      <c r="H641" s="167">
        <v>15440.5</v>
      </c>
      <c r="I641">
        <f t="shared" si="9"/>
        <v>1994</v>
      </c>
    </row>
    <row r="642" spans="4:9">
      <c r="D642">
        <v>3000</v>
      </c>
      <c r="E642" s="182">
        <v>34341</v>
      </c>
      <c r="F642" s="198">
        <v>60447</v>
      </c>
      <c r="G642" t="s">
        <v>1647</v>
      </c>
      <c r="H642" s="167">
        <v>5200</v>
      </c>
      <c r="I642">
        <f t="shared" ref="I642:I705" si="10">YEAR(E642)</f>
        <v>1994</v>
      </c>
    </row>
    <row r="643" spans="4:9">
      <c r="D643">
        <v>3000</v>
      </c>
      <c r="E643" s="182">
        <v>34341</v>
      </c>
      <c r="F643" s="198">
        <v>60448</v>
      </c>
      <c r="G643" t="s">
        <v>1646</v>
      </c>
      <c r="H643" s="167">
        <v>4700</v>
      </c>
      <c r="I643">
        <f t="shared" si="10"/>
        <v>1994</v>
      </c>
    </row>
    <row r="644" spans="4:9">
      <c r="D644">
        <v>3000</v>
      </c>
      <c r="E644" s="182">
        <v>34341</v>
      </c>
      <c r="F644" s="198">
        <v>60449</v>
      </c>
      <c r="G644" t="s">
        <v>1645</v>
      </c>
      <c r="H644" s="167">
        <v>1322</v>
      </c>
      <c r="I644">
        <f t="shared" si="10"/>
        <v>1994</v>
      </c>
    </row>
    <row r="645" spans="4:9">
      <c r="D645">
        <v>3000</v>
      </c>
      <c r="E645" s="182">
        <v>34341</v>
      </c>
      <c r="F645" s="198">
        <v>60450</v>
      </c>
      <c r="G645" t="s">
        <v>1648</v>
      </c>
      <c r="H645" s="167">
        <v>5484</v>
      </c>
      <c r="I645">
        <f t="shared" si="10"/>
        <v>1994</v>
      </c>
    </row>
    <row r="646" spans="4:9">
      <c r="D646">
        <v>3000</v>
      </c>
      <c r="E646" s="182">
        <v>34341</v>
      </c>
      <c r="F646" s="198">
        <v>60451</v>
      </c>
      <c r="G646" t="s">
        <v>1879</v>
      </c>
      <c r="H646" s="167">
        <v>20457.88</v>
      </c>
      <c r="I646">
        <f t="shared" si="10"/>
        <v>1994</v>
      </c>
    </row>
    <row r="647" spans="4:9">
      <c r="D647">
        <v>3000</v>
      </c>
      <c r="E647" s="182">
        <v>34341</v>
      </c>
      <c r="F647" s="198">
        <v>60452</v>
      </c>
      <c r="G647" t="s">
        <v>1880</v>
      </c>
      <c r="H647" s="167">
        <v>406029.07</v>
      </c>
      <c r="I647">
        <f t="shared" si="10"/>
        <v>1994</v>
      </c>
    </row>
    <row r="648" spans="4:9">
      <c r="D648">
        <v>3000</v>
      </c>
      <c r="E648" s="182">
        <v>34365</v>
      </c>
      <c r="F648" s="198">
        <v>60578</v>
      </c>
      <c r="G648" t="s">
        <v>1882</v>
      </c>
      <c r="H648" s="167">
        <v>2125</v>
      </c>
      <c r="I648">
        <f t="shared" si="10"/>
        <v>1994</v>
      </c>
    </row>
    <row r="649" spans="4:9">
      <c r="D649">
        <v>3000</v>
      </c>
      <c r="E649" s="182">
        <v>34365</v>
      </c>
      <c r="F649" s="198">
        <v>60696</v>
      </c>
      <c r="G649" t="s">
        <v>1895</v>
      </c>
      <c r="H649" s="167">
        <v>2649.1</v>
      </c>
      <c r="I649">
        <f t="shared" si="10"/>
        <v>1994</v>
      </c>
    </row>
    <row r="650" spans="4:9">
      <c r="D650">
        <v>3000</v>
      </c>
      <c r="E650" s="182">
        <v>34380</v>
      </c>
      <c r="F650" s="198">
        <v>60585</v>
      </c>
      <c r="G650" t="s">
        <v>1897</v>
      </c>
      <c r="H650" s="167">
        <v>6974.6</v>
      </c>
      <c r="I650">
        <f t="shared" si="10"/>
        <v>1994</v>
      </c>
    </row>
    <row r="651" spans="4:9">
      <c r="D651">
        <v>3000</v>
      </c>
      <c r="E651" s="182">
        <v>34424</v>
      </c>
      <c r="F651" s="198">
        <v>59964</v>
      </c>
      <c r="G651" t="s">
        <v>81</v>
      </c>
      <c r="H651" s="167">
        <v>290906.46000000002</v>
      </c>
      <c r="I651">
        <f t="shared" si="10"/>
        <v>1994</v>
      </c>
    </row>
    <row r="652" spans="4:9">
      <c r="D652">
        <v>3000</v>
      </c>
      <c r="E652" s="182">
        <v>34424</v>
      </c>
      <c r="F652" s="198">
        <v>60698</v>
      </c>
      <c r="G652" t="s">
        <v>1901</v>
      </c>
      <c r="H652" s="167">
        <v>5578.95</v>
      </c>
      <c r="I652">
        <f t="shared" si="10"/>
        <v>1994</v>
      </c>
    </row>
    <row r="653" spans="4:9">
      <c r="D653">
        <v>3000</v>
      </c>
      <c r="E653" s="182">
        <v>34424</v>
      </c>
      <c r="F653" s="198">
        <v>60699</v>
      </c>
      <c r="G653" t="s">
        <v>3307</v>
      </c>
      <c r="H653" s="167">
        <v>7395.35</v>
      </c>
      <c r="I653">
        <f t="shared" si="10"/>
        <v>1994</v>
      </c>
    </row>
    <row r="654" spans="4:9">
      <c r="D654">
        <v>3000</v>
      </c>
      <c r="E654" s="182">
        <v>34424</v>
      </c>
      <c r="F654" s="198">
        <v>60700</v>
      </c>
      <c r="G654" t="s">
        <v>3309</v>
      </c>
      <c r="H654" s="167">
        <v>24319</v>
      </c>
      <c r="I654">
        <f t="shared" si="10"/>
        <v>1994</v>
      </c>
    </row>
    <row r="655" spans="4:9">
      <c r="D655">
        <v>3000</v>
      </c>
      <c r="E655" s="182">
        <v>34454</v>
      </c>
      <c r="F655" s="198">
        <v>60443</v>
      </c>
      <c r="G655" t="s">
        <v>1603</v>
      </c>
      <c r="H655" s="167">
        <v>2547</v>
      </c>
      <c r="I655">
        <f t="shared" si="10"/>
        <v>1994</v>
      </c>
    </row>
    <row r="656" spans="4:9">
      <c r="D656">
        <v>3000</v>
      </c>
      <c r="E656" s="182">
        <v>34486</v>
      </c>
      <c r="F656" s="198">
        <v>60139</v>
      </c>
      <c r="G656" t="s">
        <v>1629</v>
      </c>
      <c r="H656" s="167">
        <v>38000</v>
      </c>
      <c r="I656">
        <f t="shared" si="10"/>
        <v>1994</v>
      </c>
    </row>
    <row r="657" spans="4:9">
      <c r="D657">
        <v>3000</v>
      </c>
      <c r="E657" s="182">
        <v>34486</v>
      </c>
      <c r="F657" s="198">
        <v>60141</v>
      </c>
      <c r="G657" t="s">
        <v>1624</v>
      </c>
      <c r="H657" s="167">
        <v>13734</v>
      </c>
      <c r="I657">
        <f t="shared" si="10"/>
        <v>1994</v>
      </c>
    </row>
    <row r="658" spans="4:9">
      <c r="D658">
        <v>3000</v>
      </c>
      <c r="E658" s="182">
        <v>34486</v>
      </c>
      <c r="F658" s="198">
        <v>60142</v>
      </c>
      <c r="G658" t="s">
        <v>1616</v>
      </c>
      <c r="H658" s="167">
        <v>2658</v>
      </c>
      <c r="I658">
        <f t="shared" si="10"/>
        <v>1994</v>
      </c>
    </row>
    <row r="659" spans="4:9">
      <c r="D659">
        <v>3000</v>
      </c>
      <c r="E659" s="182">
        <v>34486</v>
      </c>
      <c r="F659" s="198">
        <v>60143</v>
      </c>
      <c r="G659" t="s">
        <v>1608</v>
      </c>
      <c r="H659" s="167">
        <v>1513</v>
      </c>
      <c r="I659">
        <f t="shared" si="10"/>
        <v>1994</v>
      </c>
    </row>
    <row r="660" spans="4:9">
      <c r="D660">
        <v>3000</v>
      </c>
      <c r="E660" s="182">
        <v>34486</v>
      </c>
      <c r="F660" s="198">
        <v>60144</v>
      </c>
      <c r="G660" t="s">
        <v>1609</v>
      </c>
      <c r="H660" s="167">
        <v>1550</v>
      </c>
      <c r="I660">
        <f t="shared" si="10"/>
        <v>1994</v>
      </c>
    </row>
    <row r="661" spans="4:9">
      <c r="D661">
        <v>3000</v>
      </c>
      <c r="E661" s="182">
        <v>34486</v>
      </c>
      <c r="F661" s="198">
        <v>61070</v>
      </c>
      <c r="G661" t="s">
        <v>37</v>
      </c>
      <c r="H661" s="167">
        <v>5323</v>
      </c>
      <c r="I661">
        <f t="shared" si="10"/>
        <v>1994</v>
      </c>
    </row>
    <row r="662" spans="4:9">
      <c r="D662">
        <v>3000</v>
      </c>
      <c r="E662" s="182">
        <v>34486</v>
      </c>
      <c r="F662" s="198">
        <v>61071</v>
      </c>
      <c r="G662" t="s">
        <v>1627</v>
      </c>
      <c r="H662" s="167">
        <v>20858.43</v>
      </c>
      <c r="I662">
        <f t="shared" si="10"/>
        <v>1994</v>
      </c>
    </row>
    <row r="663" spans="4:9">
      <c r="D663">
        <v>3000</v>
      </c>
      <c r="E663" s="182">
        <v>34486</v>
      </c>
      <c r="F663" s="198">
        <v>61075</v>
      </c>
      <c r="G663" t="s">
        <v>1625</v>
      </c>
      <c r="H663" s="167">
        <v>13980.12</v>
      </c>
      <c r="I663">
        <f t="shared" si="10"/>
        <v>1994</v>
      </c>
    </row>
    <row r="664" spans="4:9">
      <c r="D664">
        <v>3000</v>
      </c>
      <c r="E664" s="182">
        <v>34486</v>
      </c>
      <c r="F664" s="198">
        <v>61263</v>
      </c>
      <c r="G664" t="s">
        <v>1614</v>
      </c>
      <c r="H664" s="167">
        <v>2088</v>
      </c>
      <c r="I664">
        <f t="shared" si="10"/>
        <v>1994</v>
      </c>
    </row>
    <row r="665" spans="4:9">
      <c r="D665">
        <v>3000</v>
      </c>
      <c r="E665" s="182">
        <v>34486</v>
      </c>
      <c r="F665" s="198">
        <v>61264</v>
      </c>
      <c r="G665" t="s">
        <v>1622</v>
      </c>
      <c r="H665" s="167">
        <v>6005.69</v>
      </c>
      <c r="I665">
        <f t="shared" si="10"/>
        <v>1994</v>
      </c>
    </row>
    <row r="666" spans="4:9">
      <c r="D666">
        <v>3000</v>
      </c>
      <c r="E666" s="182">
        <v>34486</v>
      </c>
      <c r="F666" s="198">
        <v>61265</v>
      </c>
      <c r="G666" t="s">
        <v>1611</v>
      </c>
      <c r="H666" s="167">
        <v>1792</v>
      </c>
      <c r="I666">
        <f t="shared" si="10"/>
        <v>1994</v>
      </c>
    </row>
    <row r="667" spans="4:9">
      <c r="D667">
        <v>3000</v>
      </c>
      <c r="E667" s="182">
        <v>34486</v>
      </c>
      <c r="F667" s="198">
        <v>61266</v>
      </c>
      <c r="G667" t="s">
        <v>1610</v>
      </c>
      <c r="H667" s="167">
        <v>1687.25</v>
      </c>
      <c r="I667">
        <f t="shared" si="10"/>
        <v>1994</v>
      </c>
    </row>
    <row r="668" spans="4:9">
      <c r="D668">
        <v>3000</v>
      </c>
      <c r="E668" s="182">
        <v>34486</v>
      </c>
      <c r="F668" s="198">
        <v>61267</v>
      </c>
      <c r="G668" t="s">
        <v>1615</v>
      </c>
      <c r="H668" s="167">
        <v>2121.6</v>
      </c>
      <c r="I668">
        <f t="shared" si="10"/>
        <v>1994</v>
      </c>
    </row>
    <row r="669" spans="4:9">
      <c r="D669">
        <v>3000</v>
      </c>
      <c r="E669" s="182">
        <v>34486</v>
      </c>
      <c r="F669" s="198">
        <v>61268</v>
      </c>
      <c r="G669" t="s">
        <v>1606</v>
      </c>
      <c r="H669" s="167">
        <v>1375</v>
      </c>
      <c r="I669">
        <f t="shared" si="10"/>
        <v>1994</v>
      </c>
    </row>
    <row r="670" spans="4:9">
      <c r="D670">
        <v>3000</v>
      </c>
      <c r="E670" s="182">
        <v>34486</v>
      </c>
      <c r="F670" s="198">
        <v>61269</v>
      </c>
      <c r="G670" t="s">
        <v>1607</v>
      </c>
      <c r="H670" s="167">
        <v>1375</v>
      </c>
      <c r="I670">
        <f t="shared" si="10"/>
        <v>1994</v>
      </c>
    </row>
    <row r="671" spans="4:9">
      <c r="D671">
        <v>3000</v>
      </c>
      <c r="E671" s="182">
        <v>34486</v>
      </c>
      <c r="F671" s="198">
        <v>61270</v>
      </c>
      <c r="G671" t="s">
        <v>1605</v>
      </c>
      <c r="H671" s="167">
        <v>1375</v>
      </c>
      <c r="I671">
        <f t="shared" si="10"/>
        <v>1994</v>
      </c>
    </row>
    <row r="672" spans="4:9">
      <c r="D672">
        <v>3000</v>
      </c>
      <c r="E672" s="182">
        <v>34486</v>
      </c>
      <c r="F672" s="198">
        <v>61271</v>
      </c>
      <c r="G672" t="s">
        <v>1623</v>
      </c>
      <c r="H672" s="167">
        <v>7373</v>
      </c>
      <c r="I672">
        <f t="shared" si="10"/>
        <v>1994</v>
      </c>
    </row>
    <row r="673" spans="4:9">
      <c r="D673">
        <v>3000</v>
      </c>
      <c r="E673" s="182">
        <v>34486</v>
      </c>
      <c r="F673" s="198">
        <v>64669</v>
      </c>
      <c r="G673" t="s">
        <v>35</v>
      </c>
      <c r="H673" s="167">
        <v>2862</v>
      </c>
      <c r="I673">
        <f t="shared" si="10"/>
        <v>1994</v>
      </c>
    </row>
    <row r="674" spans="4:9">
      <c r="D674">
        <v>3000</v>
      </c>
      <c r="E674" s="182">
        <v>34486</v>
      </c>
      <c r="F674" s="198">
        <v>64670</v>
      </c>
      <c r="G674" t="s">
        <v>34</v>
      </c>
      <c r="H674" s="167">
        <v>2862</v>
      </c>
      <c r="I674">
        <f t="shared" si="10"/>
        <v>1994</v>
      </c>
    </row>
    <row r="675" spans="4:9">
      <c r="D675">
        <v>3000</v>
      </c>
      <c r="E675" s="182">
        <v>34486</v>
      </c>
      <c r="F675" s="198">
        <v>65706</v>
      </c>
      <c r="G675" t="s">
        <v>1617</v>
      </c>
      <c r="H675" s="167">
        <v>3462</v>
      </c>
      <c r="I675">
        <f t="shared" si="10"/>
        <v>1994</v>
      </c>
    </row>
    <row r="676" spans="4:9">
      <c r="D676">
        <v>3000</v>
      </c>
      <c r="E676" s="182">
        <v>34486</v>
      </c>
      <c r="F676" s="198">
        <v>66390</v>
      </c>
      <c r="G676" t="s">
        <v>1618</v>
      </c>
      <c r="H676" s="167">
        <v>3659</v>
      </c>
      <c r="I676">
        <f t="shared" si="10"/>
        <v>1994</v>
      </c>
    </row>
    <row r="677" spans="4:9">
      <c r="D677">
        <v>3000</v>
      </c>
      <c r="E677" s="182">
        <v>34486</v>
      </c>
      <c r="F677" s="198">
        <v>66391</v>
      </c>
      <c r="G677" t="s">
        <v>1619</v>
      </c>
      <c r="H677" s="167">
        <v>3659</v>
      </c>
      <c r="I677">
        <f t="shared" si="10"/>
        <v>1994</v>
      </c>
    </row>
    <row r="678" spans="4:9">
      <c r="D678">
        <v>3000</v>
      </c>
      <c r="E678" s="182">
        <v>34486</v>
      </c>
      <c r="F678" s="198">
        <v>66394</v>
      </c>
      <c r="G678" t="s">
        <v>1613</v>
      </c>
      <c r="H678" s="167">
        <v>1930</v>
      </c>
      <c r="I678">
        <f t="shared" si="10"/>
        <v>1994</v>
      </c>
    </row>
    <row r="679" spans="4:9">
      <c r="D679">
        <v>3000</v>
      </c>
      <c r="E679" s="182">
        <v>34486</v>
      </c>
      <c r="F679" s="198">
        <v>66406</v>
      </c>
      <c r="G679" t="s">
        <v>1604</v>
      </c>
      <c r="H679" s="167">
        <v>1245</v>
      </c>
      <c r="I679">
        <f t="shared" si="10"/>
        <v>1994</v>
      </c>
    </row>
    <row r="680" spans="4:9">
      <c r="D680">
        <v>3000</v>
      </c>
      <c r="E680" s="182">
        <v>34486</v>
      </c>
      <c r="F680" s="198">
        <v>68166</v>
      </c>
      <c r="G680" t="s">
        <v>1621</v>
      </c>
      <c r="H680" s="167">
        <v>4750</v>
      </c>
      <c r="I680">
        <f t="shared" si="10"/>
        <v>1994</v>
      </c>
    </row>
    <row r="681" spans="4:9">
      <c r="D681">
        <v>3000</v>
      </c>
      <c r="E681" s="182">
        <v>34515</v>
      </c>
      <c r="F681" s="198">
        <v>60133</v>
      </c>
      <c r="G681" t="s">
        <v>869</v>
      </c>
      <c r="H681" s="167">
        <v>3143</v>
      </c>
      <c r="I681">
        <f t="shared" si="10"/>
        <v>1994</v>
      </c>
    </row>
    <row r="682" spans="4:9">
      <c r="D682">
        <v>3000</v>
      </c>
      <c r="E682" s="182">
        <v>34515</v>
      </c>
      <c r="F682" s="198">
        <v>66395</v>
      </c>
      <c r="G682" t="s">
        <v>872</v>
      </c>
      <c r="H682" s="167">
        <v>4990</v>
      </c>
      <c r="I682">
        <f t="shared" si="10"/>
        <v>1994</v>
      </c>
    </row>
    <row r="683" spans="4:9">
      <c r="D683">
        <v>3000</v>
      </c>
      <c r="E683" s="182">
        <v>34516</v>
      </c>
      <c r="F683" s="198">
        <v>69973</v>
      </c>
      <c r="G683" t="s">
        <v>873</v>
      </c>
      <c r="H683" s="167">
        <v>2916</v>
      </c>
      <c r="I683">
        <f t="shared" si="10"/>
        <v>1994</v>
      </c>
    </row>
    <row r="684" spans="4:9">
      <c r="D684">
        <v>3000</v>
      </c>
      <c r="E684" s="182">
        <v>34516</v>
      </c>
      <c r="F684" s="198">
        <v>69976</v>
      </c>
      <c r="G684" t="s">
        <v>89</v>
      </c>
      <c r="H684" s="167">
        <v>9862</v>
      </c>
      <c r="I684">
        <f t="shared" si="10"/>
        <v>1994</v>
      </c>
    </row>
    <row r="685" spans="4:9">
      <c r="D685">
        <v>3000</v>
      </c>
      <c r="E685" s="182">
        <v>34516</v>
      </c>
      <c r="F685" s="198">
        <v>69978</v>
      </c>
      <c r="G685" t="s">
        <v>86</v>
      </c>
      <c r="H685" s="167">
        <v>6700</v>
      </c>
      <c r="I685">
        <f t="shared" si="10"/>
        <v>1994</v>
      </c>
    </row>
    <row r="686" spans="4:9">
      <c r="D686">
        <v>3000</v>
      </c>
      <c r="E686" s="182">
        <v>34529</v>
      </c>
      <c r="F686" s="198">
        <v>61293</v>
      </c>
      <c r="G686" t="s">
        <v>877</v>
      </c>
      <c r="H686" s="167">
        <v>3367</v>
      </c>
      <c r="I686">
        <f t="shared" si="10"/>
        <v>1994</v>
      </c>
    </row>
    <row r="687" spans="4:9">
      <c r="D687">
        <v>3000</v>
      </c>
      <c r="E687" s="182">
        <v>34529</v>
      </c>
      <c r="F687" s="198">
        <v>61294</v>
      </c>
      <c r="G687" t="s">
        <v>878</v>
      </c>
      <c r="H687" s="167">
        <v>3367</v>
      </c>
      <c r="I687">
        <f t="shared" si="10"/>
        <v>1994</v>
      </c>
    </row>
    <row r="688" spans="4:9">
      <c r="D688">
        <v>3000</v>
      </c>
      <c r="E688" s="182">
        <v>34529</v>
      </c>
      <c r="F688" s="198">
        <v>61295</v>
      </c>
      <c r="G688" t="s">
        <v>879</v>
      </c>
      <c r="H688" s="167">
        <v>3367</v>
      </c>
      <c r="I688">
        <f t="shared" si="10"/>
        <v>1994</v>
      </c>
    </row>
    <row r="689" spans="4:9">
      <c r="D689">
        <v>3000</v>
      </c>
      <c r="E689" s="182">
        <v>34530</v>
      </c>
      <c r="F689" s="198">
        <v>60137</v>
      </c>
      <c r="G689" t="s">
        <v>880</v>
      </c>
      <c r="H689" s="167">
        <v>19877.38</v>
      </c>
      <c r="I689">
        <f t="shared" si="10"/>
        <v>1994</v>
      </c>
    </row>
    <row r="690" spans="4:9">
      <c r="D690">
        <v>3000</v>
      </c>
      <c r="E690" s="182">
        <v>34546</v>
      </c>
      <c r="F690" s="198">
        <v>60134</v>
      </c>
      <c r="G690" t="s">
        <v>882</v>
      </c>
      <c r="H690" s="167">
        <v>2704</v>
      </c>
      <c r="I690">
        <f t="shared" si="10"/>
        <v>1994</v>
      </c>
    </row>
    <row r="691" spans="4:9">
      <c r="D691">
        <v>3000</v>
      </c>
      <c r="E691" s="182">
        <v>34546</v>
      </c>
      <c r="F691" s="198">
        <v>60135</v>
      </c>
      <c r="G691" t="s">
        <v>883</v>
      </c>
      <c r="H691" s="167">
        <v>5408</v>
      </c>
      <c r="I691">
        <f t="shared" si="10"/>
        <v>1994</v>
      </c>
    </row>
    <row r="692" spans="4:9">
      <c r="D692">
        <v>3000</v>
      </c>
      <c r="E692" s="182">
        <v>34546</v>
      </c>
      <c r="F692" s="198">
        <v>60136</v>
      </c>
      <c r="G692" t="s">
        <v>881</v>
      </c>
      <c r="H692" s="167">
        <v>2704</v>
      </c>
      <c r="I692">
        <f t="shared" si="10"/>
        <v>1994</v>
      </c>
    </row>
    <row r="693" spans="4:9">
      <c r="D693">
        <v>3000</v>
      </c>
      <c r="E693" s="182">
        <v>34577</v>
      </c>
      <c r="F693" s="198">
        <v>61277</v>
      </c>
      <c r="G693" t="s">
        <v>887</v>
      </c>
      <c r="H693" s="167">
        <v>49145.26</v>
      </c>
      <c r="I693">
        <f t="shared" si="10"/>
        <v>1994</v>
      </c>
    </row>
    <row r="694" spans="4:9">
      <c r="D694">
        <v>3000</v>
      </c>
      <c r="E694" s="182">
        <v>34577</v>
      </c>
      <c r="F694" s="198">
        <v>64654</v>
      </c>
      <c r="G694" t="s">
        <v>886</v>
      </c>
      <c r="H694" s="167">
        <v>44150</v>
      </c>
      <c r="I694">
        <f t="shared" si="10"/>
        <v>1994</v>
      </c>
    </row>
    <row r="695" spans="4:9">
      <c r="D695">
        <v>3000</v>
      </c>
      <c r="E695" s="182">
        <v>34577</v>
      </c>
      <c r="F695" s="198">
        <v>65704</v>
      </c>
      <c r="G695" t="s">
        <v>884</v>
      </c>
      <c r="H695" s="167">
        <v>3787.08</v>
      </c>
      <c r="I695">
        <f t="shared" si="10"/>
        <v>1994</v>
      </c>
    </row>
    <row r="696" spans="4:9">
      <c r="D696">
        <v>3000</v>
      </c>
      <c r="E696" s="182">
        <v>34577</v>
      </c>
      <c r="F696" s="198">
        <v>68172</v>
      </c>
      <c r="G696" t="s">
        <v>889</v>
      </c>
      <c r="H696" s="167">
        <v>83184.179999999993</v>
      </c>
      <c r="I696">
        <f t="shared" si="10"/>
        <v>1994</v>
      </c>
    </row>
    <row r="697" spans="4:9">
      <c r="D697">
        <v>3000</v>
      </c>
      <c r="E697" s="182">
        <v>34587</v>
      </c>
      <c r="F697" s="198">
        <v>66403</v>
      </c>
      <c r="G697" t="s">
        <v>2374</v>
      </c>
      <c r="H697" s="167">
        <v>2670</v>
      </c>
      <c r="I697">
        <f t="shared" si="10"/>
        <v>1994</v>
      </c>
    </row>
    <row r="698" spans="4:9">
      <c r="D698">
        <v>3000</v>
      </c>
      <c r="E698" s="182">
        <v>34590</v>
      </c>
      <c r="F698" s="198">
        <v>64660</v>
      </c>
      <c r="G698" t="s">
        <v>890</v>
      </c>
      <c r="H698" s="167">
        <v>1394</v>
      </c>
      <c r="I698">
        <f t="shared" si="10"/>
        <v>1994</v>
      </c>
    </row>
    <row r="699" spans="4:9">
      <c r="D699">
        <v>3000</v>
      </c>
      <c r="E699" s="182">
        <v>34592</v>
      </c>
      <c r="F699" s="198">
        <v>65705</v>
      </c>
      <c r="G699" t="s">
        <v>891</v>
      </c>
      <c r="H699" s="167">
        <v>2770.17</v>
      </c>
      <c r="I699">
        <f t="shared" si="10"/>
        <v>1994</v>
      </c>
    </row>
    <row r="700" spans="4:9">
      <c r="D700">
        <v>3000</v>
      </c>
      <c r="E700" s="182">
        <v>34592</v>
      </c>
      <c r="F700" s="198">
        <v>66396</v>
      </c>
      <c r="G700" t="s">
        <v>892</v>
      </c>
      <c r="H700" s="167">
        <v>4315</v>
      </c>
      <c r="I700">
        <f t="shared" si="10"/>
        <v>1994</v>
      </c>
    </row>
    <row r="701" spans="4:9">
      <c r="D701">
        <v>3000</v>
      </c>
      <c r="E701" s="182">
        <v>34592</v>
      </c>
      <c r="F701" s="198">
        <v>68168</v>
      </c>
      <c r="G701" t="s">
        <v>893</v>
      </c>
      <c r="H701" s="167">
        <v>18858.13</v>
      </c>
      <c r="I701">
        <f t="shared" si="10"/>
        <v>1994</v>
      </c>
    </row>
    <row r="702" spans="4:9">
      <c r="D702">
        <v>3000</v>
      </c>
      <c r="E702" s="182">
        <v>34607</v>
      </c>
      <c r="F702" s="198">
        <v>66404</v>
      </c>
      <c r="G702" t="s">
        <v>2375</v>
      </c>
      <c r="H702" s="167">
        <v>1075</v>
      </c>
      <c r="I702">
        <f t="shared" si="10"/>
        <v>1994</v>
      </c>
    </row>
    <row r="703" spans="4:9">
      <c r="D703">
        <v>3000</v>
      </c>
      <c r="E703" s="182">
        <v>34610</v>
      </c>
      <c r="F703" s="198">
        <v>60140</v>
      </c>
      <c r="G703" t="s">
        <v>894</v>
      </c>
      <c r="H703" s="167">
        <v>16500</v>
      </c>
      <c r="I703">
        <f t="shared" si="10"/>
        <v>1994</v>
      </c>
    </row>
    <row r="704" spans="4:9">
      <c r="D704">
        <v>3000</v>
      </c>
      <c r="E704" s="182">
        <v>34622</v>
      </c>
      <c r="F704" s="198">
        <v>60132</v>
      </c>
      <c r="G704" t="s">
        <v>895</v>
      </c>
      <c r="H704" s="167">
        <v>56000</v>
      </c>
      <c r="I704">
        <f t="shared" si="10"/>
        <v>1994</v>
      </c>
    </row>
    <row r="705" spans="4:9">
      <c r="D705">
        <v>3000</v>
      </c>
      <c r="E705" s="182">
        <v>34638</v>
      </c>
      <c r="F705" s="198">
        <v>64658</v>
      </c>
      <c r="G705" t="s">
        <v>896</v>
      </c>
      <c r="H705" s="167">
        <v>8970.86</v>
      </c>
      <c r="I705">
        <f t="shared" si="10"/>
        <v>1994</v>
      </c>
    </row>
    <row r="706" spans="4:9">
      <c r="D706">
        <v>3000</v>
      </c>
      <c r="E706" s="182">
        <v>34638</v>
      </c>
      <c r="F706" s="198">
        <v>64659</v>
      </c>
      <c r="G706" t="s">
        <v>897</v>
      </c>
      <c r="H706" s="167">
        <v>17847.25</v>
      </c>
      <c r="I706">
        <f t="shared" ref="I706:I769" si="11">YEAR(E706)</f>
        <v>1994</v>
      </c>
    </row>
    <row r="707" spans="4:9">
      <c r="D707">
        <v>3000</v>
      </c>
      <c r="E707" s="182">
        <v>34653</v>
      </c>
      <c r="F707" s="198">
        <v>59855</v>
      </c>
      <c r="G707" t="s">
        <v>899</v>
      </c>
      <c r="H707" s="167">
        <v>47769</v>
      </c>
      <c r="I707">
        <f t="shared" si="11"/>
        <v>1994</v>
      </c>
    </row>
    <row r="708" spans="4:9">
      <c r="D708">
        <v>3000</v>
      </c>
      <c r="E708" s="182">
        <v>34653</v>
      </c>
      <c r="F708" s="198">
        <v>64661</v>
      </c>
      <c r="G708" t="s">
        <v>898</v>
      </c>
      <c r="H708" s="167">
        <v>20016.689999999999</v>
      </c>
      <c r="I708">
        <f t="shared" si="11"/>
        <v>1994</v>
      </c>
    </row>
    <row r="709" spans="4:9">
      <c r="D709">
        <v>3000</v>
      </c>
      <c r="E709" s="182">
        <v>34684</v>
      </c>
      <c r="F709" s="198">
        <v>68169</v>
      </c>
      <c r="G709" t="s">
        <v>900</v>
      </c>
      <c r="H709" s="167">
        <v>134112.43</v>
      </c>
      <c r="I709">
        <f t="shared" si="11"/>
        <v>1994</v>
      </c>
    </row>
    <row r="710" spans="4:9">
      <c r="D710">
        <v>3000</v>
      </c>
      <c r="E710" s="182">
        <v>34699</v>
      </c>
      <c r="F710" s="198">
        <v>62341</v>
      </c>
      <c r="G710" t="s">
        <v>904</v>
      </c>
      <c r="H710" s="167">
        <v>3057.5</v>
      </c>
      <c r="I710">
        <f t="shared" si="11"/>
        <v>1994</v>
      </c>
    </row>
    <row r="711" spans="4:9">
      <c r="D711">
        <v>3000</v>
      </c>
      <c r="E711" s="182">
        <v>34702</v>
      </c>
      <c r="F711" s="198">
        <v>64663</v>
      </c>
      <c r="G711" t="s">
        <v>2376</v>
      </c>
      <c r="H711" s="167">
        <v>5150</v>
      </c>
      <c r="I711">
        <f t="shared" si="11"/>
        <v>1995</v>
      </c>
    </row>
    <row r="712" spans="4:9">
      <c r="D712">
        <v>3000</v>
      </c>
      <c r="E712" s="182">
        <v>34773</v>
      </c>
      <c r="F712" s="198">
        <v>62344</v>
      </c>
      <c r="G712" t="s">
        <v>910</v>
      </c>
      <c r="H712" s="167">
        <v>2624</v>
      </c>
      <c r="I712">
        <f t="shared" si="11"/>
        <v>1995</v>
      </c>
    </row>
    <row r="713" spans="4:9">
      <c r="D713">
        <v>3000</v>
      </c>
      <c r="E713" s="182">
        <v>34851</v>
      </c>
      <c r="F713" s="198">
        <v>61672</v>
      </c>
      <c r="G713" t="s">
        <v>1937</v>
      </c>
      <c r="H713" s="167">
        <v>65213.3</v>
      </c>
      <c r="I713">
        <f t="shared" si="11"/>
        <v>1995</v>
      </c>
    </row>
    <row r="714" spans="4:9">
      <c r="D714">
        <v>3000</v>
      </c>
      <c r="E714" s="182">
        <v>34851</v>
      </c>
      <c r="F714" s="198">
        <v>63044</v>
      </c>
      <c r="G714" t="s">
        <v>3223</v>
      </c>
      <c r="H714" s="167">
        <v>6504.75</v>
      </c>
      <c r="I714">
        <f t="shared" si="11"/>
        <v>1995</v>
      </c>
    </row>
    <row r="715" spans="4:9">
      <c r="D715">
        <v>3000</v>
      </c>
      <c r="E715" s="182">
        <v>34851</v>
      </c>
      <c r="F715" s="198">
        <v>63046</v>
      </c>
      <c r="G715" t="s">
        <v>1935</v>
      </c>
      <c r="H715" s="167">
        <v>46291</v>
      </c>
      <c r="I715">
        <f t="shared" si="11"/>
        <v>1995</v>
      </c>
    </row>
    <row r="716" spans="4:9">
      <c r="D716">
        <v>3000</v>
      </c>
      <c r="E716" s="182">
        <v>34851</v>
      </c>
      <c r="F716" s="198">
        <v>63047</v>
      </c>
      <c r="G716" t="s">
        <v>1934</v>
      </c>
      <c r="H716" s="167">
        <v>46291</v>
      </c>
      <c r="I716">
        <f t="shared" si="11"/>
        <v>1995</v>
      </c>
    </row>
    <row r="717" spans="4:9">
      <c r="D717">
        <v>3000</v>
      </c>
      <c r="E717" s="182">
        <v>34851</v>
      </c>
      <c r="F717" s="198">
        <v>63049</v>
      </c>
      <c r="G717" t="s">
        <v>1516</v>
      </c>
      <c r="H717" s="167">
        <v>14275</v>
      </c>
      <c r="I717">
        <f t="shared" si="11"/>
        <v>1995</v>
      </c>
    </row>
    <row r="718" spans="4:9">
      <c r="D718">
        <v>3000</v>
      </c>
      <c r="E718" s="182">
        <v>34851</v>
      </c>
      <c r="F718" s="198">
        <v>64842</v>
      </c>
      <c r="G718" t="s">
        <v>1938</v>
      </c>
      <c r="H718" s="167">
        <v>494466.2</v>
      </c>
      <c r="I718">
        <f t="shared" si="11"/>
        <v>1995</v>
      </c>
    </row>
    <row r="719" spans="4:9">
      <c r="D719">
        <v>3000</v>
      </c>
      <c r="E719" s="182">
        <v>34851</v>
      </c>
      <c r="F719" s="198">
        <v>64843</v>
      </c>
      <c r="G719" t="s">
        <v>2596</v>
      </c>
      <c r="H719" s="167">
        <v>78956.08</v>
      </c>
      <c r="I719">
        <f t="shared" si="11"/>
        <v>1995</v>
      </c>
    </row>
    <row r="720" spans="4:9">
      <c r="D720">
        <v>3000</v>
      </c>
      <c r="E720" s="182">
        <v>34851</v>
      </c>
      <c r="F720" s="198">
        <v>64844</v>
      </c>
      <c r="G720" t="s">
        <v>1520</v>
      </c>
      <c r="H720" s="167">
        <v>18290</v>
      </c>
      <c r="I720">
        <f t="shared" si="11"/>
        <v>1995</v>
      </c>
    </row>
    <row r="721" spans="4:9">
      <c r="D721">
        <v>3000</v>
      </c>
      <c r="E721" s="182">
        <v>34851</v>
      </c>
      <c r="F721" s="198">
        <v>64846</v>
      </c>
      <c r="G721" t="s">
        <v>468</v>
      </c>
      <c r="H721" s="167">
        <v>24000</v>
      </c>
      <c r="I721">
        <f t="shared" si="11"/>
        <v>1995</v>
      </c>
    </row>
    <row r="722" spans="4:9">
      <c r="D722">
        <v>3000</v>
      </c>
      <c r="E722" s="182">
        <v>34851</v>
      </c>
      <c r="F722" s="198">
        <v>64847</v>
      </c>
      <c r="G722" t="s">
        <v>1513</v>
      </c>
      <c r="H722" s="167">
        <v>6907</v>
      </c>
      <c r="I722">
        <f t="shared" si="11"/>
        <v>1995</v>
      </c>
    </row>
    <row r="723" spans="4:9">
      <c r="D723">
        <v>3000</v>
      </c>
      <c r="E723" s="182">
        <v>34851</v>
      </c>
      <c r="F723" s="198">
        <v>65897</v>
      </c>
      <c r="G723" t="s">
        <v>1512</v>
      </c>
      <c r="H723" s="167">
        <v>6710.66</v>
      </c>
      <c r="I723">
        <f t="shared" si="11"/>
        <v>1995</v>
      </c>
    </row>
    <row r="724" spans="4:9">
      <c r="D724">
        <v>3000</v>
      </c>
      <c r="E724" s="182">
        <v>34851</v>
      </c>
      <c r="F724" s="198">
        <v>65898</v>
      </c>
      <c r="G724" t="s">
        <v>1514</v>
      </c>
      <c r="H724" s="167">
        <v>10065.99</v>
      </c>
      <c r="I724">
        <f t="shared" si="11"/>
        <v>1995</v>
      </c>
    </row>
    <row r="725" spans="4:9">
      <c r="D725">
        <v>3000</v>
      </c>
      <c r="E725" s="182">
        <v>34851</v>
      </c>
      <c r="F725" s="198">
        <v>65902</v>
      </c>
      <c r="G725" t="s">
        <v>1521</v>
      </c>
      <c r="H725" s="167">
        <v>20010</v>
      </c>
      <c r="I725">
        <f t="shared" si="11"/>
        <v>1995</v>
      </c>
    </row>
    <row r="726" spans="4:9">
      <c r="D726">
        <v>3000</v>
      </c>
      <c r="E726" s="182">
        <v>34851</v>
      </c>
      <c r="F726" s="198">
        <v>65903</v>
      </c>
      <c r="G726" t="s">
        <v>1936</v>
      </c>
      <c r="H726" s="167">
        <v>59732.36</v>
      </c>
      <c r="I726">
        <f t="shared" si="11"/>
        <v>1995</v>
      </c>
    </row>
    <row r="727" spans="4:9">
      <c r="D727">
        <v>3000</v>
      </c>
      <c r="E727" s="182">
        <v>34851</v>
      </c>
      <c r="F727" s="198">
        <v>65905</v>
      </c>
      <c r="G727" t="s">
        <v>1932</v>
      </c>
      <c r="H727" s="167">
        <v>43601.89</v>
      </c>
      <c r="I727">
        <f t="shared" si="11"/>
        <v>1995</v>
      </c>
    </row>
    <row r="728" spans="4:9">
      <c r="D728">
        <v>3000</v>
      </c>
      <c r="E728" s="182">
        <v>34851</v>
      </c>
      <c r="F728" s="198">
        <v>65907</v>
      </c>
      <c r="G728" t="s">
        <v>1517</v>
      </c>
      <c r="H728" s="167">
        <v>14674</v>
      </c>
      <c r="I728">
        <f t="shared" si="11"/>
        <v>1995</v>
      </c>
    </row>
    <row r="729" spans="4:9">
      <c r="D729">
        <v>3000</v>
      </c>
      <c r="E729" s="182">
        <v>34851</v>
      </c>
      <c r="F729" s="198">
        <v>65908</v>
      </c>
      <c r="G729" t="s">
        <v>1515</v>
      </c>
      <c r="H729" s="167">
        <v>12425.88</v>
      </c>
      <c r="I729">
        <f t="shared" si="11"/>
        <v>1995</v>
      </c>
    </row>
    <row r="730" spans="4:9">
      <c r="D730">
        <v>3000</v>
      </c>
      <c r="E730" s="182">
        <v>34851</v>
      </c>
      <c r="F730" s="198">
        <v>66574</v>
      </c>
      <c r="G730" t="s">
        <v>914</v>
      </c>
      <c r="H730" s="167">
        <v>1103</v>
      </c>
      <c r="I730">
        <f t="shared" si="11"/>
        <v>1995</v>
      </c>
    </row>
    <row r="731" spans="4:9">
      <c r="D731">
        <v>3000</v>
      </c>
      <c r="E731" s="182">
        <v>34851</v>
      </c>
      <c r="F731" s="198">
        <v>66575</v>
      </c>
      <c r="G731" t="s">
        <v>915</v>
      </c>
      <c r="H731" s="167">
        <v>3000</v>
      </c>
      <c r="I731">
        <f t="shared" si="11"/>
        <v>1995</v>
      </c>
    </row>
    <row r="732" spans="4:9">
      <c r="D732">
        <v>3000</v>
      </c>
      <c r="E732" s="182">
        <v>34851</v>
      </c>
      <c r="F732" s="198">
        <v>67673</v>
      </c>
      <c r="G732" t="s">
        <v>1930</v>
      </c>
      <c r="H732" s="167">
        <v>42510.35</v>
      </c>
      <c r="I732">
        <f t="shared" si="11"/>
        <v>1995</v>
      </c>
    </row>
    <row r="733" spans="4:9">
      <c r="D733">
        <v>3000</v>
      </c>
      <c r="E733" s="182">
        <v>34880</v>
      </c>
      <c r="F733" s="198">
        <v>67679</v>
      </c>
      <c r="G733" t="s">
        <v>1940</v>
      </c>
      <c r="H733" s="167">
        <v>1604</v>
      </c>
      <c r="I733">
        <f t="shared" si="11"/>
        <v>1995</v>
      </c>
    </row>
    <row r="734" spans="4:9">
      <c r="D734">
        <v>3000</v>
      </c>
      <c r="E734" s="182">
        <v>34907</v>
      </c>
      <c r="F734" s="198">
        <v>63052</v>
      </c>
      <c r="G734" t="s">
        <v>1941</v>
      </c>
      <c r="H734" s="167">
        <v>2653.33</v>
      </c>
      <c r="I734">
        <f t="shared" si="11"/>
        <v>1995</v>
      </c>
    </row>
    <row r="735" spans="4:9">
      <c r="D735">
        <v>3000</v>
      </c>
      <c r="E735" s="182">
        <v>34911</v>
      </c>
      <c r="F735" s="198">
        <v>67684</v>
      </c>
      <c r="G735" t="s">
        <v>1942</v>
      </c>
      <c r="H735" s="167">
        <v>4100</v>
      </c>
      <c r="I735">
        <f t="shared" si="11"/>
        <v>1995</v>
      </c>
    </row>
    <row r="736" spans="4:9">
      <c r="D736">
        <v>3000</v>
      </c>
      <c r="E736" s="182">
        <v>34941</v>
      </c>
      <c r="F736" s="198">
        <v>64831</v>
      </c>
      <c r="G736" t="s">
        <v>1945</v>
      </c>
      <c r="H736" s="167">
        <v>11476.77</v>
      </c>
      <c r="I736">
        <f t="shared" si="11"/>
        <v>1995</v>
      </c>
    </row>
    <row r="737" spans="4:9">
      <c r="D737">
        <v>3000</v>
      </c>
      <c r="E737" s="182">
        <v>34950</v>
      </c>
      <c r="F737" s="198">
        <v>63053</v>
      </c>
      <c r="G737" t="s">
        <v>1948</v>
      </c>
      <c r="H737" s="167">
        <v>4650</v>
      </c>
      <c r="I737">
        <f t="shared" si="11"/>
        <v>1995</v>
      </c>
    </row>
    <row r="738" spans="4:9">
      <c r="D738">
        <v>3000</v>
      </c>
      <c r="E738" s="182">
        <v>34950</v>
      </c>
      <c r="F738" s="198">
        <v>63054</v>
      </c>
      <c r="G738" t="s">
        <v>1947</v>
      </c>
      <c r="H738" s="167">
        <v>4386</v>
      </c>
      <c r="I738">
        <f t="shared" si="11"/>
        <v>1995</v>
      </c>
    </row>
    <row r="739" spans="4:9">
      <c r="D739">
        <v>3000</v>
      </c>
      <c r="E739" s="182">
        <v>34950</v>
      </c>
      <c r="F739" s="198">
        <v>63055</v>
      </c>
      <c r="G739" t="s">
        <v>1946</v>
      </c>
      <c r="H739" s="167">
        <v>2355</v>
      </c>
      <c r="I739">
        <f t="shared" si="11"/>
        <v>1995</v>
      </c>
    </row>
    <row r="740" spans="4:9">
      <c r="D740">
        <v>3000</v>
      </c>
      <c r="E740" s="182">
        <v>34960</v>
      </c>
      <c r="F740" s="198">
        <v>65896</v>
      </c>
      <c r="G740" t="s">
        <v>39</v>
      </c>
      <c r="H740" s="167">
        <v>3650</v>
      </c>
      <c r="I740">
        <f t="shared" si="11"/>
        <v>1995</v>
      </c>
    </row>
    <row r="741" spans="4:9">
      <c r="D741">
        <v>3000</v>
      </c>
      <c r="E741" s="182">
        <v>34972</v>
      </c>
      <c r="F741" s="198">
        <v>67685</v>
      </c>
      <c r="G741" t="s">
        <v>1949</v>
      </c>
      <c r="H741" s="167">
        <v>4999</v>
      </c>
      <c r="I741">
        <f t="shared" si="11"/>
        <v>1995</v>
      </c>
    </row>
    <row r="742" spans="4:9">
      <c r="D742">
        <v>3000</v>
      </c>
      <c r="E742" s="182">
        <v>35002</v>
      </c>
      <c r="F742" s="198">
        <v>66588</v>
      </c>
      <c r="G742" t="s">
        <v>1950</v>
      </c>
      <c r="H742" s="167">
        <v>12512</v>
      </c>
      <c r="I742">
        <f t="shared" si="11"/>
        <v>1995</v>
      </c>
    </row>
    <row r="743" spans="4:9">
      <c r="D743">
        <v>3000</v>
      </c>
      <c r="E743" s="182">
        <v>35003</v>
      </c>
      <c r="F743" s="198">
        <v>67686</v>
      </c>
      <c r="G743" t="s">
        <v>1952</v>
      </c>
      <c r="H743" s="167">
        <v>2500</v>
      </c>
      <c r="I743">
        <f t="shared" si="11"/>
        <v>1995</v>
      </c>
    </row>
    <row r="744" spans="4:9">
      <c r="D744">
        <v>3000</v>
      </c>
      <c r="E744" s="182">
        <v>35033</v>
      </c>
      <c r="F744" s="198">
        <v>61664</v>
      </c>
      <c r="G744" t="s">
        <v>1956</v>
      </c>
      <c r="H744" s="167">
        <v>58431.68</v>
      </c>
      <c r="I744">
        <f t="shared" si="11"/>
        <v>1995</v>
      </c>
    </row>
    <row r="745" spans="4:9">
      <c r="D745">
        <v>3000</v>
      </c>
      <c r="E745" s="182">
        <v>35033</v>
      </c>
      <c r="F745" s="198">
        <v>61669</v>
      </c>
      <c r="G745" t="s">
        <v>3545</v>
      </c>
      <c r="H745" s="167">
        <v>9895</v>
      </c>
      <c r="I745">
        <f t="shared" si="11"/>
        <v>1995</v>
      </c>
    </row>
    <row r="746" spans="4:9">
      <c r="D746">
        <v>3000</v>
      </c>
      <c r="E746" s="182">
        <v>35033</v>
      </c>
      <c r="F746" s="198">
        <v>69996</v>
      </c>
      <c r="G746" t="s">
        <v>1955</v>
      </c>
      <c r="H746" s="167">
        <v>18290</v>
      </c>
      <c r="I746">
        <f t="shared" si="11"/>
        <v>1995</v>
      </c>
    </row>
    <row r="747" spans="4:9" s="191" customFormat="1" ht="15.75">
      <c r="D747" s="191">
        <v>3000</v>
      </c>
      <c r="E747" s="214">
        <v>35048</v>
      </c>
      <c r="F747" s="215">
        <v>62377</v>
      </c>
      <c r="G747" s="191" t="s">
        <v>1095</v>
      </c>
      <c r="H747" s="229">
        <f>174180-174180</f>
        <v>0</v>
      </c>
      <c r="I747" s="191">
        <f t="shared" si="11"/>
        <v>1995</v>
      </c>
    </row>
    <row r="748" spans="4:9">
      <c r="D748">
        <v>3000</v>
      </c>
      <c r="E748" s="182">
        <v>35048</v>
      </c>
      <c r="F748" s="198">
        <v>63954</v>
      </c>
      <c r="G748" t="s">
        <v>677</v>
      </c>
      <c r="H748" s="167">
        <v>110000</v>
      </c>
      <c r="I748">
        <f t="shared" si="11"/>
        <v>1995</v>
      </c>
    </row>
    <row r="749" spans="4:9">
      <c r="D749">
        <v>3000</v>
      </c>
      <c r="E749" s="182">
        <v>35048</v>
      </c>
      <c r="F749" s="198">
        <v>63955</v>
      </c>
      <c r="G749" t="s">
        <v>678</v>
      </c>
      <c r="H749" s="167">
        <v>110000</v>
      </c>
      <c r="I749">
        <f t="shared" si="11"/>
        <v>1995</v>
      </c>
    </row>
    <row r="750" spans="4:9">
      <c r="D750">
        <v>3000</v>
      </c>
      <c r="E750" s="182">
        <v>35048</v>
      </c>
      <c r="F750" s="198">
        <v>63958</v>
      </c>
      <c r="G750" t="s">
        <v>2034</v>
      </c>
      <c r="H750" s="167">
        <v>39942</v>
      </c>
      <c r="I750">
        <f t="shared" si="11"/>
        <v>1995</v>
      </c>
    </row>
    <row r="751" spans="4:9">
      <c r="D751">
        <v>3000</v>
      </c>
      <c r="E751" s="182">
        <v>35048</v>
      </c>
      <c r="F751" s="198">
        <v>63961</v>
      </c>
      <c r="G751" t="s">
        <v>2318</v>
      </c>
      <c r="H751" s="167">
        <v>35000</v>
      </c>
      <c r="I751">
        <f t="shared" si="11"/>
        <v>1995</v>
      </c>
    </row>
    <row r="752" spans="4:9">
      <c r="D752">
        <v>3000</v>
      </c>
      <c r="E752" s="182">
        <v>35048</v>
      </c>
      <c r="F752" s="198">
        <v>63963</v>
      </c>
      <c r="G752" t="s">
        <v>1114</v>
      </c>
      <c r="H752" s="167">
        <v>65000</v>
      </c>
      <c r="I752">
        <f t="shared" si="11"/>
        <v>1995</v>
      </c>
    </row>
    <row r="753" spans="4:9">
      <c r="D753">
        <v>3000</v>
      </c>
      <c r="E753" s="182">
        <v>35048</v>
      </c>
      <c r="F753" s="198">
        <v>63965</v>
      </c>
      <c r="G753" t="s">
        <v>685</v>
      </c>
      <c r="H753" s="167">
        <v>150000</v>
      </c>
      <c r="I753">
        <f t="shared" si="11"/>
        <v>1995</v>
      </c>
    </row>
    <row r="754" spans="4:9">
      <c r="D754">
        <v>3000</v>
      </c>
      <c r="E754" s="182">
        <v>35048</v>
      </c>
      <c r="F754" s="198">
        <v>63966</v>
      </c>
      <c r="G754" t="s">
        <v>2714</v>
      </c>
      <c r="H754" s="167">
        <v>300000</v>
      </c>
      <c r="I754">
        <f t="shared" si="11"/>
        <v>1995</v>
      </c>
    </row>
    <row r="755" spans="4:9">
      <c r="D755">
        <v>3000</v>
      </c>
      <c r="E755" s="182">
        <v>35048</v>
      </c>
      <c r="F755" s="198">
        <v>63967</v>
      </c>
      <c r="G755" t="s">
        <v>2039</v>
      </c>
      <c r="H755" s="167">
        <v>45000</v>
      </c>
      <c r="I755">
        <f t="shared" si="11"/>
        <v>1995</v>
      </c>
    </row>
    <row r="756" spans="4:9">
      <c r="D756">
        <v>3000</v>
      </c>
      <c r="E756" s="182">
        <v>35048</v>
      </c>
      <c r="F756" s="198">
        <v>63968</v>
      </c>
      <c r="G756" t="s">
        <v>1118</v>
      </c>
      <c r="H756" s="167">
        <v>70000</v>
      </c>
      <c r="I756">
        <f t="shared" si="11"/>
        <v>1995</v>
      </c>
    </row>
    <row r="757" spans="4:9">
      <c r="D757">
        <v>3000</v>
      </c>
      <c r="E757" s="182">
        <v>35048</v>
      </c>
      <c r="F757" s="198">
        <v>63969</v>
      </c>
      <c r="G757" t="s">
        <v>2312</v>
      </c>
      <c r="H757" s="167">
        <v>30000</v>
      </c>
      <c r="I757">
        <f t="shared" si="11"/>
        <v>1995</v>
      </c>
    </row>
    <row r="758" spans="4:9">
      <c r="D758">
        <v>3000</v>
      </c>
      <c r="E758" s="182">
        <v>35048</v>
      </c>
      <c r="F758" s="198">
        <v>63970</v>
      </c>
      <c r="G758" t="s">
        <v>2293</v>
      </c>
      <c r="H758" s="167">
        <v>15000</v>
      </c>
      <c r="I758">
        <f t="shared" si="11"/>
        <v>1995</v>
      </c>
    </row>
    <row r="759" spans="4:9">
      <c r="D759">
        <v>3000</v>
      </c>
      <c r="E759" s="182">
        <v>35048</v>
      </c>
      <c r="F759" s="198">
        <v>63971</v>
      </c>
      <c r="G759" t="s">
        <v>2293</v>
      </c>
      <c r="H759" s="167">
        <v>15000</v>
      </c>
      <c r="I759">
        <f t="shared" si="11"/>
        <v>1995</v>
      </c>
    </row>
    <row r="760" spans="4:9">
      <c r="D760">
        <v>3000</v>
      </c>
      <c r="E760" s="182">
        <v>35048</v>
      </c>
      <c r="F760" s="198">
        <v>63972</v>
      </c>
      <c r="G760" t="s">
        <v>2294</v>
      </c>
      <c r="H760" s="167">
        <v>15000</v>
      </c>
      <c r="I760">
        <f t="shared" si="11"/>
        <v>1995</v>
      </c>
    </row>
    <row r="761" spans="4:9">
      <c r="D761">
        <v>3000</v>
      </c>
      <c r="E761" s="182">
        <v>35048</v>
      </c>
      <c r="F761" s="198">
        <v>64672</v>
      </c>
      <c r="G761" t="s">
        <v>2038</v>
      </c>
      <c r="H761" s="167">
        <v>41890</v>
      </c>
      <c r="I761">
        <f t="shared" si="11"/>
        <v>1995</v>
      </c>
    </row>
    <row r="762" spans="4:9">
      <c r="D762">
        <v>3000</v>
      </c>
      <c r="E762" s="182">
        <v>35048</v>
      </c>
      <c r="F762" s="198">
        <v>64673</v>
      </c>
      <c r="G762" t="s">
        <v>2036</v>
      </c>
      <c r="H762" s="167">
        <v>40580</v>
      </c>
      <c r="I762">
        <f t="shared" si="11"/>
        <v>1995</v>
      </c>
    </row>
    <row r="763" spans="4:9">
      <c r="D763">
        <v>3000</v>
      </c>
      <c r="E763" s="182">
        <v>35048</v>
      </c>
      <c r="F763" s="198">
        <v>64674</v>
      </c>
      <c r="G763" t="s">
        <v>2299</v>
      </c>
      <c r="H763" s="167">
        <v>19000</v>
      </c>
      <c r="I763">
        <f t="shared" si="11"/>
        <v>1995</v>
      </c>
    </row>
    <row r="764" spans="4:9">
      <c r="D764">
        <v>3000</v>
      </c>
      <c r="E764" s="182">
        <v>35048</v>
      </c>
      <c r="F764" s="198">
        <v>64676</v>
      </c>
      <c r="G764" t="s">
        <v>1123</v>
      </c>
      <c r="H764" s="167">
        <v>85640</v>
      </c>
      <c r="I764">
        <f t="shared" si="11"/>
        <v>1995</v>
      </c>
    </row>
    <row r="765" spans="4:9">
      <c r="D765">
        <v>3000</v>
      </c>
      <c r="E765" s="182">
        <v>35048</v>
      </c>
      <c r="F765" s="198">
        <v>64677</v>
      </c>
      <c r="G765" t="s">
        <v>2303</v>
      </c>
      <c r="H765" s="167">
        <v>21305</v>
      </c>
      <c r="I765">
        <f t="shared" si="11"/>
        <v>1995</v>
      </c>
    </row>
    <row r="766" spans="4:9">
      <c r="D766">
        <v>3000</v>
      </c>
      <c r="E766" s="182">
        <v>35048</v>
      </c>
      <c r="F766" s="198">
        <v>64679</v>
      </c>
      <c r="G766" t="s">
        <v>2715</v>
      </c>
      <c r="H766" s="167">
        <v>413345</v>
      </c>
      <c r="I766">
        <f t="shared" si="11"/>
        <v>1995</v>
      </c>
    </row>
    <row r="767" spans="4:9">
      <c r="D767">
        <v>3000</v>
      </c>
      <c r="E767" s="182">
        <v>35048</v>
      </c>
      <c r="F767" s="198">
        <v>64680</v>
      </c>
      <c r="G767" t="s">
        <v>1116</v>
      </c>
      <c r="H767" s="167">
        <v>67608</v>
      </c>
      <c r="I767">
        <f t="shared" si="11"/>
        <v>1995</v>
      </c>
    </row>
    <row r="768" spans="4:9">
      <c r="D768">
        <v>3000</v>
      </c>
      <c r="E768" s="182">
        <v>35048</v>
      </c>
      <c r="F768" s="198">
        <v>64681</v>
      </c>
      <c r="G768" t="s">
        <v>2595</v>
      </c>
      <c r="H768" s="167">
        <v>44000</v>
      </c>
      <c r="I768">
        <f t="shared" si="11"/>
        <v>1995</v>
      </c>
    </row>
    <row r="769" spans="4:9">
      <c r="D769">
        <v>3000</v>
      </c>
      <c r="E769" s="182">
        <v>35048</v>
      </c>
      <c r="F769" s="198">
        <v>64682</v>
      </c>
      <c r="G769" t="s">
        <v>1115</v>
      </c>
      <c r="H769" s="167">
        <v>67166</v>
      </c>
      <c r="I769">
        <f t="shared" si="11"/>
        <v>1995</v>
      </c>
    </row>
    <row r="770" spans="4:9">
      <c r="D770">
        <v>3000</v>
      </c>
      <c r="E770" s="182">
        <v>35048</v>
      </c>
      <c r="F770" s="198">
        <v>64683</v>
      </c>
      <c r="G770" t="s">
        <v>2281</v>
      </c>
      <c r="H770" s="167">
        <v>8000</v>
      </c>
      <c r="I770">
        <f t="shared" ref="I770:I833" si="12">YEAR(E770)</f>
        <v>1995</v>
      </c>
    </row>
    <row r="771" spans="4:9">
      <c r="D771">
        <v>3000</v>
      </c>
      <c r="E771" s="182">
        <v>35048</v>
      </c>
      <c r="F771" s="198">
        <v>64684</v>
      </c>
      <c r="G771" t="s">
        <v>1122</v>
      </c>
      <c r="H771" s="167">
        <v>81973</v>
      </c>
      <c r="I771">
        <f t="shared" si="12"/>
        <v>1995</v>
      </c>
    </row>
    <row r="772" spans="4:9">
      <c r="D772">
        <v>3000</v>
      </c>
      <c r="E772" s="182">
        <v>35048</v>
      </c>
      <c r="F772" s="198">
        <v>64685</v>
      </c>
      <c r="G772" t="s">
        <v>2304</v>
      </c>
      <c r="H772" s="167">
        <v>22600</v>
      </c>
      <c r="I772">
        <f t="shared" si="12"/>
        <v>1995</v>
      </c>
    </row>
    <row r="773" spans="4:9">
      <c r="D773">
        <v>3000</v>
      </c>
      <c r="E773" s="182">
        <v>35048</v>
      </c>
      <c r="F773" s="198">
        <v>64686</v>
      </c>
      <c r="G773" t="s">
        <v>1969</v>
      </c>
      <c r="H773" s="167">
        <v>4700</v>
      </c>
      <c r="I773">
        <f t="shared" si="12"/>
        <v>1995</v>
      </c>
    </row>
    <row r="774" spans="4:9">
      <c r="D774">
        <v>3000</v>
      </c>
      <c r="E774" s="182">
        <v>35048</v>
      </c>
      <c r="F774" s="198">
        <v>64688</v>
      </c>
      <c r="G774" t="s">
        <v>1125</v>
      </c>
      <c r="H774" s="167">
        <v>110000</v>
      </c>
      <c r="I774">
        <f t="shared" si="12"/>
        <v>1995</v>
      </c>
    </row>
    <row r="775" spans="4:9">
      <c r="D775">
        <v>3000</v>
      </c>
      <c r="E775" s="182">
        <v>35048</v>
      </c>
      <c r="F775" s="198">
        <v>64689</v>
      </c>
      <c r="G775" t="s">
        <v>1261</v>
      </c>
      <c r="H775" s="167">
        <v>110000</v>
      </c>
      <c r="I775">
        <f t="shared" si="12"/>
        <v>1995</v>
      </c>
    </row>
    <row r="776" spans="4:9">
      <c r="D776">
        <v>3000</v>
      </c>
      <c r="E776" s="182">
        <v>35048</v>
      </c>
      <c r="F776" s="198">
        <v>65721</v>
      </c>
      <c r="G776" t="s">
        <v>2294</v>
      </c>
      <c r="H776" s="167">
        <v>15000</v>
      </c>
      <c r="I776">
        <f t="shared" si="12"/>
        <v>1995</v>
      </c>
    </row>
    <row r="777" spans="4:9">
      <c r="D777">
        <v>3000</v>
      </c>
      <c r="E777" s="182">
        <v>35048</v>
      </c>
      <c r="F777" s="198">
        <v>65722</v>
      </c>
      <c r="G777" t="s">
        <v>2294</v>
      </c>
      <c r="H777" s="167">
        <v>15000</v>
      </c>
      <c r="I777">
        <f t="shared" si="12"/>
        <v>1995</v>
      </c>
    </row>
    <row r="778" spans="4:9">
      <c r="D778">
        <v>3000</v>
      </c>
      <c r="E778" s="182">
        <v>35048</v>
      </c>
      <c r="F778" s="198">
        <v>65723</v>
      </c>
      <c r="G778" t="s">
        <v>2294</v>
      </c>
      <c r="H778" s="167">
        <v>15000</v>
      </c>
      <c r="I778">
        <f t="shared" si="12"/>
        <v>1995</v>
      </c>
    </row>
    <row r="779" spans="4:9">
      <c r="D779">
        <v>3000</v>
      </c>
      <c r="E779" s="182">
        <v>35048</v>
      </c>
      <c r="F779" s="198">
        <v>65724</v>
      </c>
      <c r="G779" t="s">
        <v>2305</v>
      </c>
      <c r="H779" s="167">
        <v>25000</v>
      </c>
      <c r="I779">
        <f t="shared" si="12"/>
        <v>1995</v>
      </c>
    </row>
    <row r="780" spans="4:9">
      <c r="D780">
        <v>3000</v>
      </c>
      <c r="E780" s="182">
        <v>35048</v>
      </c>
      <c r="F780" s="198">
        <v>65725</v>
      </c>
      <c r="G780" t="s">
        <v>2288</v>
      </c>
      <c r="H780" s="167">
        <v>15000</v>
      </c>
      <c r="I780">
        <f t="shared" si="12"/>
        <v>1995</v>
      </c>
    </row>
    <row r="781" spans="4:9">
      <c r="D781">
        <v>3000</v>
      </c>
      <c r="E781" s="182">
        <v>35048</v>
      </c>
      <c r="F781" s="198">
        <v>65727</v>
      </c>
      <c r="G781" t="s">
        <v>679</v>
      </c>
      <c r="H781" s="167">
        <v>120366.78</v>
      </c>
      <c r="I781">
        <f t="shared" si="12"/>
        <v>1995</v>
      </c>
    </row>
    <row r="782" spans="4:9">
      <c r="D782">
        <v>3000</v>
      </c>
      <c r="E782" s="182">
        <v>35048</v>
      </c>
      <c r="F782" s="198">
        <v>65728</v>
      </c>
      <c r="G782" t="s">
        <v>589</v>
      </c>
      <c r="H782" s="167">
        <v>7500</v>
      </c>
      <c r="I782">
        <f t="shared" si="12"/>
        <v>1995</v>
      </c>
    </row>
    <row r="783" spans="4:9">
      <c r="D783">
        <v>3000</v>
      </c>
      <c r="E783" s="182">
        <v>35048</v>
      </c>
      <c r="F783" s="198">
        <v>65729</v>
      </c>
      <c r="G783" t="s">
        <v>589</v>
      </c>
      <c r="H783" s="167">
        <v>7500</v>
      </c>
      <c r="I783">
        <f t="shared" si="12"/>
        <v>1995</v>
      </c>
    </row>
    <row r="784" spans="4:9">
      <c r="D784">
        <v>3000</v>
      </c>
      <c r="E784" s="182">
        <v>35048</v>
      </c>
      <c r="F784" s="198">
        <v>65730</v>
      </c>
      <c r="G784" t="s">
        <v>681</v>
      </c>
      <c r="H784" s="167">
        <v>125000</v>
      </c>
      <c r="I784">
        <f t="shared" si="12"/>
        <v>1995</v>
      </c>
    </row>
    <row r="785" spans="4:9">
      <c r="D785">
        <v>3000</v>
      </c>
      <c r="E785" s="182">
        <v>35048</v>
      </c>
      <c r="F785" s="198">
        <v>65731</v>
      </c>
      <c r="G785" t="s">
        <v>2296</v>
      </c>
      <c r="H785" s="167">
        <v>15000</v>
      </c>
      <c r="I785">
        <f t="shared" si="12"/>
        <v>1995</v>
      </c>
    </row>
    <row r="786" spans="4:9">
      <c r="D786">
        <v>3000</v>
      </c>
      <c r="E786" s="182">
        <v>35048</v>
      </c>
      <c r="F786" s="198">
        <v>65732</v>
      </c>
      <c r="G786" t="s">
        <v>958</v>
      </c>
      <c r="H786" s="167">
        <v>70534.06</v>
      </c>
      <c r="I786">
        <f t="shared" si="12"/>
        <v>1995</v>
      </c>
    </row>
    <row r="787" spans="4:9">
      <c r="D787">
        <v>3000</v>
      </c>
      <c r="E787" s="182">
        <v>35048</v>
      </c>
      <c r="F787" s="198">
        <v>65733</v>
      </c>
      <c r="G787" t="s">
        <v>957</v>
      </c>
      <c r="H787" s="167">
        <v>55000</v>
      </c>
      <c r="I787">
        <f t="shared" si="12"/>
        <v>1995</v>
      </c>
    </row>
    <row r="788" spans="4:9">
      <c r="D788">
        <v>3000</v>
      </c>
      <c r="E788" s="182">
        <v>35048</v>
      </c>
      <c r="F788" s="198">
        <v>65734</v>
      </c>
      <c r="G788" t="s">
        <v>2713</v>
      </c>
      <c r="H788" s="167">
        <v>175000</v>
      </c>
      <c r="I788">
        <f t="shared" si="12"/>
        <v>1995</v>
      </c>
    </row>
    <row r="789" spans="4:9">
      <c r="D789">
        <v>3000</v>
      </c>
      <c r="E789" s="182">
        <v>35048</v>
      </c>
      <c r="F789" s="198">
        <v>65735</v>
      </c>
      <c r="G789" t="s">
        <v>2295</v>
      </c>
      <c r="H789" s="167">
        <v>15000</v>
      </c>
      <c r="I789">
        <f t="shared" si="12"/>
        <v>1995</v>
      </c>
    </row>
    <row r="790" spans="4:9">
      <c r="D790">
        <v>3000</v>
      </c>
      <c r="E790" s="182">
        <v>35048</v>
      </c>
      <c r="F790" s="198">
        <v>65736</v>
      </c>
      <c r="G790" t="s">
        <v>2295</v>
      </c>
      <c r="H790" s="167">
        <v>15000</v>
      </c>
      <c r="I790">
        <f t="shared" si="12"/>
        <v>1995</v>
      </c>
    </row>
    <row r="791" spans="4:9">
      <c r="D791">
        <v>3000</v>
      </c>
      <c r="E791" s="182">
        <v>35048</v>
      </c>
      <c r="F791" s="198">
        <v>65737</v>
      </c>
      <c r="G791" t="s">
        <v>2295</v>
      </c>
      <c r="H791" s="167">
        <v>15000</v>
      </c>
      <c r="I791">
        <f t="shared" si="12"/>
        <v>1995</v>
      </c>
    </row>
    <row r="792" spans="4:9">
      <c r="D792">
        <v>3000</v>
      </c>
      <c r="E792" s="182">
        <v>35048</v>
      </c>
      <c r="F792" s="198">
        <v>66411</v>
      </c>
      <c r="G792" t="s">
        <v>1957</v>
      </c>
      <c r="H792" s="167">
        <v>1000</v>
      </c>
      <c r="I792">
        <f t="shared" si="12"/>
        <v>1995</v>
      </c>
    </row>
    <row r="793" spans="4:9">
      <c r="D793">
        <v>3000</v>
      </c>
      <c r="E793" s="182">
        <v>35048</v>
      </c>
      <c r="F793" s="198">
        <v>66412</v>
      </c>
      <c r="G793" t="s">
        <v>1957</v>
      </c>
      <c r="H793" s="167">
        <v>1000</v>
      </c>
      <c r="I793">
        <f t="shared" si="12"/>
        <v>1995</v>
      </c>
    </row>
    <row r="794" spans="4:9">
      <c r="D794">
        <v>3000</v>
      </c>
      <c r="E794" s="182">
        <v>35048</v>
      </c>
      <c r="F794" s="198">
        <v>66413</v>
      </c>
      <c r="G794" t="s">
        <v>1957</v>
      </c>
      <c r="H794" s="167">
        <v>1000</v>
      </c>
      <c r="I794">
        <f t="shared" si="12"/>
        <v>1995</v>
      </c>
    </row>
    <row r="795" spans="4:9">
      <c r="D795">
        <v>3000</v>
      </c>
      <c r="E795" s="182">
        <v>35048</v>
      </c>
      <c r="F795" s="198">
        <v>66414</v>
      </c>
      <c r="G795" t="s">
        <v>1957</v>
      </c>
      <c r="H795" s="167">
        <v>1000</v>
      </c>
      <c r="I795">
        <f t="shared" si="12"/>
        <v>1995</v>
      </c>
    </row>
    <row r="796" spans="4:9">
      <c r="D796">
        <v>3000</v>
      </c>
      <c r="E796" s="182">
        <v>35048</v>
      </c>
      <c r="F796" s="198">
        <v>66415</v>
      </c>
      <c r="G796" t="s">
        <v>2310</v>
      </c>
      <c r="H796" s="167">
        <v>30000</v>
      </c>
      <c r="I796">
        <f t="shared" si="12"/>
        <v>1995</v>
      </c>
    </row>
    <row r="797" spans="4:9">
      <c r="D797">
        <v>3000</v>
      </c>
      <c r="E797" s="182">
        <v>35048</v>
      </c>
      <c r="F797" s="198">
        <v>66416</v>
      </c>
      <c r="G797" t="s">
        <v>2311</v>
      </c>
      <c r="H797" s="167">
        <v>30000</v>
      </c>
      <c r="I797">
        <f t="shared" si="12"/>
        <v>1995</v>
      </c>
    </row>
    <row r="798" spans="4:9">
      <c r="D798">
        <v>3000</v>
      </c>
      <c r="E798" s="182">
        <v>35048</v>
      </c>
      <c r="F798" s="198">
        <v>66417</v>
      </c>
      <c r="G798" t="s">
        <v>2309</v>
      </c>
      <c r="H798" s="167">
        <v>25000</v>
      </c>
      <c r="I798">
        <f t="shared" si="12"/>
        <v>1995</v>
      </c>
    </row>
    <row r="799" spans="4:9">
      <c r="D799">
        <v>3000</v>
      </c>
      <c r="E799" s="182">
        <v>35048</v>
      </c>
      <c r="F799" s="198">
        <v>66418</v>
      </c>
      <c r="G799" t="s">
        <v>682</v>
      </c>
      <c r="H799" s="167">
        <v>125000</v>
      </c>
      <c r="I799">
        <f t="shared" si="12"/>
        <v>1995</v>
      </c>
    </row>
    <row r="800" spans="4:9">
      <c r="D800">
        <v>3000</v>
      </c>
      <c r="E800" s="182">
        <v>35048</v>
      </c>
      <c r="F800" s="198">
        <v>66419</v>
      </c>
      <c r="G800" t="s">
        <v>590</v>
      </c>
      <c r="H800" s="167">
        <v>7500</v>
      </c>
      <c r="I800">
        <f t="shared" si="12"/>
        <v>1995</v>
      </c>
    </row>
    <row r="801" spans="4:9">
      <c r="D801">
        <v>3000</v>
      </c>
      <c r="E801" s="182">
        <v>35048</v>
      </c>
      <c r="F801" s="198">
        <v>66420</v>
      </c>
      <c r="G801" t="s">
        <v>1968</v>
      </c>
      <c r="H801" s="167">
        <v>4000</v>
      </c>
      <c r="I801">
        <f t="shared" si="12"/>
        <v>1995</v>
      </c>
    </row>
    <row r="802" spans="4:9">
      <c r="D802">
        <v>3000</v>
      </c>
      <c r="E802" s="182">
        <v>35048</v>
      </c>
      <c r="F802" s="198">
        <v>66421</v>
      </c>
      <c r="G802" t="s">
        <v>1113</v>
      </c>
      <c r="H802" s="167">
        <v>65000</v>
      </c>
      <c r="I802">
        <f t="shared" si="12"/>
        <v>1995</v>
      </c>
    </row>
    <row r="803" spans="4:9">
      <c r="D803">
        <v>3000</v>
      </c>
      <c r="E803" s="182">
        <v>35048</v>
      </c>
      <c r="F803" s="198">
        <v>66422</v>
      </c>
      <c r="G803" t="s">
        <v>1112</v>
      </c>
      <c r="H803" s="167">
        <v>65000</v>
      </c>
      <c r="I803">
        <f t="shared" si="12"/>
        <v>1995</v>
      </c>
    </row>
    <row r="804" spans="4:9">
      <c r="D804">
        <v>3000</v>
      </c>
      <c r="E804" s="182">
        <v>35048</v>
      </c>
      <c r="F804" s="198">
        <v>66424</v>
      </c>
      <c r="G804" t="s">
        <v>1960</v>
      </c>
      <c r="H804" s="167">
        <v>2500</v>
      </c>
      <c r="I804">
        <f t="shared" si="12"/>
        <v>1995</v>
      </c>
    </row>
    <row r="805" spans="4:9">
      <c r="D805">
        <v>3000</v>
      </c>
      <c r="E805" s="182">
        <v>35048</v>
      </c>
      <c r="F805" s="198">
        <v>66425</v>
      </c>
      <c r="G805" t="s">
        <v>1967</v>
      </c>
      <c r="H805" s="167">
        <v>4000</v>
      </c>
      <c r="I805">
        <f t="shared" si="12"/>
        <v>1995</v>
      </c>
    </row>
    <row r="806" spans="4:9">
      <c r="D806">
        <v>3000</v>
      </c>
      <c r="E806" s="182">
        <v>35048</v>
      </c>
      <c r="F806" s="198">
        <v>66426</v>
      </c>
      <c r="G806" t="s">
        <v>591</v>
      </c>
      <c r="H806" s="167">
        <v>7500</v>
      </c>
      <c r="I806">
        <f t="shared" si="12"/>
        <v>1995</v>
      </c>
    </row>
    <row r="807" spans="4:9">
      <c r="D807">
        <v>3000</v>
      </c>
      <c r="E807" s="182">
        <v>35048</v>
      </c>
      <c r="F807" s="198">
        <v>66427</v>
      </c>
      <c r="G807" t="s">
        <v>1960</v>
      </c>
      <c r="H807" s="167">
        <v>2500</v>
      </c>
      <c r="I807">
        <f t="shared" si="12"/>
        <v>1995</v>
      </c>
    </row>
    <row r="808" spans="4:9">
      <c r="D808">
        <v>3000</v>
      </c>
      <c r="E808" s="182">
        <v>35048</v>
      </c>
      <c r="F808" s="198">
        <v>67505</v>
      </c>
      <c r="G808" t="s">
        <v>1960</v>
      </c>
      <c r="H808" s="167">
        <v>2500</v>
      </c>
      <c r="I808">
        <f t="shared" si="12"/>
        <v>1995</v>
      </c>
    </row>
    <row r="809" spans="4:9">
      <c r="D809">
        <v>3000</v>
      </c>
      <c r="E809" s="182">
        <v>35048</v>
      </c>
      <c r="F809" s="198">
        <v>67506</v>
      </c>
      <c r="G809" t="s">
        <v>1960</v>
      </c>
      <c r="H809" s="167">
        <v>2500</v>
      </c>
      <c r="I809">
        <f t="shared" si="12"/>
        <v>1995</v>
      </c>
    </row>
    <row r="810" spans="4:9">
      <c r="D810">
        <v>3000</v>
      </c>
      <c r="E810" s="182">
        <v>35048</v>
      </c>
      <c r="F810" s="198">
        <v>67512</v>
      </c>
      <c r="G810" t="s">
        <v>2035</v>
      </c>
      <c r="H810" s="167">
        <v>40000</v>
      </c>
      <c r="I810">
        <f t="shared" si="12"/>
        <v>1995</v>
      </c>
    </row>
    <row r="811" spans="4:9">
      <c r="D811">
        <v>3000</v>
      </c>
      <c r="E811" s="182">
        <v>35048</v>
      </c>
      <c r="F811" s="198">
        <v>67513</v>
      </c>
      <c r="G811" t="s">
        <v>2043</v>
      </c>
      <c r="H811" s="167">
        <v>50000</v>
      </c>
      <c r="I811">
        <f t="shared" si="12"/>
        <v>1995</v>
      </c>
    </row>
    <row r="812" spans="4:9">
      <c r="D812">
        <v>3000</v>
      </c>
      <c r="E812" s="182">
        <v>35048</v>
      </c>
      <c r="F812" s="198">
        <v>67519</v>
      </c>
      <c r="G812" t="s">
        <v>2316</v>
      </c>
      <c r="H812" s="167">
        <v>35000</v>
      </c>
      <c r="I812">
        <f t="shared" si="12"/>
        <v>1995</v>
      </c>
    </row>
    <row r="813" spans="4:9">
      <c r="D813">
        <v>3000</v>
      </c>
      <c r="E813" s="182">
        <v>35048</v>
      </c>
      <c r="F813" s="198">
        <v>67520</v>
      </c>
      <c r="G813" t="s">
        <v>2042</v>
      </c>
      <c r="H813" s="167">
        <v>50000</v>
      </c>
      <c r="I813">
        <f t="shared" si="12"/>
        <v>1995</v>
      </c>
    </row>
    <row r="814" spans="4:9">
      <c r="D814">
        <v>3000</v>
      </c>
      <c r="E814" s="182">
        <v>35048</v>
      </c>
      <c r="F814" s="198">
        <v>67521</v>
      </c>
      <c r="G814" t="s">
        <v>2282</v>
      </c>
      <c r="H814" s="167">
        <v>10000</v>
      </c>
      <c r="I814">
        <f t="shared" si="12"/>
        <v>1995</v>
      </c>
    </row>
    <row r="815" spans="4:9">
      <c r="D815">
        <v>3000</v>
      </c>
      <c r="E815" s="182">
        <v>35048</v>
      </c>
      <c r="F815" s="198">
        <v>67522</v>
      </c>
      <c r="G815" t="s">
        <v>2307</v>
      </c>
      <c r="H815" s="167">
        <v>25000</v>
      </c>
      <c r="I815">
        <f t="shared" si="12"/>
        <v>1995</v>
      </c>
    </row>
    <row r="816" spans="4:9">
      <c r="D816">
        <v>3000</v>
      </c>
      <c r="E816" s="182">
        <v>35048</v>
      </c>
      <c r="F816" s="198">
        <v>67523</v>
      </c>
      <c r="G816" t="s">
        <v>2297</v>
      </c>
      <c r="H816" s="167">
        <v>15000</v>
      </c>
      <c r="I816">
        <f t="shared" si="12"/>
        <v>1995</v>
      </c>
    </row>
    <row r="817" spans="4:9">
      <c r="D817">
        <v>3000</v>
      </c>
      <c r="E817" s="182">
        <v>35048</v>
      </c>
      <c r="F817" s="198">
        <v>68175</v>
      </c>
      <c r="G817" t="s">
        <v>2283</v>
      </c>
      <c r="H817" s="167">
        <v>10000</v>
      </c>
      <c r="I817">
        <f t="shared" si="12"/>
        <v>1995</v>
      </c>
    </row>
    <row r="818" spans="4:9">
      <c r="D818">
        <v>3000</v>
      </c>
      <c r="E818" s="182">
        <v>35048</v>
      </c>
      <c r="F818" s="198">
        <v>68177</v>
      </c>
      <c r="G818" t="s">
        <v>2308</v>
      </c>
      <c r="H818" s="167">
        <v>25000</v>
      </c>
      <c r="I818">
        <f t="shared" si="12"/>
        <v>1995</v>
      </c>
    </row>
    <row r="819" spans="4:9">
      <c r="D819">
        <v>3000</v>
      </c>
      <c r="E819" s="182">
        <v>35048</v>
      </c>
      <c r="F819" s="198">
        <v>68178</v>
      </c>
      <c r="G819" t="s">
        <v>2302</v>
      </c>
      <c r="H819" s="167">
        <v>20000</v>
      </c>
      <c r="I819">
        <f t="shared" si="12"/>
        <v>1995</v>
      </c>
    </row>
    <row r="820" spans="4:9">
      <c r="D820">
        <v>3000</v>
      </c>
      <c r="E820" s="182">
        <v>35048</v>
      </c>
      <c r="F820" s="198">
        <v>68179</v>
      </c>
      <c r="G820" t="s">
        <v>2300</v>
      </c>
      <c r="H820" s="167">
        <v>20000</v>
      </c>
      <c r="I820">
        <f t="shared" si="12"/>
        <v>1995</v>
      </c>
    </row>
    <row r="821" spans="4:9">
      <c r="D821">
        <v>3000</v>
      </c>
      <c r="E821" s="182">
        <v>35048</v>
      </c>
      <c r="F821" s="198">
        <v>68183</v>
      </c>
      <c r="G821" t="s">
        <v>265</v>
      </c>
      <c r="H821" s="167">
        <v>50000</v>
      </c>
      <c r="I821">
        <f t="shared" si="12"/>
        <v>1995</v>
      </c>
    </row>
    <row r="822" spans="4:9">
      <c r="D822">
        <v>3000</v>
      </c>
      <c r="E822" s="182">
        <v>35048</v>
      </c>
      <c r="F822" s="198">
        <v>68189</v>
      </c>
      <c r="G822" t="s">
        <v>683</v>
      </c>
      <c r="H822" s="167">
        <v>125000</v>
      </c>
      <c r="I822">
        <f t="shared" si="12"/>
        <v>1995</v>
      </c>
    </row>
    <row r="823" spans="4:9">
      <c r="D823">
        <v>3000</v>
      </c>
      <c r="E823" s="182">
        <v>35048</v>
      </c>
      <c r="F823" s="198">
        <v>68192</v>
      </c>
      <c r="G823" t="s">
        <v>2040</v>
      </c>
      <c r="H823" s="167">
        <v>45000</v>
      </c>
      <c r="I823">
        <f t="shared" si="12"/>
        <v>1995</v>
      </c>
    </row>
    <row r="824" spans="4:9">
      <c r="D824">
        <v>3000</v>
      </c>
      <c r="E824" s="182">
        <v>35048</v>
      </c>
      <c r="F824" s="198">
        <v>69295</v>
      </c>
      <c r="G824" t="s">
        <v>1963</v>
      </c>
      <c r="H824" s="167">
        <v>3000</v>
      </c>
      <c r="I824">
        <f t="shared" si="12"/>
        <v>1995</v>
      </c>
    </row>
    <row r="825" spans="4:9">
      <c r="D825">
        <v>3000</v>
      </c>
      <c r="E825" s="182">
        <v>35048</v>
      </c>
      <c r="F825" s="198">
        <v>69298</v>
      </c>
      <c r="G825" t="s">
        <v>2313</v>
      </c>
      <c r="H825" s="167">
        <v>34000</v>
      </c>
      <c r="I825">
        <f t="shared" si="12"/>
        <v>1995</v>
      </c>
    </row>
    <row r="826" spans="4:9">
      <c r="D826">
        <v>3000</v>
      </c>
      <c r="E826" s="182">
        <v>35048</v>
      </c>
      <c r="F826" s="198">
        <v>69300</v>
      </c>
      <c r="G826" t="s">
        <v>1959</v>
      </c>
      <c r="H826" s="167">
        <v>2500</v>
      </c>
      <c r="I826">
        <f t="shared" si="12"/>
        <v>1995</v>
      </c>
    </row>
    <row r="827" spans="4:9">
      <c r="D827">
        <v>3000</v>
      </c>
      <c r="E827" s="182">
        <v>35048</v>
      </c>
      <c r="F827" s="198">
        <v>69307</v>
      </c>
      <c r="G827" t="s">
        <v>2287</v>
      </c>
      <c r="H827" s="167">
        <v>12000</v>
      </c>
      <c r="I827">
        <f t="shared" si="12"/>
        <v>1995</v>
      </c>
    </row>
    <row r="828" spans="4:9">
      <c r="D828">
        <v>3000</v>
      </c>
      <c r="E828" s="182">
        <v>35048</v>
      </c>
      <c r="F828" s="198">
        <v>69308</v>
      </c>
      <c r="G828" t="s">
        <v>1259</v>
      </c>
      <c r="H828" s="167">
        <v>5000</v>
      </c>
      <c r="I828">
        <f t="shared" si="12"/>
        <v>1995</v>
      </c>
    </row>
    <row r="829" spans="4:9">
      <c r="D829">
        <v>3000</v>
      </c>
      <c r="E829" s="182">
        <v>35048</v>
      </c>
      <c r="F829" s="198">
        <v>69309</v>
      </c>
      <c r="G829" t="s">
        <v>1970</v>
      </c>
      <c r="H829" s="167">
        <v>5000</v>
      </c>
      <c r="I829">
        <f t="shared" si="12"/>
        <v>1995</v>
      </c>
    </row>
    <row r="830" spans="4:9">
      <c r="D830">
        <v>3000</v>
      </c>
      <c r="E830" s="182">
        <v>35048</v>
      </c>
      <c r="F830" s="198">
        <v>69310</v>
      </c>
      <c r="G830" t="s">
        <v>2289</v>
      </c>
      <c r="H830" s="167">
        <v>15000</v>
      </c>
      <c r="I830">
        <f t="shared" si="12"/>
        <v>1995</v>
      </c>
    </row>
    <row r="831" spans="4:9">
      <c r="D831">
        <v>3000</v>
      </c>
      <c r="E831" s="182">
        <v>35048</v>
      </c>
      <c r="F831" s="198">
        <v>69312</v>
      </c>
      <c r="G831" t="s">
        <v>2286</v>
      </c>
      <c r="H831" s="167">
        <v>12000</v>
      </c>
      <c r="I831">
        <f t="shared" si="12"/>
        <v>1995</v>
      </c>
    </row>
    <row r="832" spans="4:9">
      <c r="D832">
        <v>3000</v>
      </c>
      <c r="E832" s="182">
        <v>35048</v>
      </c>
      <c r="F832" s="198">
        <v>69313</v>
      </c>
      <c r="G832" t="s">
        <v>1120</v>
      </c>
      <c r="H832" s="167">
        <v>75000</v>
      </c>
      <c r="I832">
        <f t="shared" si="12"/>
        <v>1995</v>
      </c>
    </row>
    <row r="833" spans="4:9">
      <c r="D833">
        <v>3000</v>
      </c>
      <c r="E833" s="182">
        <v>35048</v>
      </c>
      <c r="F833" s="198">
        <v>69979</v>
      </c>
      <c r="G833" t="s">
        <v>2285</v>
      </c>
      <c r="H833" s="167">
        <v>12000</v>
      </c>
      <c r="I833">
        <f t="shared" si="12"/>
        <v>1995</v>
      </c>
    </row>
    <row r="834" spans="4:9">
      <c r="D834">
        <v>3000</v>
      </c>
      <c r="E834" s="182">
        <v>35048</v>
      </c>
      <c r="F834" s="198">
        <v>69982</v>
      </c>
      <c r="G834" t="s">
        <v>2291</v>
      </c>
      <c r="H834" s="167">
        <v>15000</v>
      </c>
      <c r="I834">
        <f t="shared" ref="I834:I897" si="13">YEAR(E834)</f>
        <v>1995</v>
      </c>
    </row>
    <row r="835" spans="4:9">
      <c r="D835">
        <v>3000</v>
      </c>
      <c r="E835" s="182">
        <v>35048</v>
      </c>
      <c r="F835" s="198">
        <v>69983</v>
      </c>
      <c r="G835" t="s">
        <v>1117</v>
      </c>
      <c r="H835" s="167">
        <v>70000</v>
      </c>
      <c r="I835">
        <f t="shared" si="13"/>
        <v>1995</v>
      </c>
    </row>
    <row r="836" spans="4:9">
      <c r="D836">
        <v>3000</v>
      </c>
      <c r="E836" s="182">
        <v>35048</v>
      </c>
      <c r="F836" s="198">
        <v>69986</v>
      </c>
      <c r="G836" t="s">
        <v>2033</v>
      </c>
      <c r="H836" s="167">
        <v>39500</v>
      </c>
      <c r="I836">
        <f t="shared" si="13"/>
        <v>1995</v>
      </c>
    </row>
    <row r="837" spans="4:9">
      <c r="D837">
        <v>3000</v>
      </c>
      <c r="E837" s="182">
        <v>35048</v>
      </c>
      <c r="F837" s="198">
        <v>69988</v>
      </c>
      <c r="G837" t="s">
        <v>1962</v>
      </c>
      <c r="H837" s="167">
        <v>3000</v>
      </c>
      <c r="I837">
        <f t="shared" si="13"/>
        <v>1995</v>
      </c>
    </row>
    <row r="838" spans="4:9">
      <c r="D838">
        <v>3000</v>
      </c>
      <c r="E838" s="182">
        <v>35048</v>
      </c>
      <c r="F838" s="198">
        <v>69992</v>
      </c>
      <c r="G838" t="s">
        <v>2317</v>
      </c>
      <c r="H838" s="167">
        <v>35000</v>
      </c>
      <c r="I838">
        <f t="shared" si="13"/>
        <v>1995</v>
      </c>
    </row>
    <row r="839" spans="4:9">
      <c r="D839">
        <v>3000</v>
      </c>
      <c r="E839" s="182">
        <v>35063</v>
      </c>
      <c r="F839" s="198">
        <v>61665</v>
      </c>
      <c r="G839" t="s">
        <v>2717</v>
      </c>
      <c r="H839" s="167">
        <v>111897.78</v>
      </c>
      <c r="I839">
        <f t="shared" si="13"/>
        <v>1995</v>
      </c>
    </row>
    <row r="840" spans="4:9">
      <c r="D840">
        <v>3000</v>
      </c>
      <c r="E840" s="182">
        <v>35064</v>
      </c>
      <c r="F840" s="198">
        <v>65961</v>
      </c>
      <c r="G840" t="s">
        <v>695</v>
      </c>
      <c r="H840" s="167">
        <v>111114.56</v>
      </c>
      <c r="I840">
        <f t="shared" si="13"/>
        <v>1995</v>
      </c>
    </row>
    <row r="841" spans="4:9">
      <c r="D841">
        <v>3000</v>
      </c>
      <c r="E841" s="182">
        <v>35064</v>
      </c>
      <c r="F841" s="198">
        <v>66586</v>
      </c>
      <c r="G841" t="s">
        <v>2719</v>
      </c>
      <c r="H841" s="167">
        <v>16996</v>
      </c>
      <c r="I841">
        <f t="shared" si="13"/>
        <v>1995</v>
      </c>
    </row>
    <row r="842" spans="4:9">
      <c r="D842">
        <v>3000</v>
      </c>
      <c r="E842" s="182">
        <v>35064</v>
      </c>
      <c r="F842" s="198">
        <v>66590</v>
      </c>
      <c r="G842" t="s">
        <v>694</v>
      </c>
      <c r="H842" s="167">
        <v>95880</v>
      </c>
      <c r="I842">
        <f t="shared" si="13"/>
        <v>1995</v>
      </c>
    </row>
    <row r="843" spans="4:9">
      <c r="D843">
        <v>3000</v>
      </c>
      <c r="E843" s="182">
        <v>35064</v>
      </c>
      <c r="F843" s="198">
        <v>66629</v>
      </c>
      <c r="G843" t="s">
        <v>886</v>
      </c>
      <c r="H843" s="167">
        <v>350531.21</v>
      </c>
      <c r="I843">
        <f t="shared" si="13"/>
        <v>1995</v>
      </c>
    </row>
    <row r="844" spans="4:9">
      <c r="D844">
        <v>3000</v>
      </c>
      <c r="E844" s="182">
        <v>35064</v>
      </c>
      <c r="F844" s="198">
        <v>68357</v>
      </c>
      <c r="G844" t="s">
        <v>692</v>
      </c>
      <c r="H844" s="167">
        <v>27396.95</v>
      </c>
      <c r="I844">
        <f t="shared" si="13"/>
        <v>1995</v>
      </c>
    </row>
    <row r="845" spans="4:9">
      <c r="D845">
        <v>3000</v>
      </c>
      <c r="E845" s="182">
        <v>35064</v>
      </c>
      <c r="F845" s="198">
        <v>69994</v>
      </c>
      <c r="G845" t="s">
        <v>2721</v>
      </c>
      <c r="H845" s="167">
        <v>522108.11</v>
      </c>
      <c r="I845">
        <f t="shared" si="13"/>
        <v>1995</v>
      </c>
    </row>
    <row r="846" spans="4:9">
      <c r="D846">
        <v>3000</v>
      </c>
      <c r="E846" s="182">
        <v>35064</v>
      </c>
      <c r="F846" s="198">
        <v>69995</v>
      </c>
      <c r="G846" t="s">
        <v>691</v>
      </c>
      <c r="H846" s="167">
        <v>25790</v>
      </c>
      <c r="I846">
        <f t="shared" si="13"/>
        <v>1995</v>
      </c>
    </row>
    <row r="847" spans="4:9">
      <c r="D847">
        <v>3000</v>
      </c>
      <c r="E847" s="182">
        <v>35086</v>
      </c>
      <c r="F847" s="198">
        <v>66587</v>
      </c>
      <c r="G847" t="s">
        <v>2722</v>
      </c>
      <c r="H847" s="167">
        <v>38667.199999999997</v>
      </c>
      <c r="I847">
        <f t="shared" si="13"/>
        <v>1996</v>
      </c>
    </row>
    <row r="848" spans="4:9">
      <c r="D848">
        <v>3000</v>
      </c>
      <c r="E848" s="182">
        <v>35123</v>
      </c>
      <c r="F848" s="198">
        <v>67731</v>
      </c>
      <c r="G848" t="s">
        <v>2729</v>
      </c>
      <c r="H848" s="167">
        <v>248793.14</v>
      </c>
      <c r="I848">
        <f t="shared" si="13"/>
        <v>1996</v>
      </c>
    </row>
    <row r="849" spans="4:9">
      <c r="D849">
        <v>3000</v>
      </c>
      <c r="E849" s="182">
        <v>35123</v>
      </c>
      <c r="F849" s="198">
        <v>67733</v>
      </c>
      <c r="G849" t="s">
        <v>2726</v>
      </c>
      <c r="H849" s="167">
        <v>58780.79</v>
      </c>
      <c r="I849">
        <f t="shared" si="13"/>
        <v>1996</v>
      </c>
    </row>
    <row r="850" spans="4:9">
      <c r="D850">
        <v>3000</v>
      </c>
      <c r="E850" s="182">
        <v>35123</v>
      </c>
      <c r="F850" s="198">
        <v>67734</v>
      </c>
      <c r="G850" t="s">
        <v>2727</v>
      </c>
      <c r="H850" s="167">
        <v>102524.64</v>
      </c>
      <c r="I850">
        <f t="shared" si="13"/>
        <v>1996</v>
      </c>
    </row>
    <row r="851" spans="4:9">
      <c r="D851">
        <v>3000</v>
      </c>
      <c r="E851" s="182">
        <v>35123</v>
      </c>
      <c r="F851" s="198">
        <v>67735</v>
      </c>
      <c r="G851" t="s">
        <v>2728</v>
      </c>
      <c r="H851" s="167">
        <v>170874.4</v>
      </c>
      <c r="I851">
        <f t="shared" si="13"/>
        <v>1996</v>
      </c>
    </row>
    <row r="852" spans="4:9">
      <c r="D852">
        <v>3000</v>
      </c>
      <c r="E852" s="182">
        <v>35123</v>
      </c>
      <c r="F852" s="198">
        <v>67736</v>
      </c>
      <c r="G852" t="s">
        <v>2725</v>
      </c>
      <c r="H852" s="167">
        <v>47844.83</v>
      </c>
      <c r="I852">
        <f t="shared" si="13"/>
        <v>1996</v>
      </c>
    </row>
    <row r="853" spans="4:9">
      <c r="D853">
        <v>3000</v>
      </c>
      <c r="E853" s="182">
        <v>35124</v>
      </c>
      <c r="F853" s="198">
        <v>61667</v>
      </c>
      <c r="G853" t="s">
        <v>2733</v>
      </c>
      <c r="H853" s="167">
        <v>27250</v>
      </c>
      <c r="I853">
        <f t="shared" si="13"/>
        <v>1996</v>
      </c>
    </row>
    <row r="854" spans="4:9">
      <c r="D854">
        <v>3000</v>
      </c>
      <c r="E854" s="182">
        <v>35137</v>
      </c>
      <c r="F854" s="198">
        <v>67740</v>
      </c>
      <c r="G854" t="s">
        <v>2385</v>
      </c>
      <c r="H854" s="167">
        <v>11395</v>
      </c>
      <c r="I854">
        <f t="shared" si="13"/>
        <v>1996</v>
      </c>
    </row>
    <row r="855" spans="4:9">
      <c r="D855">
        <v>3000</v>
      </c>
      <c r="E855" s="182">
        <v>35155</v>
      </c>
      <c r="F855" s="198">
        <v>64015</v>
      </c>
      <c r="G855" t="s">
        <v>2734</v>
      </c>
      <c r="H855" s="167">
        <v>8715.5400000000009</v>
      </c>
      <c r="I855">
        <f t="shared" si="13"/>
        <v>1996</v>
      </c>
    </row>
    <row r="856" spans="4:9">
      <c r="D856">
        <v>3000</v>
      </c>
      <c r="E856" s="182">
        <v>35155</v>
      </c>
      <c r="F856" s="198">
        <v>64016</v>
      </c>
      <c r="G856" t="s">
        <v>2735</v>
      </c>
      <c r="H856" s="167">
        <v>17200</v>
      </c>
      <c r="I856">
        <f t="shared" si="13"/>
        <v>1996</v>
      </c>
    </row>
    <row r="857" spans="4:9">
      <c r="D857">
        <v>3000</v>
      </c>
      <c r="E857" s="182">
        <v>35185</v>
      </c>
      <c r="F857" s="198">
        <v>64014</v>
      </c>
      <c r="G857" t="s">
        <v>2739</v>
      </c>
      <c r="H857" s="167">
        <v>25400</v>
      </c>
      <c r="I857">
        <f t="shared" si="13"/>
        <v>1996</v>
      </c>
    </row>
    <row r="858" spans="4:9">
      <c r="D858">
        <v>3000</v>
      </c>
      <c r="E858" s="182">
        <v>35185</v>
      </c>
      <c r="F858" s="198">
        <v>64469</v>
      </c>
      <c r="G858" t="s">
        <v>2738</v>
      </c>
      <c r="H858" s="167">
        <v>24627.5</v>
      </c>
      <c r="I858">
        <f t="shared" si="13"/>
        <v>1996</v>
      </c>
    </row>
    <row r="859" spans="4:9">
      <c r="D859">
        <v>3000</v>
      </c>
      <c r="E859" s="182">
        <v>35185</v>
      </c>
      <c r="F859" s="198">
        <v>67728</v>
      </c>
      <c r="G859" t="s">
        <v>2736</v>
      </c>
      <c r="H859" s="167">
        <v>5500</v>
      </c>
      <c r="I859">
        <f t="shared" si="13"/>
        <v>1996</v>
      </c>
    </row>
    <row r="860" spans="4:9">
      <c r="D860">
        <v>3000</v>
      </c>
      <c r="E860" s="182">
        <v>35185</v>
      </c>
      <c r="F860" s="198">
        <v>67738</v>
      </c>
      <c r="G860" t="s">
        <v>2742</v>
      </c>
      <c r="H860" s="167">
        <v>1139906.79</v>
      </c>
      <c r="I860">
        <f t="shared" si="13"/>
        <v>1996</v>
      </c>
    </row>
    <row r="861" spans="4:9">
      <c r="D861">
        <v>3000</v>
      </c>
      <c r="E861" s="182">
        <v>35217</v>
      </c>
      <c r="F861" s="198">
        <v>61726</v>
      </c>
      <c r="G861" t="s">
        <v>2747</v>
      </c>
      <c r="H861" s="167">
        <v>4200</v>
      </c>
      <c r="I861">
        <f t="shared" si="13"/>
        <v>1996</v>
      </c>
    </row>
    <row r="862" spans="4:9">
      <c r="D862">
        <v>3000</v>
      </c>
      <c r="E862" s="182">
        <v>35217</v>
      </c>
      <c r="F862" s="198">
        <v>70045</v>
      </c>
      <c r="G862" t="s">
        <v>2745</v>
      </c>
      <c r="H862" s="167">
        <v>2400</v>
      </c>
      <c r="I862">
        <f t="shared" si="13"/>
        <v>1996</v>
      </c>
    </row>
    <row r="863" spans="4:9">
      <c r="D863">
        <v>3000</v>
      </c>
      <c r="E863" s="182">
        <v>35217</v>
      </c>
      <c r="F863" s="198">
        <v>70048</v>
      </c>
      <c r="G863" t="s">
        <v>2746</v>
      </c>
      <c r="H863" s="167">
        <v>2808</v>
      </c>
      <c r="I863">
        <f t="shared" si="13"/>
        <v>1996</v>
      </c>
    </row>
    <row r="864" spans="4:9">
      <c r="D864">
        <v>3000</v>
      </c>
      <c r="E864" s="182">
        <v>35228</v>
      </c>
      <c r="F864" s="198">
        <v>64205</v>
      </c>
      <c r="G864" t="s">
        <v>2749</v>
      </c>
      <c r="H864" s="167">
        <v>4713</v>
      </c>
      <c r="I864">
        <f t="shared" si="13"/>
        <v>1996</v>
      </c>
    </row>
    <row r="865" spans="4:9">
      <c r="D865">
        <v>3000</v>
      </c>
      <c r="E865" s="182">
        <v>35234</v>
      </c>
      <c r="F865" s="198">
        <v>61728</v>
      </c>
      <c r="G865" t="s">
        <v>2751</v>
      </c>
      <c r="H865" s="167">
        <v>29320</v>
      </c>
      <c r="I865">
        <f t="shared" si="13"/>
        <v>1996</v>
      </c>
    </row>
    <row r="866" spans="4:9">
      <c r="D866">
        <v>3000</v>
      </c>
      <c r="E866" s="182">
        <v>35237</v>
      </c>
      <c r="F866" s="198">
        <v>70049</v>
      </c>
      <c r="G866" t="s">
        <v>175</v>
      </c>
      <c r="H866" s="167">
        <v>4850</v>
      </c>
      <c r="I866">
        <f t="shared" si="13"/>
        <v>1996</v>
      </c>
    </row>
    <row r="867" spans="4:9">
      <c r="D867">
        <v>3000</v>
      </c>
      <c r="E867" s="182">
        <v>35240</v>
      </c>
      <c r="F867" s="198">
        <v>69353</v>
      </c>
      <c r="G867" t="s">
        <v>176</v>
      </c>
      <c r="H867" s="167">
        <v>41132</v>
      </c>
      <c r="I867">
        <f t="shared" si="13"/>
        <v>1996</v>
      </c>
    </row>
    <row r="868" spans="4:9">
      <c r="D868">
        <v>3000</v>
      </c>
      <c r="E868" s="182">
        <v>35246</v>
      </c>
      <c r="F868" s="198">
        <v>65778</v>
      </c>
      <c r="G868" t="s">
        <v>179</v>
      </c>
      <c r="H868" s="167">
        <v>14822</v>
      </c>
      <c r="I868">
        <f t="shared" si="13"/>
        <v>1996</v>
      </c>
    </row>
    <row r="869" spans="4:9">
      <c r="D869">
        <v>3000</v>
      </c>
      <c r="E869" s="182">
        <v>35246</v>
      </c>
      <c r="F869" s="198">
        <v>65783</v>
      </c>
      <c r="G869" t="s">
        <v>183</v>
      </c>
      <c r="H869" s="167">
        <v>196497.25</v>
      </c>
      <c r="I869">
        <f t="shared" si="13"/>
        <v>1996</v>
      </c>
    </row>
    <row r="870" spans="4:9">
      <c r="D870">
        <v>3000</v>
      </c>
      <c r="E870" s="182">
        <v>35246</v>
      </c>
      <c r="F870" s="198">
        <v>65784</v>
      </c>
      <c r="G870" t="s">
        <v>178</v>
      </c>
      <c r="H870" s="167">
        <v>9860</v>
      </c>
      <c r="I870">
        <f t="shared" si="13"/>
        <v>1996</v>
      </c>
    </row>
    <row r="871" spans="4:9">
      <c r="D871">
        <v>3000</v>
      </c>
      <c r="E871" s="182">
        <v>35246</v>
      </c>
      <c r="F871" s="198">
        <v>67577</v>
      </c>
      <c r="G871" t="s">
        <v>177</v>
      </c>
      <c r="H871" s="167">
        <v>9050</v>
      </c>
      <c r="I871">
        <f t="shared" si="13"/>
        <v>1996</v>
      </c>
    </row>
    <row r="872" spans="4:9">
      <c r="D872">
        <v>3000</v>
      </c>
      <c r="E872" s="182">
        <v>35246</v>
      </c>
      <c r="F872" s="198">
        <v>69356</v>
      </c>
      <c r="G872" t="s">
        <v>181</v>
      </c>
      <c r="H872" s="167">
        <v>34733.040000000001</v>
      </c>
      <c r="I872">
        <f t="shared" si="13"/>
        <v>1996</v>
      </c>
    </row>
    <row r="873" spans="4:9">
      <c r="D873">
        <v>3000</v>
      </c>
      <c r="E873" s="182">
        <v>35248</v>
      </c>
      <c r="F873" s="198">
        <v>70050</v>
      </c>
      <c r="G873" t="s">
        <v>2603</v>
      </c>
      <c r="H873" s="167">
        <v>4500</v>
      </c>
      <c r="I873">
        <f t="shared" si="13"/>
        <v>1996</v>
      </c>
    </row>
    <row r="874" spans="4:9">
      <c r="D874">
        <v>3000</v>
      </c>
      <c r="E874" s="182">
        <v>35255</v>
      </c>
      <c r="F874" s="198">
        <v>67579</v>
      </c>
      <c r="G874" t="s">
        <v>185</v>
      </c>
      <c r="H874" s="167">
        <v>30909</v>
      </c>
      <c r="I874">
        <f t="shared" si="13"/>
        <v>1996</v>
      </c>
    </row>
    <row r="875" spans="4:9">
      <c r="D875">
        <v>3000</v>
      </c>
      <c r="E875" s="182">
        <v>35262</v>
      </c>
      <c r="F875" s="198">
        <v>70051</v>
      </c>
      <c r="G875" t="s">
        <v>186</v>
      </c>
      <c r="H875" s="167">
        <v>14950</v>
      </c>
      <c r="I875">
        <f t="shared" si="13"/>
        <v>1996</v>
      </c>
    </row>
    <row r="876" spans="4:9">
      <c r="D876">
        <v>3000</v>
      </c>
      <c r="E876" s="182">
        <v>35265</v>
      </c>
      <c r="F876" s="198">
        <v>65297</v>
      </c>
      <c r="G876" t="s">
        <v>187</v>
      </c>
      <c r="H876" s="167">
        <v>4910</v>
      </c>
      <c r="I876">
        <f t="shared" si="13"/>
        <v>1996</v>
      </c>
    </row>
    <row r="877" spans="4:9">
      <c r="D877">
        <v>3000</v>
      </c>
      <c r="E877" s="182">
        <v>35276</v>
      </c>
      <c r="F877" s="198">
        <v>68650</v>
      </c>
      <c r="G877" t="s">
        <v>189</v>
      </c>
      <c r="H877" s="167">
        <v>52803</v>
      </c>
      <c r="I877">
        <f t="shared" si="13"/>
        <v>1996</v>
      </c>
    </row>
    <row r="878" spans="4:9">
      <c r="D878">
        <v>3000</v>
      </c>
      <c r="E878" s="182">
        <v>35276</v>
      </c>
      <c r="F878" s="198">
        <v>70052</v>
      </c>
      <c r="G878" t="s">
        <v>3555</v>
      </c>
      <c r="H878" s="167">
        <v>4820</v>
      </c>
      <c r="I878">
        <f t="shared" si="13"/>
        <v>1996</v>
      </c>
    </row>
    <row r="879" spans="4:9">
      <c r="D879">
        <v>3000</v>
      </c>
      <c r="E879" s="182">
        <v>35277</v>
      </c>
      <c r="F879" s="198">
        <v>68649</v>
      </c>
      <c r="G879" t="s">
        <v>190</v>
      </c>
      <c r="H879" s="167">
        <v>38525.11</v>
      </c>
      <c r="I879">
        <f t="shared" si="13"/>
        <v>1996</v>
      </c>
    </row>
    <row r="880" spans="4:9">
      <c r="D880">
        <v>3000</v>
      </c>
      <c r="E880" s="182">
        <v>35283</v>
      </c>
      <c r="F880" s="198">
        <v>66890</v>
      </c>
      <c r="G880" t="s">
        <v>191</v>
      </c>
      <c r="H880" s="167">
        <v>6831.28</v>
      </c>
      <c r="I880">
        <f t="shared" si="13"/>
        <v>1996</v>
      </c>
    </row>
    <row r="881" spans="4:9">
      <c r="D881">
        <v>3000</v>
      </c>
      <c r="E881" s="182">
        <v>35290</v>
      </c>
      <c r="F881" s="198">
        <v>61716</v>
      </c>
      <c r="G881" t="s">
        <v>193</v>
      </c>
      <c r="H881" s="167">
        <v>4250</v>
      </c>
      <c r="I881">
        <f t="shared" si="13"/>
        <v>1996</v>
      </c>
    </row>
    <row r="882" spans="4:9">
      <c r="D882">
        <v>3000</v>
      </c>
      <c r="E882" s="182">
        <v>35298</v>
      </c>
      <c r="F882" s="198">
        <v>61717</v>
      </c>
      <c r="G882" t="s">
        <v>3557</v>
      </c>
      <c r="H882" s="167">
        <v>3228</v>
      </c>
      <c r="I882">
        <f t="shared" si="13"/>
        <v>1996</v>
      </c>
    </row>
    <row r="883" spans="4:9">
      <c r="D883">
        <v>3000</v>
      </c>
      <c r="E883" s="182">
        <v>35298</v>
      </c>
      <c r="F883" s="198">
        <v>69352</v>
      </c>
      <c r="G883" t="s">
        <v>194</v>
      </c>
      <c r="H883" s="167">
        <v>182450.5</v>
      </c>
      <c r="I883">
        <f t="shared" si="13"/>
        <v>1996</v>
      </c>
    </row>
    <row r="884" spans="4:9">
      <c r="D884">
        <v>3000</v>
      </c>
      <c r="E884" s="182">
        <v>35305</v>
      </c>
      <c r="F884" s="198">
        <v>63536</v>
      </c>
      <c r="G884" t="s">
        <v>196</v>
      </c>
      <c r="H884" s="167">
        <v>5135</v>
      </c>
      <c r="I884">
        <f t="shared" si="13"/>
        <v>1996</v>
      </c>
    </row>
    <row r="885" spans="4:9">
      <c r="D885">
        <v>3000</v>
      </c>
      <c r="E885" s="182">
        <v>35307</v>
      </c>
      <c r="F885" s="198">
        <v>66882</v>
      </c>
      <c r="G885" t="s">
        <v>197</v>
      </c>
      <c r="H885" s="167">
        <v>27050</v>
      </c>
      <c r="I885">
        <f t="shared" si="13"/>
        <v>1996</v>
      </c>
    </row>
    <row r="886" spans="4:9">
      <c r="D886">
        <v>3000</v>
      </c>
      <c r="E886" s="182">
        <v>35308</v>
      </c>
      <c r="F886" s="198">
        <v>66879</v>
      </c>
      <c r="G886" t="s">
        <v>198</v>
      </c>
      <c r="H886" s="167">
        <v>23670</v>
      </c>
      <c r="I886">
        <f t="shared" si="13"/>
        <v>1996</v>
      </c>
    </row>
    <row r="887" spans="4:9">
      <c r="D887">
        <v>3000</v>
      </c>
      <c r="E887" s="182">
        <v>35311</v>
      </c>
      <c r="F887" s="198">
        <v>61718</v>
      </c>
      <c r="G887" t="s">
        <v>3558</v>
      </c>
      <c r="H887" s="167">
        <v>5875</v>
      </c>
      <c r="I887">
        <f t="shared" si="13"/>
        <v>1996</v>
      </c>
    </row>
    <row r="888" spans="4:9">
      <c r="D888">
        <v>3000</v>
      </c>
      <c r="E888" s="182">
        <v>35313</v>
      </c>
      <c r="F888" s="198">
        <v>65291</v>
      </c>
      <c r="G888" t="s">
        <v>200</v>
      </c>
      <c r="H888" s="167">
        <v>18799.240000000002</v>
      </c>
      <c r="I888">
        <f t="shared" si="13"/>
        <v>1996</v>
      </c>
    </row>
    <row r="889" spans="4:9">
      <c r="D889">
        <v>3000</v>
      </c>
      <c r="E889" s="182">
        <v>35317</v>
      </c>
      <c r="F889" s="198">
        <v>65293</v>
      </c>
      <c r="G889" t="s">
        <v>791</v>
      </c>
      <c r="H889" s="167">
        <v>27250</v>
      </c>
      <c r="I889">
        <f t="shared" si="13"/>
        <v>1996</v>
      </c>
    </row>
    <row r="890" spans="4:9">
      <c r="D890">
        <v>3000</v>
      </c>
      <c r="E890" s="182">
        <v>35318</v>
      </c>
      <c r="F890" s="198">
        <v>61719</v>
      </c>
      <c r="G890" t="s">
        <v>792</v>
      </c>
      <c r="H890" s="167">
        <v>4729.55</v>
      </c>
      <c r="I890">
        <f t="shared" si="13"/>
        <v>1996</v>
      </c>
    </row>
    <row r="891" spans="4:9">
      <c r="D891">
        <v>3000</v>
      </c>
      <c r="E891" s="182">
        <v>35333</v>
      </c>
      <c r="F891" s="198">
        <v>67576</v>
      </c>
      <c r="G891" t="s">
        <v>794</v>
      </c>
      <c r="H891" s="167">
        <v>58874.19</v>
      </c>
      <c r="I891">
        <f t="shared" si="13"/>
        <v>1996</v>
      </c>
    </row>
    <row r="892" spans="4:9">
      <c r="D892">
        <v>3000</v>
      </c>
      <c r="E892" s="182">
        <v>35338</v>
      </c>
      <c r="F892" s="198">
        <v>65128</v>
      </c>
      <c r="G892" t="s">
        <v>797</v>
      </c>
      <c r="H892" s="167">
        <v>124560</v>
      </c>
      <c r="I892">
        <f t="shared" si="13"/>
        <v>1996</v>
      </c>
    </row>
    <row r="893" spans="4:9">
      <c r="D893">
        <v>3000</v>
      </c>
      <c r="E893" s="182">
        <v>35338</v>
      </c>
      <c r="F893" s="198">
        <v>66886</v>
      </c>
      <c r="G893" t="s">
        <v>795</v>
      </c>
      <c r="H893" s="167">
        <v>9951.1200000000008</v>
      </c>
      <c r="I893">
        <f t="shared" si="13"/>
        <v>1996</v>
      </c>
    </row>
    <row r="894" spans="4:9">
      <c r="D894">
        <v>3000</v>
      </c>
      <c r="E894" s="182">
        <v>35338</v>
      </c>
      <c r="F894" s="198">
        <v>66889</v>
      </c>
      <c r="G894" t="s">
        <v>796</v>
      </c>
      <c r="H894" s="167">
        <v>80939</v>
      </c>
      <c r="I894">
        <f t="shared" si="13"/>
        <v>1996</v>
      </c>
    </row>
    <row r="895" spans="4:9">
      <c r="D895">
        <v>3000</v>
      </c>
      <c r="E895" s="182">
        <v>35338</v>
      </c>
      <c r="F895" s="198">
        <v>68231</v>
      </c>
      <c r="G895" t="s">
        <v>798</v>
      </c>
      <c r="H895" s="167">
        <v>178914</v>
      </c>
      <c r="I895">
        <f t="shared" si="13"/>
        <v>1996</v>
      </c>
    </row>
    <row r="896" spans="4:9">
      <c r="D896">
        <v>3000</v>
      </c>
      <c r="E896" s="182">
        <v>35340</v>
      </c>
      <c r="F896" s="198">
        <v>65300</v>
      </c>
      <c r="G896" t="s">
        <v>800</v>
      </c>
      <c r="H896" s="167">
        <v>5960</v>
      </c>
      <c r="I896">
        <f t="shared" si="13"/>
        <v>1996</v>
      </c>
    </row>
    <row r="897" spans="4:9">
      <c r="D897">
        <v>3000</v>
      </c>
      <c r="E897" s="182">
        <v>35342</v>
      </c>
      <c r="F897" s="198">
        <v>61721</v>
      </c>
      <c r="G897" t="s">
        <v>801</v>
      </c>
      <c r="H897" s="167">
        <v>4270.45</v>
      </c>
      <c r="I897">
        <f t="shared" si="13"/>
        <v>1996</v>
      </c>
    </row>
    <row r="898" spans="4:9">
      <c r="D898">
        <v>3000</v>
      </c>
      <c r="E898" s="182">
        <v>35355</v>
      </c>
      <c r="F898" s="198">
        <v>64031</v>
      </c>
      <c r="G898" t="s">
        <v>802</v>
      </c>
      <c r="H898" s="167">
        <v>2101.3000000000002</v>
      </c>
      <c r="I898">
        <f t="shared" ref="I898:I961" si="14">YEAR(E898)</f>
        <v>1996</v>
      </c>
    </row>
    <row r="899" spans="4:9">
      <c r="D899">
        <v>3000</v>
      </c>
      <c r="E899" s="182">
        <v>35362</v>
      </c>
      <c r="F899" s="198">
        <v>64207</v>
      </c>
      <c r="G899" t="s">
        <v>803</v>
      </c>
      <c r="H899" s="167">
        <v>8392</v>
      </c>
      <c r="I899">
        <f t="shared" si="14"/>
        <v>1996</v>
      </c>
    </row>
    <row r="900" spans="4:9">
      <c r="D900">
        <v>3000</v>
      </c>
      <c r="E900" s="182">
        <v>35363</v>
      </c>
      <c r="F900" s="198">
        <v>65294</v>
      </c>
      <c r="G900" t="s">
        <v>804</v>
      </c>
      <c r="H900" s="167">
        <v>50557</v>
      </c>
      <c r="I900">
        <f t="shared" si="14"/>
        <v>1996</v>
      </c>
    </row>
    <row r="901" spans="4:9">
      <c r="D901">
        <v>3000</v>
      </c>
      <c r="E901" s="182">
        <v>35366</v>
      </c>
      <c r="F901" s="198">
        <v>64204</v>
      </c>
      <c r="G901" t="s">
        <v>805</v>
      </c>
      <c r="H901" s="167">
        <v>10250</v>
      </c>
      <c r="I901">
        <f t="shared" si="14"/>
        <v>1996</v>
      </c>
    </row>
    <row r="902" spans="4:9">
      <c r="D902">
        <v>3000</v>
      </c>
      <c r="E902" s="182">
        <v>35368</v>
      </c>
      <c r="F902" s="198">
        <v>64474</v>
      </c>
      <c r="G902" t="s">
        <v>807</v>
      </c>
      <c r="H902" s="167">
        <v>97848.04</v>
      </c>
      <c r="I902">
        <f t="shared" si="14"/>
        <v>1996</v>
      </c>
    </row>
    <row r="903" spans="4:9">
      <c r="D903">
        <v>3000</v>
      </c>
      <c r="E903" s="182">
        <v>35368</v>
      </c>
      <c r="F903" s="198">
        <v>65288</v>
      </c>
      <c r="G903" t="s">
        <v>806</v>
      </c>
      <c r="H903" s="167">
        <v>88168.53</v>
      </c>
      <c r="I903">
        <f t="shared" si="14"/>
        <v>1996</v>
      </c>
    </row>
    <row r="904" spans="4:9">
      <c r="D904">
        <v>3000</v>
      </c>
      <c r="E904" s="182">
        <v>35373</v>
      </c>
      <c r="F904" s="198">
        <v>61720</v>
      </c>
      <c r="G904" t="s">
        <v>810</v>
      </c>
      <c r="H904" s="167">
        <v>3083</v>
      </c>
      <c r="I904">
        <f t="shared" si="14"/>
        <v>1996</v>
      </c>
    </row>
    <row r="905" spans="4:9">
      <c r="D905">
        <v>3000</v>
      </c>
      <c r="E905" s="182">
        <v>35373</v>
      </c>
      <c r="F905" s="198">
        <v>61722</v>
      </c>
      <c r="G905" t="s">
        <v>809</v>
      </c>
      <c r="H905" s="167">
        <v>2200</v>
      </c>
      <c r="I905">
        <f t="shared" si="14"/>
        <v>1996</v>
      </c>
    </row>
    <row r="906" spans="4:9">
      <c r="D906">
        <v>3000</v>
      </c>
      <c r="E906" s="182">
        <v>35389</v>
      </c>
      <c r="F906" s="198">
        <v>67580</v>
      </c>
      <c r="G906" t="s">
        <v>1765</v>
      </c>
      <c r="H906" s="167">
        <v>129781.8</v>
      </c>
      <c r="I906">
        <f t="shared" si="14"/>
        <v>1996</v>
      </c>
    </row>
    <row r="907" spans="4:9">
      <c r="D907">
        <v>3000</v>
      </c>
      <c r="E907" s="182">
        <v>35389</v>
      </c>
      <c r="F907" s="198">
        <v>67581</v>
      </c>
      <c r="G907" t="s">
        <v>813</v>
      </c>
      <c r="H907" s="167">
        <v>37839.61</v>
      </c>
      <c r="I907">
        <f t="shared" si="14"/>
        <v>1996</v>
      </c>
    </row>
    <row r="908" spans="4:9">
      <c r="D908">
        <v>3000</v>
      </c>
      <c r="E908" s="182">
        <v>35389</v>
      </c>
      <c r="F908" s="198">
        <v>67582</v>
      </c>
      <c r="G908" t="s">
        <v>1764</v>
      </c>
      <c r="H908" s="167">
        <v>39319.919999999998</v>
      </c>
      <c r="I908">
        <f t="shared" si="14"/>
        <v>1996</v>
      </c>
    </row>
    <row r="909" spans="4:9">
      <c r="D909">
        <v>3000</v>
      </c>
      <c r="E909" s="182">
        <v>35391</v>
      </c>
      <c r="F909" s="198">
        <v>61729</v>
      </c>
      <c r="G909" t="s">
        <v>814</v>
      </c>
      <c r="H909" s="167">
        <v>8875.86</v>
      </c>
      <c r="I909">
        <f t="shared" si="14"/>
        <v>1996</v>
      </c>
    </row>
    <row r="910" spans="4:9">
      <c r="D910">
        <v>3000</v>
      </c>
      <c r="E910" s="182">
        <v>35395</v>
      </c>
      <c r="F910" s="198">
        <v>61723</v>
      </c>
      <c r="G910" t="s">
        <v>815</v>
      </c>
      <c r="H910" s="167">
        <v>9101</v>
      </c>
      <c r="I910">
        <f t="shared" si="14"/>
        <v>1996</v>
      </c>
    </row>
    <row r="911" spans="4:9">
      <c r="D911">
        <v>3000</v>
      </c>
      <c r="E911" s="182">
        <v>35399</v>
      </c>
      <c r="F911" s="198">
        <v>64040</v>
      </c>
      <c r="G911" t="s">
        <v>2568</v>
      </c>
      <c r="H911" s="167">
        <v>110799</v>
      </c>
      <c r="I911">
        <f t="shared" si="14"/>
        <v>1996</v>
      </c>
    </row>
    <row r="912" spans="4:9">
      <c r="D912">
        <v>3000</v>
      </c>
      <c r="E912" s="182">
        <v>35401</v>
      </c>
      <c r="F912" s="198">
        <v>65305</v>
      </c>
      <c r="G912" t="s">
        <v>2569</v>
      </c>
      <c r="H912" s="167">
        <v>6035</v>
      </c>
      <c r="I912">
        <f t="shared" si="14"/>
        <v>1996</v>
      </c>
    </row>
    <row r="913" spans="4:9">
      <c r="D913">
        <v>3000</v>
      </c>
      <c r="E913" s="182">
        <v>35402</v>
      </c>
      <c r="F913" s="198">
        <v>64032</v>
      </c>
      <c r="G913" t="s">
        <v>2570</v>
      </c>
      <c r="H913" s="167">
        <v>7451</v>
      </c>
      <c r="I913">
        <f t="shared" si="14"/>
        <v>1996</v>
      </c>
    </row>
    <row r="914" spans="4:9">
      <c r="D914">
        <v>3000</v>
      </c>
      <c r="E914" s="182">
        <v>35403</v>
      </c>
      <c r="F914" s="198">
        <v>61730</v>
      </c>
      <c r="G914" t="s">
        <v>6</v>
      </c>
      <c r="H914" s="167">
        <v>42759</v>
      </c>
      <c r="I914">
        <f t="shared" si="14"/>
        <v>1996</v>
      </c>
    </row>
    <row r="915" spans="4:9">
      <c r="D915">
        <v>3000</v>
      </c>
      <c r="E915" s="182">
        <v>35403</v>
      </c>
      <c r="F915" s="198">
        <v>65295</v>
      </c>
      <c r="G915" t="s">
        <v>5</v>
      </c>
      <c r="H915" s="167">
        <v>25425</v>
      </c>
      <c r="I915">
        <f t="shared" si="14"/>
        <v>1996</v>
      </c>
    </row>
    <row r="916" spans="4:9">
      <c r="D916">
        <v>3000</v>
      </c>
      <c r="E916" s="182">
        <v>35403</v>
      </c>
      <c r="F916" s="198">
        <v>65962</v>
      </c>
      <c r="G916" t="s">
        <v>2571</v>
      </c>
      <c r="H916" s="167">
        <v>14500</v>
      </c>
      <c r="I916">
        <f t="shared" si="14"/>
        <v>1996</v>
      </c>
    </row>
    <row r="917" spans="4:9">
      <c r="D917">
        <v>3000</v>
      </c>
      <c r="E917" s="182">
        <v>35404</v>
      </c>
      <c r="F917" s="198">
        <v>65303</v>
      </c>
      <c r="G917" t="s">
        <v>7</v>
      </c>
      <c r="H917" s="167">
        <v>2735.25</v>
      </c>
      <c r="I917">
        <f t="shared" si="14"/>
        <v>1996</v>
      </c>
    </row>
    <row r="918" spans="4:9">
      <c r="D918">
        <v>3000</v>
      </c>
      <c r="E918" s="182">
        <v>35404</v>
      </c>
      <c r="F918" s="198">
        <v>65304</v>
      </c>
      <c r="G918" t="s">
        <v>8</v>
      </c>
      <c r="H918" s="167">
        <v>2735.25</v>
      </c>
      <c r="I918">
        <f t="shared" si="14"/>
        <v>1996</v>
      </c>
    </row>
    <row r="919" spans="4:9">
      <c r="D919">
        <v>3000</v>
      </c>
      <c r="E919" s="182">
        <v>35408</v>
      </c>
      <c r="F919" s="198">
        <v>65290</v>
      </c>
      <c r="G919" t="s">
        <v>10</v>
      </c>
      <c r="H919" s="167">
        <v>14708</v>
      </c>
      <c r="I919">
        <f t="shared" si="14"/>
        <v>1996</v>
      </c>
    </row>
    <row r="920" spans="4:9">
      <c r="D920">
        <v>3000</v>
      </c>
      <c r="E920" s="182">
        <v>35408</v>
      </c>
      <c r="F920" s="198">
        <v>65299</v>
      </c>
      <c r="G920" t="s">
        <v>9</v>
      </c>
      <c r="H920" s="167">
        <v>5662.77</v>
      </c>
      <c r="I920">
        <f t="shared" si="14"/>
        <v>1996</v>
      </c>
    </row>
    <row r="921" spans="4:9">
      <c r="D921">
        <v>3000</v>
      </c>
      <c r="E921" s="182">
        <v>35410</v>
      </c>
      <c r="F921" s="198">
        <v>65964</v>
      </c>
      <c r="G921" t="s">
        <v>3561</v>
      </c>
      <c r="H921" s="167">
        <v>2042.5</v>
      </c>
      <c r="I921">
        <f t="shared" si="14"/>
        <v>1996</v>
      </c>
    </row>
    <row r="922" spans="4:9">
      <c r="D922">
        <v>3000</v>
      </c>
      <c r="E922" s="182">
        <v>35411</v>
      </c>
      <c r="F922" s="198">
        <v>65965</v>
      </c>
      <c r="G922" t="s">
        <v>11</v>
      </c>
      <c r="H922" s="167">
        <v>5141.03</v>
      </c>
      <c r="I922">
        <f t="shared" si="14"/>
        <v>1996</v>
      </c>
    </row>
    <row r="923" spans="4:9">
      <c r="D923">
        <v>3000</v>
      </c>
      <c r="E923" s="182">
        <v>35412</v>
      </c>
      <c r="F923" s="198">
        <v>64030</v>
      </c>
      <c r="G923" t="s">
        <v>12</v>
      </c>
      <c r="H923" s="167">
        <v>2220</v>
      </c>
      <c r="I923">
        <f t="shared" si="14"/>
        <v>1996</v>
      </c>
    </row>
    <row r="924" spans="4:9">
      <c r="D924">
        <v>3000</v>
      </c>
      <c r="E924" s="182">
        <v>35412</v>
      </c>
      <c r="F924" s="198">
        <v>64209</v>
      </c>
      <c r="G924" t="s">
        <v>13</v>
      </c>
      <c r="H924" s="167">
        <v>9560.6299999999992</v>
      </c>
      <c r="I924">
        <f t="shared" si="14"/>
        <v>1996</v>
      </c>
    </row>
    <row r="925" spans="4:9">
      <c r="D925">
        <v>3000</v>
      </c>
      <c r="E925" s="182">
        <v>35425</v>
      </c>
      <c r="F925" s="198">
        <v>64034</v>
      </c>
      <c r="G925" t="s">
        <v>14</v>
      </c>
      <c r="H925" s="167">
        <v>2984.37</v>
      </c>
      <c r="I925">
        <f t="shared" si="14"/>
        <v>1996</v>
      </c>
    </row>
    <row r="926" spans="4:9">
      <c r="D926">
        <v>3000</v>
      </c>
      <c r="E926" s="182">
        <v>35429</v>
      </c>
      <c r="F926" s="198">
        <v>64203</v>
      </c>
      <c r="G926" t="s">
        <v>547</v>
      </c>
      <c r="H926" s="167">
        <v>1946</v>
      </c>
      <c r="I926">
        <f t="shared" si="14"/>
        <v>1996</v>
      </c>
    </row>
    <row r="927" spans="4:9">
      <c r="D927">
        <v>3000</v>
      </c>
      <c r="E927" s="182">
        <v>35440</v>
      </c>
      <c r="F927" s="198">
        <v>65298</v>
      </c>
      <c r="G927" t="s">
        <v>550</v>
      </c>
      <c r="H927" s="167">
        <v>7700</v>
      </c>
      <c r="I927">
        <f t="shared" si="14"/>
        <v>1997</v>
      </c>
    </row>
    <row r="928" spans="4:9">
      <c r="D928">
        <v>3000</v>
      </c>
      <c r="E928" s="182">
        <v>35440</v>
      </c>
      <c r="F928" s="198">
        <v>65967</v>
      </c>
      <c r="G928" t="s">
        <v>548</v>
      </c>
      <c r="H928" s="167">
        <v>2200</v>
      </c>
      <c r="I928">
        <f t="shared" si="14"/>
        <v>1997</v>
      </c>
    </row>
    <row r="929" spans="4:9">
      <c r="D929">
        <v>3000</v>
      </c>
      <c r="E929" s="182">
        <v>35443</v>
      </c>
      <c r="F929" s="198">
        <v>64479</v>
      </c>
      <c r="G929" t="s">
        <v>551</v>
      </c>
      <c r="H929" s="167">
        <v>101120</v>
      </c>
      <c r="I929">
        <f t="shared" si="14"/>
        <v>1997</v>
      </c>
    </row>
    <row r="930" spans="4:9">
      <c r="D930">
        <v>3000</v>
      </c>
      <c r="E930" s="182">
        <v>35450</v>
      </c>
      <c r="F930" s="198">
        <v>65963</v>
      </c>
      <c r="G930" t="s">
        <v>3173</v>
      </c>
      <c r="H930" s="167">
        <v>3849</v>
      </c>
      <c r="I930">
        <f t="shared" si="14"/>
        <v>1997</v>
      </c>
    </row>
    <row r="931" spans="4:9">
      <c r="D931">
        <v>3000</v>
      </c>
      <c r="E931" s="182">
        <v>35461</v>
      </c>
      <c r="F931" s="198">
        <v>67589</v>
      </c>
      <c r="G931" t="s">
        <v>3232</v>
      </c>
      <c r="H931" s="167">
        <v>13096.8</v>
      </c>
      <c r="I931">
        <f t="shared" si="14"/>
        <v>1997</v>
      </c>
    </row>
    <row r="932" spans="4:9">
      <c r="D932">
        <v>3000</v>
      </c>
      <c r="E932" s="182">
        <v>35467</v>
      </c>
      <c r="F932" s="198">
        <v>67591</v>
      </c>
      <c r="G932" t="s">
        <v>3175</v>
      </c>
      <c r="H932" s="167">
        <v>16938.099999999999</v>
      </c>
      <c r="I932">
        <f t="shared" si="14"/>
        <v>1997</v>
      </c>
    </row>
    <row r="933" spans="4:9">
      <c r="D933">
        <v>3000</v>
      </c>
      <c r="E933" s="182">
        <v>35468</v>
      </c>
      <c r="F933" s="198">
        <v>65807</v>
      </c>
      <c r="G933" t="s">
        <v>3176</v>
      </c>
      <c r="H933" s="167">
        <v>4708</v>
      </c>
      <c r="I933">
        <f t="shared" si="14"/>
        <v>1997</v>
      </c>
    </row>
    <row r="934" spans="4:9">
      <c r="D934">
        <v>3000</v>
      </c>
      <c r="E934" s="182">
        <v>35478</v>
      </c>
      <c r="F934" s="198">
        <v>64024</v>
      </c>
      <c r="G934" t="s">
        <v>3181</v>
      </c>
      <c r="H934" s="167">
        <v>34000</v>
      </c>
      <c r="I934">
        <f t="shared" si="14"/>
        <v>1997</v>
      </c>
    </row>
    <row r="935" spans="4:9">
      <c r="D935">
        <v>3000</v>
      </c>
      <c r="E935" s="182">
        <v>35478</v>
      </c>
      <c r="F935" s="198">
        <v>64025</v>
      </c>
      <c r="G935" t="s">
        <v>3179</v>
      </c>
      <c r="H935" s="167">
        <v>23465.21</v>
      </c>
      <c r="I935">
        <f t="shared" si="14"/>
        <v>1997</v>
      </c>
    </row>
    <row r="936" spans="4:9">
      <c r="D936">
        <v>3000</v>
      </c>
      <c r="E936" s="182">
        <v>35480</v>
      </c>
      <c r="F936" s="198">
        <v>66901</v>
      </c>
      <c r="G936" t="s">
        <v>3182</v>
      </c>
      <c r="H936" s="167">
        <v>8025</v>
      </c>
      <c r="I936">
        <f t="shared" si="14"/>
        <v>1997</v>
      </c>
    </row>
    <row r="937" spans="4:9">
      <c r="D937">
        <v>3000</v>
      </c>
      <c r="E937" s="182">
        <v>35499</v>
      </c>
      <c r="F937" s="198">
        <v>67758</v>
      </c>
      <c r="G937" t="s">
        <v>3184</v>
      </c>
      <c r="H937" s="167">
        <v>72393.41</v>
      </c>
      <c r="I937">
        <f t="shared" si="14"/>
        <v>1997</v>
      </c>
    </row>
    <row r="938" spans="4:9">
      <c r="D938">
        <v>3000</v>
      </c>
      <c r="E938" s="182">
        <v>35502</v>
      </c>
      <c r="F938" s="198">
        <v>66907</v>
      </c>
      <c r="G938" t="s">
        <v>3186</v>
      </c>
      <c r="H938" s="167">
        <v>4708</v>
      </c>
      <c r="I938">
        <f t="shared" si="14"/>
        <v>1997</v>
      </c>
    </row>
    <row r="939" spans="4:9">
      <c r="D939">
        <v>3000</v>
      </c>
      <c r="E939" s="182">
        <v>35506</v>
      </c>
      <c r="F939" s="198">
        <v>66900</v>
      </c>
      <c r="G939" t="s">
        <v>3188</v>
      </c>
      <c r="H939" s="167">
        <v>11077.51</v>
      </c>
      <c r="I939">
        <f t="shared" si="14"/>
        <v>1997</v>
      </c>
    </row>
    <row r="940" spans="4:9">
      <c r="D940">
        <v>3000</v>
      </c>
      <c r="E940" s="182">
        <v>35507</v>
      </c>
      <c r="F940" s="198">
        <v>67759</v>
      </c>
      <c r="G940" t="s">
        <v>3189</v>
      </c>
      <c r="H940" s="167">
        <v>63687.24</v>
      </c>
      <c r="I940">
        <f t="shared" si="14"/>
        <v>1997</v>
      </c>
    </row>
    <row r="941" spans="4:9">
      <c r="D941">
        <v>3000</v>
      </c>
      <c r="E941" s="182">
        <v>35509</v>
      </c>
      <c r="F941" s="198">
        <v>64036</v>
      </c>
      <c r="G941" t="s">
        <v>3191</v>
      </c>
      <c r="H941" s="167">
        <v>2400</v>
      </c>
      <c r="I941">
        <f t="shared" si="14"/>
        <v>1997</v>
      </c>
    </row>
    <row r="942" spans="4:9">
      <c r="D942">
        <v>3000</v>
      </c>
      <c r="E942" s="182">
        <v>35519</v>
      </c>
      <c r="F942" s="198">
        <v>64035</v>
      </c>
      <c r="G942" t="s">
        <v>3198</v>
      </c>
      <c r="H942" s="167">
        <v>4966</v>
      </c>
      <c r="I942">
        <f t="shared" si="14"/>
        <v>1997</v>
      </c>
    </row>
    <row r="943" spans="4:9">
      <c r="D943">
        <v>3000</v>
      </c>
      <c r="E943" s="182">
        <v>35519</v>
      </c>
      <c r="F943" s="198">
        <v>65808</v>
      </c>
      <c r="G943" t="s">
        <v>3214</v>
      </c>
      <c r="H943" s="167">
        <v>50000</v>
      </c>
      <c r="I943">
        <f t="shared" si="14"/>
        <v>1997</v>
      </c>
    </row>
    <row r="944" spans="4:9">
      <c r="D944">
        <v>3000</v>
      </c>
      <c r="E944" s="182">
        <v>35519</v>
      </c>
      <c r="F944" s="198">
        <v>65811</v>
      </c>
      <c r="G944" t="s">
        <v>3206</v>
      </c>
      <c r="H944" s="167">
        <v>26016</v>
      </c>
      <c r="I944">
        <f t="shared" si="14"/>
        <v>1997</v>
      </c>
    </row>
    <row r="945" spans="4:9">
      <c r="D945">
        <v>3000</v>
      </c>
      <c r="E945" s="182">
        <v>35519</v>
      </c>
      <c r="F945" s="198">
        <v>65812</v>
      </c>
      <c r="G945" t="s">
        <v>3208</v>
      </c>
      <c r="H945" s="167">
        <v>36000</v>
      </c>
      <c r="I945">
        <f t="shared" si="14"/>
        <v>1997</v>
      </c>
    </row>
    <row r="946" spans="4:9">
      <c r="D946">
        <v>3000</v>
      </c>
      <c r="E946" s="182">
        <v>35519</v>
      </c>
      <c r="F946" s="198">
        <v>65813</v>
      </c>
      <c r="G946" t="s">
        <v>3211</v>
      </c>
      <c r="H946" s="167">
        <v>40000</v>
      </c>
      <c r="I946">
        <f t="shared" si="14"/>
        <v>1997</v>
      </c>
    </row>
    <row r="947" spans="4:9">
      <c r="D947">
        <v>3000</v>
      </c>
      <c r="E947" s="182">
        <v>35519</v>
      </c>
      <c r="F947" s="198">
        <v>65814</v>
      </c>
      <c r="G947" t="s">
        <v>3212</v>
      </c>
      <c r="H947" s="167">
        <v>40480</v>
      </c>
      <c r="I947">
        <f t="shared" si="14"/>
        <v>1997</v>
      </c>
    </row>
    <row r="948" spans="4:9">
      <c r="D948">
        <v>3000</v>
      </c>
      <c r="E948" s="182">
        <v>35519</v>
      </c>
      <c r="F948" s="198">
        <v>66893</v>
      </c>
      <c r="G948" t="s">
        <v>3215</v>
      </c>
      <c r="H948" s="167">
        <v>65832</v>
      </c>
      <c r="I948">
        <f t="shared" si="14"/>
        <v>1997</v>
      </c>
    </row>
    <row r="949" spans="4:9">
      <c r="D949">
        <v>3000</v>
      </c>
      <c r="E949" s="182">
        <v>35519</v>
      </c>
      <c r="F949" s="198">
        <v>66894</v>
      </c>
      <c r="G949" t="s">
        <v>3564</v>
      </c>
      <c r="H949" s="167">
        <v>301202</v>
      </c>
      <c r="I949">
        <f t="shared" si="14"/>
        <v>1997</v>
      </c>
    </row>
    <row r="950" spans="4:9">
      <c r="D950">
        <v>3000</v>
      </c>
      <c r="E950" s="182">
        <v>35519</v>
      </c>
      <c r="F950" s="198">
        <v>66897</v>
      </c>
      <c r="G950" t="s">
        <v>3210</v>
      </c>
      <c r="H950" s="167">
        <v>37500</v>
      </c>
      <c r="I950">
        <f t="shared" si="14"/>
        <v>1997</v>
      </c>
    </row>
    <row r="951" spans="4:9">
      <c r="D951">
        <v>3000</v>
      </c>
      <c r="E951" s="182">
        <v>35519</v>
      </c>
      <c r="F951" s="198">
        <v>66898</v>
      </c>
      <c r="G951" t="s">
        <v>3209</v>
      </c>
      <c r="H951" s="167">
        <v>37500</v>
      </c>
      <c r="I951">
        <f t="shared" si="14"/>
        <v>1997</v>
      </c>
    </row>
    <row r="952" spans="4:9">
      <c r="D952">
        <v>3000</v>
      </c>
      <c r="E952" s="182">
        <v>35519</v>
      </c>
      <c r="F952" s="198">
        <v>67063</v>
      </c>
      <c r="G952" t="s">
        <v>3216</v>
      </c>
      <c r="H952" s="167">
        <v>86580</v>
      </c>
      <c r="I952">
        <f t="shared" si="14"/>
        <v>1997</v>
      </c>
    </row>
    <row r="953" spans="4:9">
      <c r="D953">
        <v>3000</v>
      </c>
      <c r="E953" s="182">
        <v>35519</v>
      </c>
      <c r="F953" s="198">
        <v>67064</v>
      </c>
      <c r="G953" t="s">
        <v>3217</v>
      </c>
      <c r="H953" s="167">
        <v>86580</v>
      </c>
      <c r="I953">
        <f t="shared" si="14"/>
        <v>1997</v>
      </c>
    </row>
    <row r="954" spans="4:9">
      <c r="D954">
        <v>3000</v>
      </c>
      <c r="E954" s="182">
        <v>35519</v>
      </c>
      <c r="F954" s="198">
        <v>67065</v>
      </c>
      <c r="G954" t="s">
        <v>3201</v>
      </c>
      <c r="H954" s="167">
        <v>9453</v>
      </c>
      <c r="I954">
        <f t="shared" si="14"/>
        <v>1997</v>
      </c>
    </row>
    <row r="955" spans="4:9">
      <c r="D955">
        <v>3000</v>
      </c>
      <c r="E955" s="182">
        <v>35519</v>
      </c>
      <c r="F955" s="198">
        <v>67066</v>
      </c>
      <c r="G955" t="s">
        <v>3205</v>
      </c>
      <c r="H955" s="167">
        <v>23000</v>
      </c>
      <c r="I955">
        <f t="shared" si="14"/>
        <v>1997</v>
      </c>
    </row>
    <row r="956" spans="4:9">
      <c r="D956">
        <v>3000</v>
      </c>
      <c r="E956" s="182">
        <v>35519</v>
      </c>
      <c r="F956" s="198">
        <v>67073</v>
      </c>
      <c r="G956" t="s">
        <v>3195</v>
      </c>
      <c r="H956" s="167">
        <v>3000</v>
      </c>
      <c r="I956">
        <f t="shared" si="14"/>
        <v>1997</v>
      </c>
    </row>
    <row r="957" spans="4:9">
      <c r="D957">
        <v>3000</v>
      </c>
      <c r="E957" s="182">
        <v>35519</v>
      </c>
      <c r="F957" s="198">
        <v>67743</v>
      </c>
      <c r="G957" t="s">
        <v>3196</v>
      </c>
      <c r="H957" s="167">
        <v>3000</v>
      </c>
      <c r="I957">
        <f t="shared" si="14"/>
        <v>1997</v>
      </c>
    </row>
    <row r="958" spans="4:9">
      <c r="D958">
        <v>3000</v>
      </c>
      <c r="E958" s="182">
        <v>35519</v>
      </c>
      <c r="F958" s="198">
        <v>67745</v>
      </c>
      <c r="G958" t="s">
        <v>3204</v>
      </c>
      <c r="H958" s="167">
        <v>16500</v>
      </c>
      <c r="I958">
        <f t="shared" si="14"/>
        <v>1997</v>
      </c>
    </row>
    <row r="959" spans="4:9">
      <c r="D959">
        <v>3000</v>
      </c>
      <c r="E959" s="182">
        <v>35519</v>
      </c>
      <c r="F959" s="198">
        <v>67749</v>
      </c>
      <c r="G959" t="s">
        <v>3197</v>
      </c>
      <c r="H959" s="167">
        <v>4000</v>
      </c>
      <c r="I959">
        <f t="shared" si="14"/>
        <v>1997</v>
      </c>
    </row>
    <row r="960" spans="4:9">
      <c r="D960">
        <v>3000</v>
      </c>
      <c r="E960" s="182">
        <v>35520</v>
      </c>
      <c r="F960" s="198">
        <v>64033</v>
      </c>
      <c r="G960" t="s">
        <v>3219</v>
      </c>
      <c r="H960" s="167">
        <v>3410.7</v>
      </c>
      <c r="I960">
        <f t="shared" si="14"/>
        <v>1997</v>
      </c>
    </row>
    <row r="961" spans="4:9">
      <c r="D961">
        <v>3000</v>
      </c>
      <c r="E961" s="182">
        <v>35528</v>
      </c>
      <c r="F961" s="198">
        <v>67586</v>
      </c>
      <c r="G961" t="s">
        <v>3220</v>
      </c>
      <c r="H961" s="167">
        <v>19101.64</v>
      </c>
      <c r="I961">
        <f t="shared" si="14"/>
        <v>1997</v>
      </c>
    </row>
    <row r="962" spans="4:9">
      <c r="D962">
        <v>3000</v>
      </c>
      <c r="E962" s="182">
        <v>35545</v>
      </c>
      <c r="F962" s="198">
        <v>67588</v>
      </c>
      <c r="G962" t="s">
        <v>1267</v>
      </c>
      <c r="H962" s="167">
        <v>8560</v>
      </c>
      <c r="I962">
        <f t="shared" ref="I962:I1025" si="15">YEAR(E962)</f>
        <v>1997</v>
      </c>
    </row>
    <row r="963" spans="4:9">
      <c r="D963">
        <v>3000</v>
      </c>
      <c r="E963" s="182">
        <v>35550</v>
      </c>
      <c r="F963" s="198">
        <v>64481</v>
      </c>
      <c r="G963" t="s">
        <v>1811</v>
      </c>
      <c r="H963" s="167">
        <v>193135</v>
      </c>
      <c r="I963">
        <f t="shared" si="15"/>
        <v>1997</v>
      </c>
    </row>
    <row r="964" spans="4:9">
      <c r="D964">
        <v>3000</v>
      </c>
      <c r="E964" s="182">
        <v>35550</v>
      </c>
      <c r="F964" s="198">
        <v>65133</v>
      </c>
      <c r="G964" t="s">
        <v>1268</v>
      </c>
      <c r="H964" s="167">
        <v>61230.47</v>
      </c>
      <c r="I964">
        <f t="shared" si="15"/>
        <v>1997</v>
      </c>
    </row>
    <row r="965" spans="4:9">
      <c r="D965">
        <v>3000</v>
      </c>
      <c r="E965" s="182">
        <v>35556</v>
      </c>
      <c r="F965" s="198">
        <v>65131</v>
      </c>
      <c r="G965" t="s">
        <v>1813</v>
      </c>
      <c r="H965" s="167">
        <v>31565</v>
      </c>
      <c r="I965">
        <f t="shared" si="15"/>
        <v>1997</v>
      </c>
    </row>
    <row r="966" spans="4:9">
      <c r="D966">
        <v>3000</v>
      </c>
      <c r="E966" s="182">
        <v>35556</v>
      </c>
      <c r="F966" s="198">
        <v>65639</v>
      </c>
      <c r="G966" t="s">
        <v>1814</v>
      </c>
      <c r="H966" s="167">
        <v>64018.720000000001</v>
      </c>
      <c r="I966">
        <f t="shared" si="15"/>
        <v>1997</v>
      </c>
    </row>
    <row r="967" spans="4:9">
      <c r="D967">
        <v>3000</v>
      </c>
      <c r="E967" s="182">
        <v>35557</v>
      </c>
      <c r="F967" s="198">
        <v>64039</v>
      </c>
      <c r="G967" t="s">
        <v>1816</v>
      </c>
      <c r="H967" s="167">
        <v>142527.72</v>
      </c>
      <c r="I967">
        <f t="shared" si="15"/>
        <v>1997</v>
      </c>
    </row>
    <row r="968" spans="4:9">
      <c r="D968">
        <v>3000</v>
      </c>
      <c r="E968" s="182">
        <v>35557</v>
      </c>
      <c r="F968" s="198">
        <v>67593</v>
      </c>
      <c r="G968" t="s">
        <v>1815</v>
      </c>
      <c r="H968" s="167">
        <v>118000</v>
      </c>
      <c r="I968">
        <f t="shared" si="15"/>
        <v>1997</v>
      </c>
    </row>
    <row r="969" spans="4:9">
      <c r="D969">
        <v>3000</v>
      </c>
      <c r="E969" s="182">
        <v>35557</v>
      </c>
      <c r="F969" s="198">
        <v>67594</v>
      </c>
      <c r="G969" t="s">
        <v>1819</v>
      </c>
      <c r="H969" s="167">
        <v>660000</v>
      </c>
      <c r="I969">
        <f t="shared" si="15"/>
        <v>1997</v>
      </c>
    </row>
    <row r="970" spans="4:9">
      <c r="D970">
        <v>3000</v>
      </c>
      <c r="E970" s="182">
        <v>35557</v>
      </c>
      <c r="F970" s="198">
        <v>67596</v>
      </c>
      <c r="G970" t="s">
        <v>1818</v>
      </c>
      <c r="H970" s="167">
        <v>298000</v>
      </c>
      <c r="I970">
        <f t="shared" si="15"/>
        <v>1997</v>
      </c>
    </row>
    <row r="971" spans="4:9">
      <c r="D971">
        <v>3000</v>
      </c>
      <c r="E971" s="182">
        <v>35559</v>
      </c>
      <c r="F971" s="198">
        <v>65134</v>
      </c>
      <c r="G971" t="s">
        <v>1820</v>
      </c>
      <c r="H971" s="167">
        <v>42000</v>
      </c>
      <c r="I971">
        <f t="shared" si="15"/>
        <v>1997</v>
      </c>
    </row>
    <row r="972" spans="4:9">
      <c r="D972">
        <v>3000</v>
      </c>
      <c r="E972" s="182">
        <v>35564</v>
      </c>
      <c r="F972" s="198">
        <v>65641</v>
      </c>
      <c r="G972" t="s">
        <v>1821</v>
      </c>
      <c r="H972" s="167">
        <v>49990</v>
      </c>
      <c r="I972">
        <f t="shared" si="15"/>
        <v>1997</v>
      </c>
    </row>
    <row r="973" spans="4:9" s="191" customFormat="1">
      <c r="D973" s="191">
        <v>3000</v>
      </c>
      <c r="E973" s="214">
        <v>35581</v>
      </c>
      <c r="F973" s="215">
        <v>68682</v>
      </c>
      <c r="G973" s="191" t="s">
        <v>1086</v>
      </c>
      <c r="H973" s="190">
        <v>0</v>
      </c>
      <c r="I973" s="191">
        <f t="shared" si="15"/>
        <v>1997</v>
      </c>
    </row>
    <row r="974" spans="4:9">
      <c r="D974">
        <v>3000</v>
      </c>
      <c r="E974" s="182">
        <v>35582</v>
      </c>
      <c r="F974" s="198">
        <v>65140</v>
      </c>
      <c r="G974" t="s">
        <v>1824</v>
      </c>
      <c r="H974" s="167">
        <v>8288.16</v>
      </c>
      <c r="I974">
        <f t="shared" si="15"/>
        <v>1997</v>
      </c>
    </row>
    <row r="975" spans="4:9">
      <c r="D975">
        <v>3000</v>
      </c>
      <c r="E975" s="182">
        <v>35582</v>
      </c>
      <c r="F975" s="198">
        <v>66001</v>
      </c>
      <c r="G975" t="s">
        <v>1822</v>
      </c>
      <c r="H975" s="167">
        <v>2374.65</v>
      </c>
      <c r="I975">
        <f t="shared" si="15"/>
        <v>1997</v>
      </c>
    </row>
    <row r="976" spans="4:9">
      <c r="D976">
        <v>3000</v>
      </c>
      <c r="E976" s="182">
        <v>35582</v>
      </c>
      <c r="F976" s="198">
        <v>68688</v>
      </c>
      <c r="G976" t="s">
        <v>1825</v>
      </c>
      <c r="H976" s="167">
        <v>11738.97</v>
      </c>
      <c r="I976">
        <f t="shared" si="15"/>
        <v>1997</v>
      </c>
    </row>
    <row r="977" spans="4:9">
      <c r="D977">
        <v>3000</v>
      </c>
      <c r="E977" s="182">
        <v>35583</v>
      </c>
      <c r="F977" s="198">
        <v>69381</v>
      </c>
      <c r="G977" t="s">
        <v>1831</v>
      </c>
      <c r="H977" s="167">
        <v>5997.35</v>
      </c>
      <c r="I977">
        <f t="shared" si="15"/>
        <v>1997</v>
      </c>
    </row>
    <row r="978" spans="4:9">
      <c r="D978">
        <v>3000</v>
      </c>
      <c r="E978" s="182">
        <v>35596</v>
      </c>
      <c r="F978" s="198">
        <v>66000</v>
      </c>
      <c r="G978" t="s">
        <v>2549</v>
      </c>
      <c r="H978" s="167">
        <v>2760</v>
      </c>
      <c r="I978">
        <f t="shared" si="15"/>
        <v>1997</v>
      </c>
    </row>
    <row r="979" spans="4:9">
      <c r="D979">
        <v>3000</v>
      </c>
      <c r="E979" s="182">
        <v>35611</v>
      </c>
      <c r="F979" s="198">
        <v>61742</v>
      </c>
      <c r="G979" t="s">
        <v>2555</v>
      </c>
      <c r="H979" s="167">
        <v>34109.46</v>
      </c>
      <c r="I979">
        <f t="shared" si="15"/>
        <v>1997</v>
      </c>
    </row>
    <row r="980" spans="4:9">
      <c r="D980">
        <v>3000</v>
      </c>
      <c r="E980" s="182">
        <v>35611</v>
      </c>
      <c r="F980" s="198">
        <v>61751</v>
      </c>
      <c r="G980" t="s">
        <v>2551</v>
      </c>
      <c r="H980" s="167">
        <v>2889</v>
      </c>
      <c r="I980">
        <f t="shared" si="15"/>
        <v>1997</v>
      </c>
    </row>
    <row r="981" spans="4:9">
      <c r="D981">
        <v>3000</v>
      </c>
      <c r="E981" s="182">
        <v>35611</v>
      </c>
      <c r="F981" s="198">
        <v>65139</v>
      </c>
      <c r="G981" t="s">
        <v>2552</v>
      </c>
      <c r="H981" s="167">
        <v>3584.5</v>
      </c>
      <c r="I981">
        <f t="shared" si="15"/>
        <v>1997</v>
      </c>
    </row>
    <row r="982" spans="4:9">
      <c r="D982">
        <v>3000</v>
      </c>
      <c r="E982" s="182">
        <v>35621</v>
      </c>
      <c r="F982" s="198">
        <v>67610</v>
      </c>
      <c r="G982" t="s">
        <v>2556</v>
      </c>
      <c r="H982" s="167">
        <v>5486.57</v>
      </c>
      <c r="I982">
        <f t="shared" si="15"/>
        <v>1997</v>
      </c>
    </row>
    <row r="983" spans="4:9">
      <c r="D983">
        <v>3000</v>
      </c>
      <c r="E983" s="182">
        <v>35621</v>
      </c>
      <c r="F983" s="198">
        <v>70480</v>
      </c>
      <c r="G983" t="s">
        <v>2557</v>
      </c>
      <c r="H983" s="167">
        <v>5486.57</v>
      </c>
      <c r="I983">
        <f t="shared" si="15"/>
        <v>1997</v>
      </c>
    </row>
    <row r="984" spans="4:9">
      <c r="D984">
        <v>3000</v>
      </c>
      <c r="E984" s="182">
        <v>35644</v>
      </c>
      <c r="F984" s="198">
        <v>68687</v>
      </c>
      <c r="G984" t="s">
        <v>2558</v>
      </c>
      <c r="H984" s="167">
        <v>6366.5</v>
      </c>
      <c r="I984">
        <f t="shared" si="15"/>
        <v>1997</v>
      </c>
    </row>
    <row r="985" spans="4:9">
      <c r="D985">
        <v>3000</v>
      </c>
      <c r="E985" s="182">
        <v>35650</v>
      </c>
      <c r="F985" s="198">
        <v>66924</v>
      </c>
      <c r="G985" t="s">
        <v>2559</v>
      </c>
      <c r="H985" s="167">
        <v>98602.37</v>
      </c>
      <c r="I985">
        <f t="shared" si="15"/>
        <v>1997</v>
      </c>
    </row>
    <row r="986" spans="4:9">
      <c r="D986">
        <v>3000</v>
      </c>
      <c r="E986" s="182">
        <v>35654</v>
      </c>
      <c r="F986" s="198">
        <v>65979</v>
      </c>
      <c r="G986" t="s">
        <v>2560</v>
      </c>
      <c r="H986" s="167">
        <v>61516.13</v>
      </c>
      <c r="I986">
        <f t="shared" si="15"/>
        <v>1997</v>
      </c>
    </row>
    <row r="987" spans="4:9">
      <c r="D987">
        <v>3000</v>
      </c>
      <c r="E987" s="182">
        <v>35667</v>
      </c>
      <c r="F987" s="198">
        <v>65980</v>
      </c>
      <c r="G987" t="s">
        <v>2601</v>
      </c>
      <c r="H987" s="167">
        <v>58074.31</v>
      </c>
      <c r="I987">
        <f t="shared" si="15"/>
        <v>1997</v>
      </c>
    </row>
    <row r="988" spans="4:9">
      <c r="D988">
        <v>3000</v>
      </c>
      <c r="E988" s="182">
        <v>35682</v>
      </c>
      <c r="F988" s="198">
        <v>63566</v>
      </c>
      <c r="G988" t="s">
        <v>2561</v>
      </c>
      <c r="H988" s="167">
        <v>10118.26</v>
      </c>
      <c r="I988">
        <f t="shared" si="15"/>
        <v>1997</v>
      </c>
    </row>
    <row r="989" spans="4:9">
      <c r="D989">
        <v>3000</v>
      </c>
      <c r="E989" s="182">
        <v>35692</v>
      </c>
      <c r="F989" s="198">
        <v>63569</v>
      </c>
      <c r="G989" t="s">
        <v>2562</v>
      </c>
      <c r="H989" s="167">
        <v>3242.64</v>
      </c>
      <c r="I989">
        <f t="shared" si="15"/>
        <v>1997</v>
      </c>
    </row>
    <row r="990" spans="4:9">
      <c r="D990">
        <v>3000</v>
      </c>
      <c r="E990" s="182">
        <v>35703</v>
      </c>
      <c r="F990" s="198">
        <v>61749</v>
      </c>
      <c r="G990" t="s">
        <v>2841</v>
      </c>
      <c r="H990" s="167">
        <v>7770.25</v>
      </c>
      <c r="I990">
        <f t="shared" si="15"/>
        <v>1997</v>
      </c>
    </row>
    <row r="991" spans="4:9">
      <c r="D991">
        <v>3000</v>
      </c>
      <c r="E991" s="182">
        <v>35703</v>
      </c>
      <c r="F991" s="198">
        <v>61750</v>
      </c>
      <c r="G991" t="s">
        <v>1411</v>
      </c>
      <c r="H991" s="167">
        <v>8968.65</v>
      </c>
      <c r="I991">
        <f t="shared" si="15"/>
        <v>1997</v>
      </c>
    </row>
    <row r="992" spans="4:9">
      <c r="D992">
        <v>3000</v>
      </c>
      <c r="E992" s="182">
        <v>35703</v>
      </c>
      <c r="F992" s="198">
        <v>62435</v>
      </c>
      <c r="G992" t="s">
        <v>2567</v>
      </c>
      <c r="H992" s="167">
        <v>6805.42</v>
      </c>
      <c r="I992">
        <f t="shared" si="15"/>
        <v>1997</v>
      </c>
    </row>
    <row r="993" spans="4:9">
      <c r="D993">
        <v>3000</v>
      </c>
      <c r="E993" s="182">
        <v>35703</v>
      </c>
      <c r="F993" s="198">
        <v>62438</v>
      </c>
      <c r="G993" t="s">
        <v>1417</v>
      </c>
      <c r="H993" s="167">
        <v>20330</v>
      </c>
      <c r="I993">
        <f t="shared" si="15"/>
        <v>1997</v>
      </c>
    </row>
    <row r="994" spans="4:9">
      <c r="D994">
        <v>3000</v>
      </c>
      <c r="E994" s="182">
        <v>35703</v>
      </c>
      <c r="F994" s="198">
        <v>62440</v>
      </c>
      <c r="G994" t="s">
        <v>1409</v>
      </c>
      <c r="H994" s="167">
        <v>8634.9</v>
      </c>
      <c r="I994">
        <f t="shared" si="15"/>
        <v>1997</v>
      </c>
    </row>
    <row r="995" spans="4:9">
      <c r="D995">
        <v>3000</v>
      </c>
      <c r="E995" s="182">
        <v>35703</v>
      </c>
      <c r="F995" s="198">
        <v>62441</v>
      </c>
      <c r="G995" t="s">
        <v>1415</v>
      </c>
      <c r="H995" s="167">
        <v>10694.65</v>
      </c>
      <c r="I995">
        <f t="shared" si="15"/>
        <v>1997</v>
      </c>
    </row>
    <row r="996" spans="4:9">
      <c r="D996">
        <v>3000</v>
      </c>
      <c r="E996" s="182">
        <v>35703</v>
      </c>
      <c r="F996" s="198">
        <v>62444</v>
      </c>
      <c r="G996" t="s">
        <v>1412</v>
      </c>
      <c r="H996" s="167">
        <v>9122.67</v>
      </c>
      <c r="I996">
        <f t="shared" si="15"/>
        <v>1997</v>
      </c>
    </row>
    <row r="997" spans="4:9">
      <c r="D997">
        <v>3000</v>
      </c>
      <c r="E997" s="182">
        <v>35703</v>
      </c>
      <c r="F997" s="198">
        <v>62446</v>
      </c>
      <c r="G997" t="s">
        <v>2566</v>
      </c>
      <c r="H997" s="167">
        <v>5564</v>
      </c>
      <c r="I997">
        <f t="shared" si="15"/>
        <v>1997</v>
      </c>
    </row>
    <row r="998" spans="4:9">
      <c r="D998">
        <v>3000</v>
      </c>
      <c r="E998" s="182">
        <v>35703</v>
      </c>
      <c r="F998" s="198">
        <v>62447</v>
      </c>
      <c r="G998" t="s">
        <v>3566</v>
      </c>
      <c r="H998" s="167">
        <v>5657</v>
      </c>
      <c r="I998">
        <f t="shared" si="15"/>
        <v>1997</v>
      </c>
    </row>
    <row r="999" spans="4:9">
      <c r="D999">
        <v>3000</v>
      </c>
      <c r="E999" s="182">
        <v>35703</v>
      </c>
      <c r="F999" s="198">
        <v>62449</v>
      </c>
      <c r="G999" t="s">
        <v>2565</v>
      </c>
      <c r="H999" s="167">
        <v>4498.0600000000004</v>
      </c>
      <c r="I999">
        <f t="shared" si="15"/>
        <v>1997</v>
      </c>
    </row>
    <row r="1000" spans="4:9">
      <c r="D1000">
        <v>3000</v>
      </c>
      <c r="E1000" s="182">
        <v>35703</v>
      </c>
      <c r="F1000" s="198">
        <v>68690</v>
      </c>
      <c r="G1000" t="s">
        <v>1418</v>
      </c>
      <c r="H1000" s="167">
        <v>20335.349999999999</v>
      </c>
      <c r="I1000">
        <f t="shared" si="15"/>
        <v>1997</v>
      </c>
    </row>
    <row r="1001" spans="4:9">
      <c r="D1001">
        <v>3000</v>
      </c>
      <c r="E1001" s="182">
        <v>35707</v>
      </c>
      <c r="F1001" s="198">
        <v>67614</v>
      </c>
      <c r="G1001" t="s">
        <v>1419</v>
      </c>
      <c r="H1001" s="167">
        <v>5345.72</v>
      </c>
      <c r="I1001">
        <f t="shared" si="15"/>
        <v>1997</v>
      </c>
    </row>
    <row r="1002" spans="4:9">
      <c r="D1002">
        <v>3000</v>
      </c>
      <c r="E1002" s="182">
        <v>35711</v>
      </c>
      <c r="F1002" s="198">
        <v>63567</v>
      </c>
      <c r="G1002" t="s">
        <v>1420</v>
      </c>
      <c r="H1002" s="167">
        <v>7222.5</v>
      </c>
      <c r="I1002">
        <f t="shared" si="15"/>
        <v>1997</v>
      </c>
    </row>
    <row r="1003" spans="4:9">
      <c r="D1003">
        <v>3000</v>
      </c>
      <c r="E1003" s="182">
        <v>35720</v>
      </c>
      <c r="F1003" s="198">
        <v>68689</v>
      </c>
      <c r="G1003" t="s">
        <v>3714</v>
      </c>
      <c r="H1003" s="167">
        <v>18065.88</v>
      </c>
      <c r="I1003">
        <f t="shared" si="15"/>
        <v>1997</v>
      </c>
    </row>
    <row r="1004" spans="4:9">
      <c r="D1004">
        <v>3000</v>
      </c>
      <c r="E1004" s="182">
        <v>35720</v>
      </c>
      <c r="F1004" s="198">
        <v>68693</v>
      </c>
      <c r="G1004" t="s">
        <v>3713</v>
      </c>
      <c r="H1004" s="167">
        <v>9838.65</v>
      </c>
      <c r="I1004">
        <f t="shared" si="15"/>
        <v>1997</v>
      </c>
    </row>
    <row r="1005" spans="4:9">
      <c r="D1005">
        <v>3000</v>
      </c>
      <c r="E1005" s="182">
        <v>35725</v>
      </c>
      <c r="F1005" s="198">
        <v>64221</v>
      </c>
      <c r="G1005" t="s">
        <v>3715</v>
      </c>
      <c r="H1005" s="167">
        <v>17260.47</v>
      </c>
      <c r="I1005">
        <f t="shared" si="15"/>
        <v>1997</v>
      </c>
    </row>
    <row r="1006" spans="4:9">
      <c r="D1006">
        <v>3000</v>
      </c>
      <c r="E1006" s="182">
        <v>35731</v>
      </c>
      <c r="F1006" s="198">
        <v>64243</v>
      </c>
      <c r="G1006" t="s">
        <v>1422</v>
      </c>
      <c r="H1006" s="167">
        <v>428891.76</v>
      </c>
      <c r="I1006">
        <f t="shared" si="15"/>
        <v>1997</v>
      </c>
    </row>
    <row r="1007" spans="4:9">
      <c r="D1007">
        <v>3000</v>
      </c>
      <c r="E1007" s="182">
        <v>35734</v>
      </c>
      <c r="F1007" s="198">
        <v>63563</v>
      </c>
      <c r="G1007" t="s">
        <v>1423</v>
      </c>
      <c r="H1007" s="167">
        <v>5666.72</v>
      </c>
      <c r="I1007">
        <f t="shared" si="15"/>
        <v>1997</v>
      </c>
    </row>
    <row r="1008" spans="4:9">
      <c r="D1008">
        <v>3000</v>
      </c>
      <c r="E1008" s="182">
        <v>35734</v>
      </c>
      <c r="F1008" s="198">
        <v>68684</v>
      </c>
      <c r="G1008" t="s">
        <v>1424</v>
      </c>
      <c r="H1008" s="167">
        <v>10113.4</v>
      </c>
      <c r="I1008">
        <f t="shared" si="15"/>
        <v>1997</v>
      </c>
    </row>
    <row r="1009" spans="4:9">
      <c r="D1009">
        <v>3000</v>
      </c>
      <c r="E1009" s="182">
        <v>35754</v>
      </c>
      <c r="F1009" s="198">
        <v>65987</v>
      </c>
      <c r="G1009" t="s">
        <v>1428</v>
      </c>
      <c r="H1009" s="167">
        <v>47168.26</v>
      </c>
      <c r="I1009">
        <f t="shared" si="15"/>
        <v>1997</v>
      </c>
    </row>
    <row r="1010" spans="4:9">
      <c r="D1010">
        <v>3000</v>
      </c>
      <c r="E1010" s="182">
        <v>35758</v>
      </c>
      <c r="F1010" s="198">
        <v>65986</v>
      </c>
      <c r="G1010" t="s">
        <v>1429</v>
      </c>
      <c r="H1010" s="167">
        <v>133834.39000000001</v>
      </c>
      <c r="I1010">
        <f t="shared" si="15"/>
        <v>1997</v>
      </c>
    </row>
    <row r="1011" spans="4:9">
      <c r="D1011">
        <v>3000</v>
      </c>
      <c r="E1011" s="182">
        <v>35764</v>
      </c>
      <c r="F1011" s="198">
        <v>67597</v>
      </c>
      <c r="G1011" t="s">
        <v>1430</v>
      </c>
      <c r="H1011" s="167">
        <v>65184.5</v>
      </c>
      <c r="I1011">
        <f t="shared" si="15"/>
        <v>1997</v>
      </c>
    </row>
    <row r="1012" spans="4:9">
      <c r="D1012">
        <v>3000</v>
      </c>
      <c r="E1012" s="182">
        <v>35767</v>
      </c>
      <c r="F1012" s="198">
        <v>62883</v>
      </c>
      <c r="G1012" t="s">
        <v>1431</v>
      </c>
      <c r="H1012" s="167">
        <v>233082</v>
      </c>
      <c r="I1012">
        <f t="shared" si="15"/>
        <v>1997</v>
      </c>
    </row>
    <row r="1013" spans="4:9">
      <c r="D1013">
        <v>3000</v>
      </c>
      <c r="E1013" s="182">
        <v>35767</v>
      </c>
      <c r="F1013" s="198">
        <v>62884</v>
      </c>
      <c r="G1013" t="s">
        <v>1432</v>
      </c>
      <c r="H1013" s="167">
        <v>343531.32</v>
      </c>
      <c r="I1013">
        <f t="shared" si="15"/>
        <v>1997</v>
      </c>
    </row>
    <row r="1014" spans="4:9">
      <c r="D1014">
        <v>3000</v>
      </c>
      <c r="E1014" s="182">
        <v>35767</v>
      </c>
      <c r="F1014" s="198">
        <v>62885</v>
      </c>
      <c r="G1014" t="s">
        <v>1433</v>
      </c>
      <c r="H1014" s="167">
        <v>996335</v>
      </c>
      <c r="I1014">
        <f t="shared" si="15"/>
        <v>1997</v>
      </c>
    </row>
    <row r="1015" spans="4:9">
      <c r="D1015">
        <v>3000</v>
      </c>
      <c r="E1015" s="182">
        <v>35781</v>
      </c>
      <c r="F1015" s="198">
        <v>67768</v>
      </c>
      <c r="G1015" t="s">
        <v>1435</v>
      </c>
      <c r="H1015" s="167">
        <v>8926.43</v>
      </c>
      <c r="I1015">
        <f t="shared" si="15"/>
        <v>1997</v>
      </c>
    </row>
    <row r="1016" spans="4:9">
      <c r="D1016">
        <v>3000</v>
      </c>
      <c r="E1016" s="182">
        <v>35781</v>
      </c>
      <c r="F1016" s="198">
        <v>67769</v>
      </c>
      <c r="G1016" t="s">
        <v>1435</v>
      </c>
      <c r="H1016" s="167">
        <v>8926.43</v>
      </c>
      <c r="I1016">
        <f t="shared" si="15"/>
        <v>1997</v>
      </c>
    </row>
    <row r="1017" spans="4:9">
      <c r="D1017">
        <v>3000</v>
      </c>
      <c r="E1017" s="182">
        <v>35795</v>
      </c>
      <c r="F1017" s="198">
        <v>66926</v>
      </c>
      <c r="G1017" t="s">
        <v>1437</v>
      </c>
      <c r="H1017" s="167">
        <v>54735.360000000001</v>
      </c>
      <c r="I1017">
        <f t="shared" si="15"/>
        <v>1997</v>
      </c>
    </row>
    <row r="1018" spans="4:9">
      <c r="D1018">
        <v>3000</v>
      </c>
      <c r="E1018" s="182">
        <v>35795</v>
      </c>
      <c r="F1018" s="198">
        <v>66927</v>
      </c>
      <c r="G1018" t="s">
        <v>1440</v>
      </c>
      <c r="H1018" s="167">
        <v>375849.47</v>
      </c>
      <c r="I1018">
        <f t="shared" si="15"/>
        <v>1997</v>
      </c>
    </row>
    <row r="1019" spans="4:9">
      <c r="D1019">
        <v>3000</v>
      </c>
      <c r="E1019" s="182">
        <v>35795</v>
      </c>
      <c r="F1019" s="198">
        <v>66928</v>
      </c>
      <c r="G1019" t="s">
        <v>1439</v>
      </c>
      <c r="H1019" s="167">
        <v>111903.4</v>
      </c>
      <c r="I1019">
        <f t="shared" si="15"/>
        <v>1997</v>
      </c>
    </row>
    <row r="1020" spans="4:9">
      <c r="D1020">
        <v>3000</v>
      </c>
      <c r="E1020" s="182">
        <v>35801</v>
      </c>
      <c r="F1020" s="198">
        <v>67081</v>
      </c>
      <c r="G1020" t="s">
        <v>1441</v>
      </c>
      <c r="H1020" s="167">
        <v>13231.06</v>
      </c>
      <c r="I1020">
        <f t="shared" si="15"/>
        <v>1998</v>
      </c>
    </row>
    <row r="1021" spans="4:9">
      <c r="D1021">
        <v>3000</v>
      </c>
      <c r="E1021" s="182">
        <v>35801</v>
      </c>
      <c r="F1021" s="198">
        <v>67082</v>
      </c>
      <c r="G1021" t="s">
        <v>1441</v>
      </c>
      <c r="H1021" s="167">
        <v>13231.05</v>
      </c>
      <c r="I1021">
        <f t="shared" si="15"/>
        <v>1998</v>
      </c>
    </row>
    <row r="1022" spans="4:9">
      <c r="D1022">
        <v>3000</v>
      </c>
      <c r="E1022" s="182">
        <v>35802</v>
      </c>
      <c r="F1022" s="198">
        <v>65150</v>
      </c>
      <c r="G1022" t="s">
        <v>1443</v>
      </c>
      <c r="H1022" s="167">
        <v>13403.7</v>
      </c>
      <c r="I1022">
        <f t="shared" si="15"/>
        <v>1998</v>
      </c>
    </row>
    <row r="1023" spans="4:9">
      <c r="D1023">
        <v>3000</v>
      </c>
      <c r="E1023" s="182">
        <v>35802</v>
      </c>
      <c r="F1023" s="198">
        <v>65991</v>
      </c>
      <c r="G1023" t="s">
        <v>1444</v>
      </c>
      <c r="H1023" s="167">
        <v>73143.03</v>
      </c>
      <c r="I1023">
        <f t="shared" si="15"/>
        <v>1998</v>
      </c>
    </row>
    <row r="1024" spans="4:9">
      <c r="D1024">
        <v>3000</v>
      </c>
      <c r="E1024" s="182">
        <v>35802</v>
      </c>
      <c r="F1024" s="198">
        <v>67080</v>
      </c>
      <c r="G1024" t="s">
        <v>1442</v>
      </c>
      <c r="H1024" s="167">
        <v>13240.95</v>
      </c>
      <c r="I1024">
        <f t="shared" si="15"/>
        <v>1998</v>
      </c>
    </row>
    <row r="1025" spans="4:9">
      <c r="D1025">
        <v>3000</v>
      </c>
      <c r="E1025" s="182">
        <v>35816</v>
      </c>
      <c r="F1025" s="198">
        <v>64242</v>
      </c>
      <c r="G1025" t="s">
        <v>3135</v>
      </c>
      <c r="H1025" s="167">
        <v>698880.88</v>
      </c>
      <c r="I1025">
        <f t="shared" si="15"/>
        <v>1998</v>
      </c>
    </row>
    <row r="1026" spans="4:9">
      <c r="D1026">
        <v>3000</v>
      </c>
      <c r="E1026" s="182">
        <v>35816</v>
      </c>
      <c r="F1026" s="198">
        <v>66914</v>
      </c>
      <c r="G1026" t="s">
        <v>3134</v>
      </c>
      <c r="H1026" s="167">
        <v>241243.49</v>
      </c>
      <c r="I1026">
        <f t="shared" ref="I1026:I1089" si="16">YEAR(E1026)</f>
        <v>1998</v>
      </c>
    </row>
    <row r="1027" spans="4:9">
      <c r="D1027">
        <v>3000</v>
      </c>
      <c r="E1027" s="182">
        <v>35821</v>
      </c>
      <c r="F1027" s="198">
        <v>65990</v>
      </c>
      <c r="G1027" t="s">
        <v>3137</v>
      </c>
      <c r="H1027" s="167">
        <v>20733.23</v>
      </c>
      <c r="I1027">
        <f t="shared" si="16"/>
        <v>1998</v>
      </c>
    </row>
    <row r="1028" spans="4:9">
      <c r="D1028">
        <v>3000</v>
      </c>
      <c r="E1028" s="182">
        <v>35824</v>
      </c>
      <c r="F1028" s="198">
        <v>67770</v>
      </c>
      <c r="G1028" t="s">
        <v>371</v>
      </c>
      <c r="H1028" s="167">
        <v>62390.23</v>
      </c>
      <c r="I1028">
        <f t="shared" si="16"/>
        <v>1998</v>
      </c>
    </row>
    <row r="1029" spans="4:9">
      <c r="D1029">
        <v>3000</v>
      </c>
      <c r="E1029" s="182">
        <v>35824</v>
      </c>
      <c r="F1029" s="198">
        <v>68695</v>
      </c>
      <c r="G1029" t="s">
        <v>3138</v>
      </c>
      <c r="H1029" s="167">
        <v>2727.21</v>
      </c>
      <c r="I1029">
        <f t="shared" si="16"/>
        <v>1998</v>
      </c>
    </row>
    <row r="1030" spans="4:9">
      <c r="D1030">
        <v>3000</v>
      </c>
      <c r="E1030" s="182">
        <v>35826</v>
      </c>
      <c r="F1030" s="198">
        <v>67088</v>
      </c>
      <c r="G1030" t="s">
        <v>372</v>
      </c>
      <c r="H1030" s="167">
        <v>28433.5</v>
      </c>
      <c r="I1030">
        <f t="shared" si="16"/>
        <v>1998</v>
      </c>
    </row>
    <row r="1031" spans="4:9">
      <c r="D1031">
        <v>3000</v>
      </c>
      <c r="E1031" s="182">
        <v>35828</v>
      </c>
      <c r="F1031" s="198">
        <v>67078</v>
      </c>
      <c r="G1031" t="s">
        <v>373</v>
      </c>
      <c r="H1031" s="167">
        <v>94442.55</v>
      </c>
      <c r="I1031">
        <f t="shared" si="16"/>
        <v>1998</v>
      </c>
    </row>
    <row r="1032" spans="4:9">
      <c r="D1032">
        <v>3000</v>
      </c>
      <c r="E1032" s="182">
        <v>35829</v>
      </c>
      <c r="F1032" s="198">
        <v>68699</v>
      </c>
      <c r="G1032" t="s">
        <v>374</v>
      </c>
      <c r="H1032" s="167">
        <v>6983.5</v>
      </c>
      <c r="I1032">
        <f t="shared" si="16"/>
        <v>1998</v>
      </c>
    </row>
    <row r="1033" spans="4:9">
      <c r="D1033">
        <v>3000</v>
      </c>
      <c r="E1033" s="182">
        <v>35839</v>
      </c>
      <c r="F1033" s="198">
        <v>67079</v>
      </c>
      <c r="G1033" t="s">
        <v>377</v>
      </c>
      <c r="H1033" s="167">
        <v>141427.89000000001</v>
      </c>
      <c r="I1033">
        <f t="shared" si="16"/>
        <v>1998</v>
      </c>
    </row>
    <row r="1034" spans="4:9">
      <c r="D1034">
        <v>3000</v>
      </c>
      <c r="E1034" s="182">
        <v>35840</v>
      </c>
      <c r="F1034" s="198">
        <v>64241</v>
      </c>
      <c r="G1034" t="s">
        <v>378</v>
      </c>
      <c r="H1034" s="167">
        <v>13096.8</v>
      </c>
      <c r="I1034">
        <f t="shared" si="16"/>
        <v>1998</v>
      </c>
    </row>
    <row r="1035" spans="4:9">
      <c r="D1035">
        <v>3000</v>
      </c>
      <c r="E1035" s="182">
        <v>35840</v>
      </c>
      <c r="F1035" s="198">
        <v>65143</v>
      </c>
      <c r="G1035" t="s">
        <v>3149</v>
      </c>
      <c r="H1035" s="167">
        <v>16938.099999999999</v>
      </c>
      <c r="I1035">
        <f t="shared" si="16"/>
        <v>1998</v>
      </c>
    </row>
    <row r="1036" spans="4:9">
      <c r="D1036">
        <v>3000</v>
      </c>
      <c r="E1036" s="182">
        <v>35843</v>
      </c>
      <c r="F1036" s="198">
        <v>70482</v>
      </c>
      <c r="G1036" t="s">
        <v>3150</v>
      </c>
      <c r="H1036" s="167">
        <v>4708</v>
      </c>
      <c r="I1036">
        <f t="shared" si="16"/>
        <v>1998</v>
      </c>
    </row>
    <row r="1037" spans="4:9">
      <c r="D1037">
        <v>3000</v>
      </c>
      <c r="E1037" s="182">
        <v>35844</v>
      </c>
      <c r="F1037" s="198">
        <v>67613</v>
      </c>
      <c r="G1037" t="s">
        <v>3152</v>
      </c>
      <c r="H1037" s="167">
        <v>14975.55</v>
      </c>
      <c r="I1037">
        <f t="shared" si="16"/>
        <v>1998</v>
      </c>
    </row>
    <row r="1038" spans="4:9">
      <c r="D1038">
        <v>3000</v>
      </c>
      <c r="E1038" s="182">
        <v>35849</v>
      </c>
      <c r="F1038" s="198">
        <v>65818</v>
      </c>
      <c r="G1038" t="s">
        <v>379</v>
      </c>
      <c r="H1038" s="167">
        <v>3448.02</v>
      </c>
      <c r="I1038">
        <f t="shared" si="16"/>
        <v>1998</v>
      </c>
    </row>
    <row r="1039" spans="4:9">
      <c r="D1039">
        <v>3000</v>
      </c>
      <c r="E1039" s="182">
        <v>35849</v>
      </c>
      <c r="F1039" s="198">
        <v>68700</v>
      </c>
      <c r="G1039" t="s">
        <v>3156</v>
      </c>
      <c r="H1039" s="167">
        <v>13983.03</v>
      </c>
      <c r="I1039">
        <f t="shared" si="16"/>
        <v>1998</v>
      </c>
    </row>
    <row r="1040" spans="4:9">
      <c r="D1040">
        <v>3000</v>
      </c>
      <c r="E1040" s="182">
        <v>35850</v>
      </c>
      <c r="F1040" s="198">
        <v>70481</v>
      </c>
      <c r="G1040" t="s">
        <v>3157</v>
      </c>
      <c r="H1040" s="167">
        <v>10058</v>
      </c>
      <c r="I1040">
        <f t="shared" si="16"/>
        <v>1998</v>
      </c>
    </row>
    <row r="1041" spans="4:9">
      <c r="D1041">
        <v>3000</v>
      </c>
      <c r="E1041" s="182">
        <v>35851</v>
      </c>
      <c r="F1041" s="198">
        <v>65147</v>
      </c>
      <c r="G1041" t="s">
        <v>3158</v>
      </c>
      <c r="H1041" s="167">
        <v>3085.07</v>
      </c>
      <c r="I1041">
        <f t="shared" si="16"/>
        <v>1998</v>
      </c>
    </row>
    <row r="1042" spans="4:9">
      <c r="D1042">
        <v>3000</v>
      </c>
      <c r="E1042" s="182">
        <v>35853</v>
      </c>
      <c r="F1042" s="198">
        <v>64238</v>
      </c>
      <c r="G1042" t="s">
        <v>3159</v>
      </c>
      <c r="H1042" s="167">
        <v>11749.43</v>
      </c>
      <c r="I1042">
        <f t="shared" si="16"/>
        <v>1998</v>
      </c>
    </row>
    <row r="1043" spans="4:9">
      <c r="D1043">
        <v>3000</v>
      </c>
      <c r="E1043" s="182">
        <v>35854</v>
      </c>
      <c r="F1043" s="198">
        <v>68683</v>
      </c>
      <c r="G1043" t="s">
        <v>380</v>
      </c>
      <c r="H1043" s="167">
        <v>12001.52</v>
      </c>
      <c r="I1043">
        <f t="shared" si="16"/>
        <v>1998</v>
      </c>
    </row>
    <row r="1044" spans="4:9">
      <c r="D1044">
        <v>3000</v>
      </c>
      <c r="E1044" s="182">
        <v>35854</v>
      </c>
      <c r="F1044" s="198">
        <v>69396</v>
      </c>
      <c r="G1044" t="s">
        <v>383</v>
      </c>
      <c r="H1044" s="167">
        <v>67968.649999999994</v>
      </c>
      <c r="I1044">
        <f t="shared" si="16"/>
        <v>1998</v>
      </c>
    </row>
    <row r="1045" spans="4:9">
      <c r="D1045">
        <v>3000</v>
      </c>
      <c r="E1045" s="182">
        <v>35854</v>
      </c>
      <c r="F1045" s="198">
        <v>70474</v>
      </c>
      <c r="G1045" t="s">
        <v>381</v>
      </c>
      <c r="H1045" s="167">
        <v>25674.01</v>
      </c>
      <c r="I1045">
        <f t="shared" si="16"/>
        <v>1998</v>
      </c>
    </row>
    <row r="1046" spans="4:9">
      <c r="D1046">
        <v>3000</v>
      </c>
      <c r="E1046" s="182">
        <v>35854</v>
      </c>
      <c r="F1046" s="198">
        <v>70475</v>
      </c>
      <c r="G1046" t="s">
        <v>384</v>
      </c>
      <c r="H1046" s="167">
        <v>77022.02</v>
      </c>
      <c r="I1046">
        <f t="shared" si="16"/>
        <v>1998</v>
      </c>
    </row>
    <row r="1047" spans="4:9">
      <c r="D1047">
        <v>3000</v>
      </c>
      <c r="E1047" s="182">
        <v>35854</v>
      </c>
      <c r="F1047" s="198">
        <v>70476</v>
      </c>
      <c r="G1047" t="s">
        <v>385</v>
      </c>
      <c r="H1047" s="167">
        <v>131610.45000000001</v>
      </c>
      <c r="I1047">
        <f t="shared" si="16"/>
        <v>1998</v>
      </c>
    </row>
    <row r="1048" spans="4:9">
      <c r="D1048">
        <v>3000</v>
      </c>
      <c r="E1048" s="182">
        <v>35854</v>
      </c>
      <c r="F1048" s="198">
        <v>70477</v>
      </c>
      <c r="G1048" t="s">
        <v>382</v>
      </c>
      <c r="H1048" s="167">
        <v>64808.18</v>
      </c>
      <c r="I1048">
        <f t="shared" si="16"/>
        <v>1998</v>
      </c>
    </row>
    <row r="1049" spans="4:9">
      <c r="D1049">
        <v>3000</v>
      </c>
      <c r="E1049" s="182">
        <v>35856</v>
      </c>
      <c r="F1049" s="198">
        <v>65821</v>
      </c>
      <c r="G1049" t="s">
        <v>386</v>
      </c>
      <c r="H1049" s="167">
        <v>11293.05</v>
      </c>
      <c r="I1049">
        <f t="shared" si="16"/>
        <v>1998</v>
      </c>
    </row>
    <row r="1050" spans="4:9">
      <c r="D1050">
        <v>3000</v>
      </c>
      <c r="E1050" s="182">
        <v>35856</v>
      </c>
      <c r="F1050" s="198">
        <v>66920</v>
      </c>
      <c r="G1050" t="s">
        <v>3165</v>
      </c>
      <c r="H1050" s="167">
        <v>23276.84</v>
      </c>
      <c r="I1050">
        <f t="shared" si="16"/>
        <v>1998</v>
      </c>
    </row>
    <row r="1051" spans="4:9">
      <c r="D1051">
        <v>3000</v>
      </c>
      <c r="E1051" s="182">
        <v>35856</v>
      </c>
      <c r="F1051" s="198">
        <v>66921</v>
      </c>
      <c r="G1051" t="s">
        <v>3166</v>
      </c>
      <c r="H1051" s="167">
        <v>26538.04</v>
      </c>
      <c r="I1051">
        <f t="shared" si="16"/>
        <v>1998</v>
      </c>
    </row>
    <row r="1052" spans="4:9">
      <c r="D1052">
        <v>3000</v>
      </c>
      <c r="E1052" s="182">
        <v>35857</v>
      </c>
      <c r="F1052" s="198">
        <v>62452</v>
      </c>
      <c r="G1052" t="s">
        <v>645</v>
      </c>
      <c r="H1052" s="167">
        <v>878102</v>
      </c>
      <c r="I1052">
        <f t="shared" si="16"/>
        <v>1998</v>
      </c>
    </row>
    <row r="1053" spans="4:9">
      <c r="D1053">
        <v>3000</v>
      </c>
      <c r="E1053" s="182">
        <v>35857</v>
      </c>
      <c r="F1053" s="198">
        <v>62453</v>
      </c>
      <c r="G1053" t="s">
        <v>641</v>
      </c>
      <c r="H1053" s="167">
        <v>286461</v>
      </c>
      <c r="I1053">
        <f t="shared" si="16"/>
        <v>1998</v>
      </c>
    </row>
    <row r="1054" spans="4:9">
      <c r="D1054">
        <v>3000</v>
      </c>
      <c r="E1054" s="182">
        <v>35857</v>
      </c>
      <c r="F1054" s="198">
        <v>62454</v>
      </c>
      <c r="G1054" t="s">
        <v>640</v>
      </c>
      <c r="H1054" s="167">
        <v>255466.22</v>
      </c>
      <c r="I1054">
        <f t="shared" si="16"/>
        <v>1998</v>
      </c>
    </row>
    <row r="1055" spans="4:9">
      <c r="D1055">
        <v>3000</v>
      </c>
      <c r="E1055" s="182">
        <v>35857</v>
      </c>
      <c r="F1055" s="198">
        <v>62455</v>
      </c>
      <c r="G1055" t="s">
        <v>643</v>
      </c>
      <c r="H1055" s="167">
        <v>465611</v>
      </c>
      <c r="I1055">
        <f t="shared" si="16"/>
        <v>1998</v>
      </c>
    </row>
    <row r="1056" spans="4:9">
      <c r="D1056">
        <v>3000</v>
      </c>
      <c r="E1056" s="182">
        <v>35857</v>
      </c>
      <c r="F1056" s="198">
        <v>62456</v>
      </c>
      <c r="G1056" t="s">
        <v>639</v>
      </c>
      <c r="H1056" s="167">
        <v>128075</v>
      </c>
      <c r="I1056">
        <f t="shared" si="16"/>
        <v>1998</v>
      </c>
    </row>
    <row r="1057" spans="4:9">
      <c r="D1057">
        <v>3000</v>
      </c>
      <c r="E1057" s="182">
        <v>35857</v>
      </c>
      <c r="F1057" s="198">
        <v>62457</v>
      </c>
      <c r="G1057" t="s">
        <v>644</v>
      </c>
      <c r="H1057" s="167">
        <v>799155.98</v>
      </c>
      <c r="I1057">
        <f t="shared" si="16"/>
        <v>1998</v>
      </c>
    </row>
    <row r="1058" spans="4:9">
      <c r="D1058">
        <v>3000</v>
      </c>
      <c r="E1058" s="182">
        <v>35857</v>
      </c>
      <c r="F1058" s="198">
        <v>62877</v>
      </c>
      <c r="G1058" t="s">
        <v>642</v>
      </c>
      <c r="H1058" s="167">
        <v>406638</v>
      </c>
      <c r="I1058">
        <f t="shared" si="16"/>
        <v>1998</v>
      </c>
    </row>
    <row r="1059" spans="4:9">
      <c r="D1059">
        <v>3000</v>
      </c>
      <c r="E1059" s="182">
        <v>35857</v>
      </c>
      <c r="F1059" s="198">
        <v>62879</v>
      </c>
      <c r="G1059" t="s">
        <v>637</v>
      </c>
      <c r="H1059" s="167">
        <v>21022.05</v>
      </c>
      <c r="I1059">
        <f t="shared" si="16"/>
        <v>1998</v>
      </c>
    </row>
    <row r="1060" spans="4:9">
      <c r="D1060">
        <v>3000</v>
      </c>
      <c r="E1060" s="182">
        <v>35857</v>
      </c>
      <c r="F1060" s="198">
        <v>66923</v>
      </c>
      <c r="G1060" t="s">
        <v>638</v>
      </c>
      <c r="H1060" s="167">
        <v>87662.85</v>
      </c>
      <c r="I1060">
        <f t="shared" si="16"/>
        <v>1998</v>
      </c>
    </row>
    <row r="1061" spans="4:9">
      <c r="D1061">
        <v>3000</v>
      </c>
      <c r="E1061" s="182">
        <v>35860</v>
      </c>
      <c r="F1061" s="198">
        <v>68686</v>
      </c>
      <c r="G1061" t="s">
        <v>646</v>
      </c>
      <c r="H1061" s="167">
        <v>5589.68</v>
      </c>
      <c r="I1061">
        <f t="shared" si="16"/>
        <v>1998</v>
      </c>
    </row>
    <row r="1062" spans="4:9">
      <c r="D1062">
        <v>3000</v>
      </c>
      <c r="E1062" s="182">
        <v>35863</v>
      </c>
      <c r="F1062" s="198">
        <v>65154</v>
      </c>
      <c r="G1062" t="s">
        <v>647</v>
      </c>
      <c r="H1062" s="167">
        <v>5397.28</v>
      </c>
      <c r="I1062">
        <f t="shared" si="16"/>
        <v>1998</v>
      </c>
    </row>
    <row r="1063" spans="4:9">
      <c r="D1063">
        <v>3000</v>
      </c>
      <c r="E1063" s="182">
        <v>35874</v>
      </c>
      <c r="F1063" s="198">
        <v>70478</v>
      </c>
      <c r="G1063" t="s">
        <v>652</v>
      </c>
      <c r="H1063" s="167">
        <v>206778.13</v>
      </c>
      <c r="I1063">
        <f t="shared" si="16"/>
        <v>1998</v>
      </c>
    </row>
    <row r="1064" spans="4:9">
      <c r="D1064">
        <v>3000</v>
      </c>
      <c r="E1064" s="182">
        <v>35874</v>
      </c>
      <c r="F1064" s="198">
        <v>70488</v>
      </c>
      <c r="G1064" t="s">
        <v>653</v>
      </c>
      <c r="H1064" s="167">
        <v>222075</v>
      </c>
      <c r="I1064">
        <f t="shared" si="16"/>
        <v>1998</v>
      </c>
    </row>
    <row r="1065" spans="4:9">
      <c r="D1065">
        <v>3000</v>
      </c>
      <c r="E1065" s="182">
        <v>35874</v>
      </c>
      <c r="F1065" s="198">
        <v>70489</v>
      </c>
      <c r="G1065" t="s">
        <v>651</v>
      </c>
      <c r="H1065" s="167">
        <v>66746.92</v>
      </c>
      <c r="I1065">
        <f t="shared" si="16"/>
        <v>1998</v>
      </c>
    </row>
    <row r="1066" spans="4:9">
      <c r="D1066">
        <v>3000</v>
      </c>
      <c r="E1066" s="182">
        <v>35878</v>
      </c>
      <c r="F1066" s="198">
        <v>61757</v>
      </c>
      <c r="G1066" t="s">
        <v>654</v>
      </c>
      <c r="H1066" s="167">
        <v>4708</v>
      </c>
      <c r="I1066">
        <f t="shared" si="16"/>
        <v>1998</v>
      </c>
    </row>
    <row r="1067" spans="4:9">
      <c r="D1067">
        <v>3000</v>
      </c>
      <c r="E1067" s="182">
        <v>35884</v>
      </c>
      <c r="F1067" s="198">
        <v>70479</v>
      </c>
      <c r="G1067" t="s">
        <v>519</v>
      </c>
      <c r="H1067" s="167">
        <v>34518.93</v>
      </c>
      <c r="I1067">
        <f t="shared" si="16"/>
        <v>1998</v>
      </c>
    </row>
    <row r="1068" spans="4:9">
      <c r="D1068">
        <v>3000</v>
      </c>
      <c r="E1068" s="182">
        <v>35885</v>
      </c>
      <c r="F1068" s="198">
        <v>64057</v>
      </c>
      <c r="G1068" t="s">
        <v>659</v>
      </c>
      <c r="H1068" s="167">
        <v>58692.02</v>
      </c>
      <c r="I1068">
        <f t="shared" si="16"/>
        <v>1998</v>
      </c>
    </row>
    <row r="1069" spans="4:9">
      <c r="D1069">
        <v>3000</v>
      </c>
      <c r="E1069" s="182">
        <v>35886</v>
      </c>
      <c r="F1069" s="198">
        <v>64240</v>
      </c>
      <c r="G1069" t="s">
        <v>661</v>
      </c>
      <c r="H1069" s="167">
        <v>3228.31</v>
      </c>
      <c r="I1069">
        <f t="shared" si="16"/>
        <v>1998</v>
      </c>
    </row>
    <row r="1070" spans="4:9">
      <c r="D1070">
        <v>3000</v>
      </c>
      <c r="E1070" s="182">
        <v>35886</v>
      </c>
      <c r="F1070" s="198">
        <v>65997</v>
      </c>
      <c r="G1070" t="s">
        <v>660</v>
      </c>
      <c r="H1070" s="167">
        <v>2935.63</v>
      </c>
      <c r="I1070">
        <f t="shared" si="16"/>
        <v>1998</v>
      </c>
    </row>
    <row r="1071" spans="4:9">
      <c r="D1071">
        <v>3000</v>
      </c>
      <c r="E1071" s="182">
        <v>35886</v>
      </c>
      <c r="F1071" s="198">
        <v>69393</v>
      </c>
      <c r="G1071" t="s">
        <v>663</v>
      </c>
      <c r="H1071" s="167">
        <v>56539.25</v>
      </c>
      <c r="I1071">
        <f t="shared" si="16"/>
        <v>1998</v>
      </c>
    </row>
    <row r="1072" spans="4:9">
      <c r="D1072">
        <v>3000</v>
      </c>
      <c r="E1072" s="182">
        <v>35886</v>
      </c>
      <c r="F1072" s="198">
        <v>70490</v>
      </c>
      <c r="G1072" t="s">
        <v>662</v>
      </c>
      <c r="H1072" s="167">
        <v>6259.86</v>
      </c>
      <c r="I1072">
        <f t="shared" si="16"/>
        <v>1998</v>
      </c>
    </row>
    <row r="1073" spans="4:9">
      <c r="D1073">
        <v>3000</v>
      </c>
      <c r="E1073" s="182">
        <v>35888</v>
      </c>
      <c r="F1073" s="198">
        <v>67599</v>
      </c>
      <c r="G1073" t="s">
        <v>2547</v>
      </c>
      <c r="H1073" s="167">
        <v>74526.22</v>
      </c>
      <c r="I1073">
        <f t="shared" si="16"/>
        <v>1998</v>
      </c>
    </row>
    <row r="1074" spans="4:9">
      <c r="D1074">
        <v>3000</v>
      </c>
      <c r="E1074" s="182">
        <v>35889</v>
      </c>
      <c r="F1074" s="198">
        <v>65142</v>
      </c>
      <c r="G1074" t="s">
        <v>665</v>
      </c>
      <c r="H1074" s="167">
        <v>4569.38</v>
      </c>
      <c r="I1074">
        <f t="shared" si="16"/>
        <v>1998</v>
      </c>
    </row>
    <row r="1075" spans="4:9">
      <c r="D1075">
        <v>3000</v>
      </c>
      <c r="E1075" s="182">
        <v>35891</v>
      </c>
      <c r="F1075" s="198">
        <v>68696</v>
      </c>
      <c r="G1075" t="s">
        <v>666</v>
      </c>
      <c r="H1075" s="167">
        <v>17565.71</v>
      </c>
      <c r="I1075">
        <f t="shared" si="16"/>
        <v>1998</v>
      </c>
    </row>
    <row r="1076" spans="4:9">
      <c r="D1076">
        <v>3000</v>
      </c>
      <c r="E1076" s="182">
        <v>35892</v>
      </c>
      <c r="F1076" s="198">
        <v>65815</v>
      </c>
      <c r="G1076" t="s">
        <v>667</v>
      </c>
      <c r="H1076" s="167">
        <v>3633.72</v>
      </c>
      <c r="I1076">
        <f t="shared" si="16"/>
        <v>1998</v>
      </c>
    </row>
    <row r="1077" spans="4:9">
      <c r="D1077">
        <v>3000</v>
      </c>
      <c r="E1077" s="182">
        <v>35898</v>
      </c>
      <c r="F1077" s="198">
        <v>61753</v>
      </c>
      <c r="G1077" t="s">
        <v>669</v>
      </c>
      <c r="H1077" s="167">
        <v>11541.56</v>
      </c>
      <c r="I1077">
        <f t="shared" si="16"/>
        <v>1998</v>
      </c>
    </row>
    <row r="1078" spans="4:9">
      <c r="D1078">
        <v>3000</v>
      </c>
      <c r="E1078" s="182">
        <v>35898</v>
      </c>
      <c r="F1078" s="198">
        <v>65149</v>
      </c>
      <c r="G1078" t="s">
        <v>1479</v>
      </c>
      <c r="H1078" s="167">
        <v>10451.56</v>
      </c>
      <c r="I1078">
        <f t="shared" si="16"/>
        <v>1998</v>
      </c>
    </row>
    <row r="1079" spans="4:9">
      <c r="D1079">
        <v>3000</v>
      </c>
      <c r="E1079" s="182">
        <v>35899</v>
      </c>
      <c r="F1079" s="198">
        <v>61760</v>
      </c>
      <c r="G1079" t="s">
        <v>673</v>
      </c>
      <c r="H1079" s="167">
        <v>65170</v>
      </c>
      <c r="I1079">
        <f t="shared" si="16"/>
        <v>1998</v>
      </c>
    </row>
    <row r="1080" spans="4:9">
      <c r="D1080">
        <v>3000</v>
      </c>
      <c r="E1080" s="182">
        <v>35899</v>
      </c>
      <c r="F1080" s="198">
        <v>61761</v>
      </c>
      <c r="G1080" t="s">
        <v>671</v>
      </c>
      <c r="H1080" s="167">
        <v>20080</v>
      </c>
      <c r="I1080">
        <f t="shared" si="16"/>
        <v>1998</v>
      </c>
    </row>
    <row r="1081" spans="4:9">
      <c r="D1081">
        <v>3000</v>
      </c>
      <c r="E1081" s="182">
        <v>35899</v>
      </c>
      <c r="F1081" s="198">
        <v>61762</v>
      </c>
      <c r="G1081" t="s">
        <v>672</v>
      </c>
      <c r="H1081" s="167">
        <v>25790</v>
      </c>
      <c r="I1081">
        <f t="shared" si="16"/>
        <v>1998</v>
      </c>
    </row>
    <row r="1082" spans="4:9">
      <c r="D1082">
        <v>3000</v>
      </c>
      <c r="E1082" s="182">
        <v>35905</v>
      </c>
      <c r="F1082" s="198">
        <v>62880</v>
      </c>
      <c r="G1082" t="s">
        <v>675</v>
      </c>
      <c r="H1082" s="167">
        <v>62060</v>
      </c>
      <c r="I1082">
        <f t="shared" si="16"/>
        <v>1998</v>
      </c>
    </row>
    <row r="1083" spans="4:9">
      <c r="D1083">
        <v>3000</v>
      </c>
      <c r="E1083" s="182">
        <v>35905</v>
      </c>
      <c r="F1083" s="198">
        <v>62881</v>
      </c>
      <c r="G1083" t="s">
        <v>676</v>
      </c>
      <c r="H1083" s="167">
        <v>619902.43000000005</v>
      </c>
      <c r="I1083">
        <f t="shared" si="16"/>
        <v>1998</v>
      </c>
    </row>
    <row r="1084" spans="4:9">
      <c r="D1084">
        <v>3000</v>
      </c>
      <c r="E1084" s="182">
        <v>35905</v>
      </c>
      <c r="F1084" s="198">
        <v>62882</v>
      </c>
      <c r="G1084" t="s">
        <v>674</v>
      </c>
      <c r="H1084" s="167">
        <v>61200</v>
      </c>
      <c r="I1084">
        <f t="shared" si="16"/>
        <v>1998</v>
      </c>
    </row>
    <row r="1085" spans="4:9">
      <c r="D1085">
        <v>3000</v>
      </c>
      <c r="E1085" s="182">
        <v>35907</v>
      </c>
      <c r="F1085" s="198">
        <v>63570</v>
      </c>
      <c r="G1085" t="s">
        <v>3221</v>
      </c>
      <c r="H1085" s="167">
        <v>19855.5</v>
      </c>
      <c r="I1085">
        <f t="shared" si="16"/>
        <v>1998</v>
      </c>
    </row>
    <row r="1086" spans="4:9">
      <c r="D1086">
        <v>3000</v>
      </c>
      <c r="E1086" s="182">
        <v>35907</v>
      </c>
      <c r="F1086" s="198">
        <v>69392</v>
      </c>
      <c r="G1086" t="s">
        <v>3222</v>
      </c>
      <c r="H1086" s="167">
        <v>35000.01</v>
      </c>
      <c r="I1086">
        <f t="shared" si="16"/>
        <v>1998</v>
      </c>
    </row>
    <row r="1087" spans="4:9">
      <c r="D1087">
        <v>3000</v>
      </c>
      <c r="E1087" s="182">
        <v>35909</v>
      </c>
      <c r="F1087" s="198">
        <v>63560</v>
      </c>
      <c r="G1087" t="s">
        <v>2395</v>
      </c>
      <c r="H1087" s="167">
        <v>11048.82</v>
      </c>
      <c r="I1087">
        <f t="shared" si="16"/>
        <v>1998</v>
      </c>
    </row>
    <row r="1088" spans="4:9">
      <c r="D1088">
        <v>3000</v>
      </c>
      <c r="E1088" s="182">
        <v>35909</v>
      </c>
      <c r="F1088" s="198">
        <v>65998</v>
      </c>
      <c r="G1088" t="s">
        <v>2396</v>
      </c>
      <c r="H1088" s="167">
        <v>18158.150000000001</v>
      </c>
      <c r="I1088">
        <f t="shared" si="16"/>
        <v>1998</v>
      </c>
    </row>
    <row r="1089" spans="4:9">
      <c r="D1089">
        <v>3000</v>
      </c>
      <c r="E1089" s="182">
        <v>35910</v>
      </c>
      <c r="F1089" s="198">
        <v>70483</v>
      </c>
      <c r="G1089" t="s">
        <v>2397</v>
      </c>
      <c r="H1089" s="167">
        <v>8560</v>
      </c>
      <c r="I1089">
        <f t="shared" si="16"/>
        <v>1998</v>
      </c>
    </row>
    <row r="1090" spans="4:9">
      <c r="D1090">
        <v>3000</v>
      </c>
      <c r="E1090" s="182">
        <v>35913</v>
      </c>
      <c r="F1090" s="198">
        <v>65995</v>
      </c>
      <c r="G1090" t="s">
        <v>2399</v>
      </c>
      <c r="H1090" s="167">
        <v>404319.53</v>
      </c>
      <c r="I1090">
        <f t="shared" ref="I1090:I1153" si="17">YEAR(E1090)</f>
        <v>1998</v>
      </c>
    </row>
    <row r="1091" spans="4:9">
      <c r="D1091">
        <v>3000</v>
      </c>
      <c r="E1091" s="182">
        <v>35915</v>
      </c>
      <c r="F1091" s="198">
        <v>63562</v>
      </c>
      <c r="G1091" t="s">
        <v>2400</v>
      </c>
      <c r="H1091" s="167">
        <v>8025</v>
      </c>
      <c r="I1091">
        <f t="shared" si="17"/>
        <v>1998</v>
      </c>
    </row>
    <row r="1092" spans="4:9">
      <c r="D1092">
        <v>3000</v>
      </c>
      <c r="E1092" s="182">
        <v>35915</v>
      </c>
      <c r="F1092" s="198">
        <v>65651</v>
      </c>
      <c r="G1092" t="s">
        <v>2401</v>
      </c>
      <c r="H1092" s="167">
        <v>50354.54</v>
      </c>
      <c r="I1092">
        <f t="shared" si="17"/>
        <v>1998</v>
      </c>
    </row>
    <row r="1093" spans="4:9">
      <c r="D1093">
        <v>3000</v>
      </c>
      <c r="E1093" s="182">
        <v>35915</v>
      </c>
      <c r="F1093" s="198">
        <v>65996</v>
      </c>
      <c r="G1093" t="s">
        <v>1522</v>
      </c>
      <c r="H1093" s="167">
        <v>111616.85</v>
      </c>
      <c r="I1093">
        <f t="shared" si="17"/>
        <v>1998</v>
      </c>
    </row>
    <row r="1094" spans="4:9">
      <c r="D1094">
        <v>3000</v>
      </c>
      <c r="E1094" s="182">
        <v>35919</v>
      </c>
      <c r="F1094" s="198">
        <v>63568</v>
      </c>
      <c r="G1094" t="s">
        <v>1523</v>
      </c>
      <c r="H1094" s="167">
        <v>8778.7999999999993</v>
      </c>
      <c r="I1094">
        <f t="shared" si="17"/>
        <v>1998</v>
      </c>
    </row>
    <row r="1095" spans="4:9" s="191" customFormat="1">
      <c r="D1095" s="191">
        <v>3000</v>
      </c>
      <c r="E1095" s="214">
        <v>35936</v>
      </c>
      <c r="F1095" s="215">
        <v>69386</v>
      </c>
      <c r="G1095" s="191" t="s">
        <v>1097</v>
      </c>
      <c r="H1095" s="190">
        <v>0</v>
      </c>
      <c r="I1095" s="191">
        <f t="shared" si="17"/>
        <v>1998</v>
      </c>
    </row>
    <row r="1096" spans="4:9" s="191" customFormat="1">
      <c r="D1096" s="191">
        <v>3000</v>
      </c>
      <c r="E1096" s="214">
        <v>35946</v>
      </c>
      <c r="F1096" s="215">
        <v>69387</v>
      </c>
      <c r="G1096" s="191" t="s">
        <v>1097</v>
      </c>
      <c r="H1096" s="190">
        <v>0</v>
      </c>
      <c r="I1096" s="191">
        <f t="shared" si="17"/>
        <v>1998</v>
      </c>
    </row>
    <row r="1097" spans="4:9">
      <c r="D1097">
        <v>3000</v>
      </c>
      <c r="E1097" s="182">
        <v>35947</v>
      </c>
      <c r="F1097" s="198">
        <v>62906</v>
      </c>
      <c r="G1097" t="s">
        <v>1539</v>
      </c>
      <c r="H1097" s="167">
        <v>11365.68</v>
      </c>
      <c r="I1097">
        <f t="shared" si="17"/>
        <v>1998</v>
      </c>
    </row>
    <row r="1098" spans="4:9">
      <c r="D1098">
        <v>3000</v>
      </c>
      <c r="E1098" s="182">
        <v>35947</v>
      </c>
      <c r="F1098" s="198">
        <v>63572</v>
      </c>
      <c r="G1098" t="s">
        <v>2593</v>
      </c>
      <c r="H1098" s="167">
        <v>14624.76</v>
      </c>
      <c r="I1098">
        <f t="shared" si="17"/>
        <v>1998</v>
      </c>
    </row>
    <row r="1099" spans="4:9">
      <c r="D1099">
        <v>3000</v>
      </c>
      <c r="E1099" s="182">
        <v>35947</v>
      </c>
      <c r="F1099" s="198">
        <v>63573</v>
      </c>
      <c r="G1099" t="s">
        <v>1532</v>
      </c>
      <c r="H1099" s="167">
        <v>7440.48</v>
      </c>
      <c r="I1099">
        <f t="shared" si="17"/>
        <v>1998</v>
      </c>
    </row>
    <row r="1100" spans="4:9">
      <c r="D1100">
        <v>3000</v>
      </c>
      <c r="E1100" s="182">
        <v>35947</v>
      </c>
      <c r="F1100" s="198">
        <v>63574</v>
      </c>
      <c r="G1100" t="s">
        <v>1535</v>
      </c>
      <c r="H1100" s="167">
        <v>8433.25</v>
      </c>
      <c r="I1100">
        <f t="shared" si="17"/>
        <v>1998</v>
      </c>
    </row>
    <row r="1101" spans="4:9">
      <c r="D1101">
        <v>3000</v>
      </c>
      <c r="E1101" s="182">
        <v>35947</v>
      </c>
      <c r="F1101" s="198">
        <v>63575</v>
      </c>
      <c r="G1101" t="s">
        <v>1526</v>
      </c>
      <c r="H1101" s="167">
        <v>3122.44</v>
      </c>
      <c r="I1101">
        <f t="shared" si="17"/>
        <v>1998</v>
      </c>
    </row>
    <row r="1102" spans="4:9">
      <c r="D1102">
        <v>3000</v>
      </c>
      <c r="E1102" s="182">
        <v>35947</v>
      </c>
      <c r="F1102" s="198">
        <v>64515</v>
      </c>
      <c r="G1102" t="s">
        <v>119</v>
      </c>
      <c r="H1102" s="167">
        <v>59358.65</v>
      </c>
      <c r="I1102">
        <f t="shared" si="17"/>
        <v>1998</v>
      </c>
    </row>
    <row r="1103" spans="4:9">
      <c r="D1103">
        <v>3000</v>
      </c>
      <c r="E1103" s="182">
        <v>35947</v>
      </c>
      <c r="F1103" s="198">
        <v>65155</v>
      </c>
      <c r="G1103" t="s">
        <v>1528</v>
      </c>
      <c r="H1103" s="167">
        <v>5518.46</v>
      </c>
      <c r="I1103">
        <f t="shared" si="17"/>
        <v>1998</v>
      </c>
    </row>
    <row r="1104" spans="4:9">
      <c r="D1104">
        <v>3000</v>
      </c>
      <c r="E1104" s="182">
        <v>35947</v>
      </c>
      <c r="F1104" s="198">
        <v>65159</v>
      </c>
      <c r="G1104" t="s">
        <v>1537</v>
      </c>
      <c r="H1104" s="167">
        <v>9580.81</v>
      </c>
      <c r="I1104">
        <f t="shared" si="17"/>
        <v>1998</v>
      </c>
    </row>
    <row r="1105" spans="4:9">
      <c r="D1105">
        <v>3000</v>
      </c>
      <c r="E1105" s="182">
        <v>35947</v>
      </c>
      <c r="F1105" s="198">
        <v>65160</v>
      </c>
      <c r="G1105" t="s">
        <v>1529</v>
      </c>
      <c r="H1105" s="167">
        <v>5567.62</v>
      </c>
      <c r="I1105">
        <f t="shared" si="17"/>
        <v>1998</v>
      </c>
    </row>
    <row r="1106" spans="4:9">
      <c r="D1106">
        <v>3000</v>
      </c>
      <c r="E1106" s="182">
        <v>35947</v>
      </c>
      <c r="F1106" s="198">
        <v>65162</v>
      </c>
      <c r="G1106" t="s">
        <v>118</v>
      </c>
      <c r="H1106" s="167">
        <v>59038.67</v>
      </c>
      <c r="I1106">
        <f t="shared" si="17"/>
        <v>1998</v>
      </c>
    </row>
    <row r="1107" spans="4:9">
      <c r="D1107">
        <v>3000</v>
      </c>
      <c r="E1107" s="182">
        <v>35947</v>
      </c>
      <c r="F1107" s="198">
        <v>65164</v>
      </c>
      <c r="G1107" t="s">
        <v>122</v>
      </c>
      <c r="H1107" s="167">
        <v>65899.320000000007</v>
      </c>
      <c r="I1107">
        <f t="shared" si="17"/>
        <v>1998</v>
      </c>
    </row>
    <row r="1108" spans="4:9">
      <c r="D1108">
        <v>3000</v>
      </c>
      <c r="E1108" s="182">
        <v>35947</v>
      </c>
      <c r="F1108" s="198">
        <v>65165</v>
      </c>
      <c r="G1108" t="s">
        <v>121</v>
      </c>
      <c r="H1108" s="167">
        <v>65776</v>
      </c>
      <c r="I1108">
        <f t="shared" si="17"/>
        <v>1998</v>
      </c>
    </row>
    <row r="1109" spans="4:9">
      <c r="D1109">
        <v>3000</v>
      </c>
      <c r="E1109" s="182">
        <v>35947</v>
      </c>
      <c r="F1109" s="198">
        <v>65166</v>
      </c>
      <c r="G1109" t="s">
        <v>117</v>
      </c>
      <c r="H1109" s="167">
        <v>48340</v>
      </c>
      <c r="I1109">
        <f t="shared" si="17"/>
        <v>1998</v>
      </c>
    </row>
    <row r="1110" spans="4:9">
      <c r="D1110">
        <v>3000</v>
      </c>
      <c r="E1110" s="182">
        <v>35947</v>
      </c>
      <c r="F1110" s="198">
        <v>65167</v>
      </c>
      <c r="G1110" t="s">
        <v>120</v>
      </c>
      <c r="H1110" s="167">
        <v>65158</v>
      </c>
      <c r="I1110">
        <f t="shared" si="17"/>
        <v>1998</v>
      </c>
    </row>
    <row r="1111" spans="4:9">
      <c r="D1111">
        <v>3000</v>
      </c>
      <c r="E1111" s="182">
        <v>35947</v>
      </c>
      <c r="F1111" s="198">
        <v>67619</v>
      </c>
      <c r="G1111" t="s">
        <v>1530</v>
      </c>
      <c r="H1111" s="167">
        <v>5881.93</v>
      </c>
      <c r="I1111">
        <f t="shared" si="17"/>
        <v>1998</v>
      </c>
    </row>
    <row r="1112" spans="4:9">
      <c r="D1112">
        <v>3000</v>
      </c>
      <c r="E1112" s="182">
        <v>35947</v>
      </c>
      <c r="F1112" s="198">
        <v>67620</v>
      </c>
      <c r="G1112" t="s">
        <v>1534</v>
      </c>
      <c r="H1112" s="167">
        <v>8188.9</v>
      </c>
      <c r="I1112">
        <f t="shared" si="17"/>
        <v>1998</v>
      </c>
    </row>
    <row r="1113" spans="4:9">
      <c r="D1113">
        <v>3000</v>
      </c>
      <c r="E1113" s="182">
        <v>35947</v>
      </c>
      <c r="F1113" s="198">
        <v>67621</v>
      </c>
      <c r="G1113" t="s">
        <v>1527</v>
      </c>
      <c r="H1113" s="167">
        <v>5332.16</v>
      </c>
      <c r="I1113">
        <f t="shared" si="17"/>
        <v>1998</v>
      </c>
    </row>
    <row r="1114" spans="4:9">
      <c r="D1114">
        <v>3000</v>
      </c>
      <c r="E1114" s="182">
        <v>35947</v>
      </c>
      <c r="F1114" s="198">
        <v>67623</v>
      </c>
      <c r="G1114" t="s">
        <v>1538</v>
      </c>
      <c r="H1114" s="167">
        <v>10248</v>
      </c>
      <c r="I1114">
        <f t="shared" si="17"/>
        <v>1998</v>
      </c>
    </row>
    <row r="1115" spans="4:9">
      <c r="D1115">
        <v>3000</v>
      </c>
      <c r="E1115" s="182">
        <v>35947</v>
      </c>
      <c r="F1115" s="198">
        <v>67624</v>
      </c>
      <c r="G1115" t="s">
        <v>3627</v>
      </c>
      <c r="H1115" s="167">
        <v>19919.55</v>
      </c>
      <c r="I1115">
        <f t="shared" si="17"/>
        <v>1998</v>
      </c>
    </row>
    <row r="1116" spans="4:9">
      <c r="D1116">
        <v>3000</v>
      </c>
      <c r="E1116" s="182">
        <v>35947</v>
      </c>
      <c r="F1116" s="198">
        <v>67625</v>
      </c>
      <c r="G1116" t="s">
        <v>3623</v>
      </c>
      <c r="H1116" s="167">
        <v>13954.83</v>
      </c>
      <c r="I1116">
        <f t="shared" si="17"/>
        <v>1998</v>
      </c>
    </row>
    <row r="1117" spans="4:9">
      <c r="D1117">
        <v>3000</v>
      </c>
      <c r="E1117" s="182">
        <v>35947</v>
      </c>
      <c r="F1117" s="198">
        <v>67626</v>
      </c>
      <c r="G1117" t="s">
        <v>3618</v>
      </c>
      <c r="H1117" s="167">
        <v>11730.76</v>
      </c>
      <c r="I1117">
        <f t="shared" si="17"/>
        <v>1998</v>
      </c>
    </row>
    <row r="1118" spans="4:9">
      <c r="D1118">
        <v>3000</v>
      </c>
      <c r="E1118" s="182">
        <v>35947</v>
      </c>
      <c r="F1118" s="198">
        <v>67627</v>
      </c>
      <c r="G1118" t="s">
        <v>1531</v>
      </c>
      <c r="H1118" s="167">
        <v>6527.67</v>
      </c>
      <c r="I1118">
        <f t="shared" si="17"/>
        <v>1998</v>
      </c>
    </row>
    <row r="1119" spans="4:9">
      <c r="D1119">
        <v>3000</v>
      </c>
      <c r="E1119" s="182">
        <v>35947</v>
      </c>
      <c r="F1119" s="198">
        <v>67629</v>
      </c>
      <c r="G1119" t="s">
        <v>3620</v>
      </c>
      <c r="H1119" s="167">
        <v>13334.69</v>
      </c>
      <c r="I1119">
        <f t="shared" si="17"/>
        <v>1998</v>
      </c>
    </row>
    <row r="1120" spans="4:9">
      <c r="D1120">
        <v>3000</v>
      </c>
      <c r="E1120" s="182">
        <v>35947</v>
      </c>
      <c r="F1120" s="198">
        <v>69397</v>
      </c>
      <c r="G1120" t="s">
        <v>3621</v>
      </c>
      <c r="H1120" s="167">
        <v>13743.68</v>
      </c>
      <c r="I1120">
        <f t="shared" si="17"/>
        <v>1998</v>
      </c>
    </row>
    <row r="1121" spans="4:9">
      <c r="D1121">
        <v>3000</v>
      </c>
      <c r="E1121" s="182">
        <v>35947</v>
      </c>
      <c r="F1121" s="198">
        <v>69398</v>
      </c>
      <c r="G1121" t="s">
        <v>3622</v>
      </c>
      <c r="H1121" s="167">
        <v>13743.68</v>
      </c>
      <c r="I1121">
        <f t="shared" si="17"/>
        <v>1998</v>
      </c>
    </row>
    <row r="1122" spans="4:9">
      <c r="D1122">
        <v>3000</v>
      </c>
      <c r="E1122" s="182">
        <v>35975</v>
      </c>
      <c r="F1122" s="198">
        <v>65163</v>
      </c>
      <c r="G1122" t="s">
        <v>126</v>
      </c>
      <c r="H1122" s="167">
        <v>65139.02</v>
      </c>
      <c r="I1122">
        <f t="shared" si="17"/>
        <v>1998</v>
      </c>
    </row>
    <row r="1123" spans="4:9">
      <c r="D1123">
        <v>3000</v>
      </c>
      <c r="E1123" s="182">
        <v>36014</v>
      </c>
      <c r="F1123" s="198">
        <v>66963</v>
      </c>
      <c r="G1123" t="s">
        <v>127</v>
      </c>
      <c r="H1123" s="167">
        <v>78147.47</v>
      </c>
      <c r="I1123">
        <f t="shared" si="17"/>
        <v>1998</v>
      </c>
    </row>
    <row r="1124" spans="4:9">
      <c r="D1124">
        <v>3000</v>
      </c>
      <c r="E1124" s="182">
        <v>36021</v>
      </c>
      <c r="F1124" s="198">
        <v>66019</v>
      </c>
      <c r="G1124" t="s">
        <v>128</v>
      </c>
      <c r="H1124" s="167">
        <v>89055.34</v>
      </c>
      <c r="I1124">
        <f t="shared" si="17"/>
        <v>1998</v>
      </c>
    </row>
    <row r="1125" spans="4:9">
      <c r="D1125">
        <v>3000</v>
      </c>
      <c r="E1125" s="182">
        <v>36026</v>
      </c>
      <c r="F1125" s="198">
        <v>65349</v>
      </c>
      <c r="G1125" t="s">
        <v>130</v>
      </c>
      <c r="H1125" s="167">
        <v>64544.89</v>
      </c>
      <c r="I1125">
        <f t="shared" si="17"/>
        <v>1998</v>
      </c>
    </row>
    <row r="1126" spans="4:9">
      <c r="D1126">
        <v>3000</v>
      </c>
      <c r="E1126" s="182">
        <v>36026</v>
      </c>
      <c r="F1126" s="198">
        <v>65350</v>
      </c>
      <c r="G1126" t="s">
        <v>131</v>
      </c>
      <c r="H1126" s="167">
        <v>73714.8</v>
      </c>
      <c r="I1126">
        <f t="shared" si="17"/>
        <v>1998</v>
      </c>
    </row>
    <row r="1127" spans="4:9">
      <c r="D1127">
        <v>3000</v>
      </c>
      <c r="E1127" s="182">
        <v>36035</v>
      </c>
      <c r="F1127" s="198">
        <v>66947</v>
      </c>
      <c r="G1127" t="s">
        <v>133</v>
      </c>
      <c r="H1127" s="167">
        <v>27012.02</v>
      </c>
      <c r="I1127">
        <f t="shared" si="17"/>
        <v>1998</v>
      </c>
    </row>
    <row r="1128" spans="4:9">
      <c r="D1128">
        <v>3000</v>
      </c>
      <c r="E1128" s="182">
        <v>36040</v>
      </c>
      <c r="F1128" s="198">
        <v>65337</v>
      </c>
      <c r="G1128" t="s">
        <v>136</v>
      </c>
      <c r="H1128" s="167">
        <v>7237.98</v>
      </c>
      <c r="I1128">
        <f t="shared" si="17"/>
        <v>1998</v>
      </c>
    </row>
    <row r="1129" spans="4:9">
      <c r="D1129">
        <v>3000</v>
      </c>
      <c r="E1129" s="182">
        <v>36040</v>
      </c>
      <c r="F1129" s="198">
        <v>67112</v>
      </c>
      <c r="G1129" t="s">
        <v>134</v>
      </c>
      <c r="H1129" s="167">
        <v>2780.35</v>
      </c>
      <c r="I1129">
        <f t="shared" si="17"/>
        <v>1998</v>
      </c>
    </row>
    <row r="1130" spans="4:9">
      <c r="D1130">
        <v>3000</v>
      </c>
      <c r="E1130" s="182">
        <v>36040</v>
      </c>
      <c r="F1130" s="198">
        <v>67113</v>
      </c>
      <c r="G1130" t="s">
        <v>135</v>
      </c>
      <c r="H1130" s="167">
        <v>2780.36</v>
      </c>
      <c r="I1130">
        <f t="shared" si="17"/>
        <v>1998</v>
      </c>
    </row>
    <row r="1131" spans="4:9">
      <c r="D1131">
        <v>3000</v>
      </c>
      <c r="E1131" s="182">
        <v>36050</v>
      </c>
      <c r="F1131" s="198">
        <v>61770</v>
      </c>
      <c r="G1131" t="s">
        <v>139</v>
      </c>
      <c r="H1131" s="167">
        <v>288180.06</v>
      </c>
      <c r="I1131">
        <f t="shared" si="17"/>
        <v>1998</v>
      </c>
    </row>
    <row r="1132" spans="4:9">
      <c r="D1132">
        <v>3000</v>
      </c>
      <c r="E1132" s="182">
        <v>36053</v>
      </c>
      <c r="F1132" s="198">
        <v>66026</v>
      </c>
      <c r="G1132" t="s">
        <v>1491</v>
      </c>
      <c r="H1132" s="167">
        <v>257000.42</v>
      </c>
      <c r="I1132">
        <f t="shared" si="17"/>
        <v>1998</v>
      </c>
    </row>
    <row r="1133" spans="4:9">
      <c r="D1133">
        <v>3000</v>
      </c>
      <c r="E1133" s="182">
        <v>36054</v>
      </c>
      <c r="F1133" s="198">
        <v>61772</v>
      </c>
      <c r="G1133" t="s">
        <v>1492</v>
      </c>
      <c r="H1133" s="167">
        <v>44096.93</v>
      </c>
      <c r="I1133">
        <f t="shared" si="17"/>
        <v>1998</v>
      </c>
    </row>
    <row r="1134" spans="4:9">
      <c r="D1134">
        <v>3000</v>
      </c>
      <c r="E1134" s="182">
        <v>36057</v>
      </c>
      <c r="F1134" s="198">
        <v>65336</v>
      </c>
      <c r="G1134" t="s">
        <v>2739</v>
      </c>
      <c r="H1134" s="167">
        <v>49521.34</v>
      </c>
      <c r="I1134">
        <f t="shared" si="17"/>
        <v>1998</v>
      </c>
    </row>
    <row r="1135" spans="4:9">
      <c r="D1135">
        <v>3000</v>
      </c>
      <c r="E1135" s="182">
        <v>36061</v>
      </c>
      <c r="F1135" s="198">
        <v>61771</v>
      </c>
      <c r="G1135" t="s">
        <v>1485</v>
      </c>
      <c r="H1135" s="167">
        <v>58072.01</v>
      </c>
      <c r="I1135">
        <f t="shared" si="17"/>
        <v>1998</v>
      </c>
    </row>
    <row r="1136" spans="4:9">
      <c r="D1136">
        <v>3000</v>
      </c>
      <c r="E1136" s="182">
        <v>36067</v>
      </c>
      <c r="F1136" s="198">
        <v>65338</v>
      </c>
      <c r="G1136" t="s">
        <v>1494</v>
      </c>
      <c r="H1136" s="167">
        <v>59501.39</v>
      </c>
      <c r="I1136">
        <f t="shared" si="17"/>
        <v>1998</v>
      </c>
    </row>
    <row r="1137" spans="4:9">
      <c r="D1137">
        <v>3000</v>
      </c>
      <c r="E1137" s="182">
        <v>36076</v>
      </c>
      <c r="F1137" s="198">
        <v>66021</v>
      </c>
      <c r="G1137" t="s">
        <v>152</v>
      </c>
      <c r="H1137" s="167">
        <v>24392.38</v>
      </c>
      <c r="I1137">
        <f t="shared" si="17"/>
        <v>1998</v>
      </c>
    </row>
    <row r="1138" spans="4:9">
      <c r="D1138">
        <v>3000</v>
      </c>
      <c r="E1138" s="182">
        <v>36084</v>
      </c>
      <c r="F1138" s="198">
        <v>66024</v>
      </c>
      <c r="G1138" t="s">
        <v>153</v>
      </c>
      <c r="H1138" s="167">
        <v>25787.84</v>
      </c>
      <c r="I1138">
        <f t="shared" si="17"/>
        <v>1998</v>
      </c>
    </row>
    <row r="1139" spans="4:9">
      <c r="D1139">
        <v>3000</v>
      </c>
      <c r="E1139" s="182">
        <v>36102</v>
      </c>
      <c r="F1139" s="198">
        <v>69424</v>
      </c>
      <c r="G1139" t="s">
        <v>1579</v>
      </c>
      <c r="H1139" s="167">
        <v>4986.29</v>
      </c>
      <c r="I1139">
        <f t="shared" si="17"/>
        <v>1998</v>
      </c>
    </row>
    <row r="1140" spans="4:9">
      <c r="D1140">
        <v>3000</v>
      </c>
      <c r="E1140" s="182">
        <v>36103</v>
      </c>
      <c r="F1140" s="198">
        <v>66016</v>
      </c>
      <c r="G1140" t="s">
        <v>156</v>
      </c>
      <c r="H1140" s="167">
        <v>43767.49</v>
      </c>
      <c r="I1140">
        <f t="shared" si="17"/>
        <v>1998</v>
      </c>
    </row>
    <row r="1141" spans="4:9">
      <c r="D1141">
        <v>3000</v>
      </c>
      <c r="E1141" s="182">
        <v>36109</v>
      </c>
      <c r="F1141" s="198">
        <v>66014</v>
      </c>
      <c r="G1141" t="s">
        <v>159</v>
      </c>
      <c r="H1141" s="167">
        <v>464877.25</v>
      </c>
      <c r="I1141">
        <f t="shared" si="17"/>
        <v>1998</v>
      </c>
    </row>
    <row r="1142" spans="4:9">
      <c r="D1142">
        <v>3000</v>
      </c>
      <c r="E1142" s="182">
        <v>36119</v>
      </c>
      <c r="F1142" s="198">
        <v>62922</v>
      </c>
      <c r="G1142" t="s">
        <v>161</v>
      </c>
      <c r="H1142" s="167">
        <v>58410.01</v>
      </c>
      <c r="I1142">
        <f t="shared" si="17"/>
        <v>1998</v>
      </c>
    </row>
    <row r="1143" spans="4:9">
      <c r="D1143">
        <v>3000</v>
      </c>
      <c r="E1143" s="182">
        <v>36123</v>
      </c>
      <c r="F1143" s="198">
        <v>64514</v>
      </c>
      <c r="G1143" t="s">
        <v>162</v>
      </c>
      <c r="H1143" s="167">
        <v>26364.59</v>
      </c>
      <c r="I1143">
        <f t="shared" si="17"/>
        <v>1998</v>
      </c>
    </row>
    <row r="1144" spans="4:9">
      <c r="D1144">
        <v>3000</v>
      </c>
      <c r="E1144" s="182">
        <v>36129</v>
      </c>
      <c r="F1144" s="198">
        <v>66015</v>
      </c>
      <c r="G1144" t="s">
        <v>163</v>
      </c>
      <c r="H1144" s="167">
        <v>96223.8</v>
      </c>
      <c r="I1144">
        <f t="shared" si="17"/>
        <v>1998</v>
      </c>
    </row>
    <row r="1145" spans="4:9">
      <c r="D1145">
        <v>3000</v>
      </c>
      <c r="E1145" s="182">
        <v>36131</v>
      </c>
      <c r="F1145" s="198">
        <v>69423</v>
      </c>
      <c r="G1145" t="s">
        <v>164</v>
      </c>
      <c r="H1145" s="167">
        <v>15261.2</v>
      </c>
      <c r="I1145">
        <f t="shared" si="17"/>
        <v>1998</v>
      </c>
    </row>
    <row r="1146" spans="4:9">
      <c r="D1146">
        <v>3000</v>
      </c>
      <c r="E1146" s="182">
        <v>36145</v>
      </c>
      <c r="F1146" s="198">
        <v>65340</v>
      </c>
      <c r="G1146" t="s">
        <v>168</v>
      </c>
      <c r="H1146" s="167">
        <v>56921.13</v>
      </c>
      <c r="I1146">
        <f t="shared" si="17"/>
        <v>1998</v>
      </c>
    </row>
    <row r="1147" spans="4:9">
      <c r="D1147">
        <v>3000</v>
      </c>
      <c r="E1147" s="182">
        <v>36147</v>
      </c>
      <c r="F1147" s="198">
        <v>66841</v>
      </c>
      <c r="G1147" t="s">
        <v>1713</v>
      </c>
      <c r="H1147" s="167">
        <v>227775.5</v>
      </c>
      <c r="I1147">
        <f t="shared" si="17"/>
        <v>1998</v>
      </c>
    </row>
    <row r="1148" spans="4:9">
      <c r="D1148">
        <v>3000</v>
      </c>
      <c r="E1148" s="182">
        <v>36147</v>
      </c>
      <c r="F1148" s="198">
        <v>66842</v>
      </c>
      <c r="G1148" t="s">
        <v>1715</v>
      </c>
      <c r="H1148" s="167">
        <v>3223112</v>
      </c>
      <c r="I1148">
        <f t="shared" si="17"/>
        <v>1998</v>
      </c>
    </row>
    <row r="1149" spans="4:9">
      <c r="D1149">
        <v>3000</v>
      </c>
      <c r="E1149" s="182">
        <v>36147</v>
      </c>
      <c r="F1149" s="198">
        <v>66843</v>
      </c>
      <c r="G1149" t="s">
        <v>1714</v>
      </c>
      <c r="H1149" s="167">
        <v>398619</v>
      </c>
      <c r="I1149">
        <f t="shared" si="17"/>
        <v>1998</v>
      </c>
    </row>
    <row r="1150" spans="4:9">
      <c r="D1150">
        <v>3000</v>
      </c>
      <c r="E1150" s="182">
        <v>36147</v>
      </c>
      <c r="F1150" s="198">
        <v>66844</v>
      </c>
      <c r="G1150" t="s">
        <v>1707</v>
      </c>
      <c r="H1150" s="167">
        <v>37584</v>
      </c>
      <c r="I1150">
        <f t="shared" si="17"/>
        <v>1998</v>
      </c>
    </row>
    <row r="1151" spans="4:9">
      <c r="D1151">
        <v>3000</v>
      </c>
      <c r="E1151" s="182">
        <v>36147</v>
      </c>
      <c r="F1151" s="198">
        <v>66845</v>
      </c>
      <c r="G1151" t="s">
        <v>1706</v>
      </c>
      <c r="H1151" s="167">
        <v>31320</v>
      </c>
      <c r="I1151">
        <f t="shared" si="17"/>
        <v>1998</v>
      </c>
    </row>
    <row r="1152" spans="4:9">
      <c r="D1152">
        <v>3000</v>
      </c>
      <c r="E1152" s="182">
        <v>36147</v>
      </c>
      <c r="F1152" s="198">
        <v>66846</v>
      </c>
      <c r="G1152" t="s">
        <v>1710</v>
      </c>
      <c r="H1152" s="167">
        <v>79724</v>
      </c>
      <c r="I1152">
        <f t="shared" si="17"/>
        <v>1998</v>
      </c>
    </row>
    <row r="1153" spans="4:9">
      <c r="D1153">
        <v>3000</v>
      </c>
      <c r="E1153" s="182">
        <v>36147</v>
      </c>
      <c r="F1153" s="198">
        <v>66847</v>
      </c>
      <c r="G1153" t="s">
        <v>1712</v>
      </c>
      <c r="H1153" s="167">
        <v>128875.17</v>
      </c>
      <c r="I1153">
        <f t="shared" si="17"/>
        <v>1998</v>
      </c>
    </row>
    <row r="1154" spans="4:9">
      <c r="D1154">
        <v>3000</v>
      </c>
      <c r="E1154" s="182">
        <v>36147</v>
      </c>
      <c r="F1154" s="198">
        <v>66848</v>
      </c>
      <c r="G1154" t="s">
        <v>2356</v>
      </c>
      <c r="H1154" s="167">
        <v>404960.11</v>
      </c>
      <c r="I1154">
        <f t="shared" ref="I1154:I1217" si="18">YEAR(E1154)</f>
        <v>1998</v>
      </c>
    </row>
    <row r="1155" spans="4:9">
      <c r="D1155">
        <v>3000</v>
      </c>
      <c r="E1155" s="182">
        <v>36147</v>
      </c>
      <c r="F1155" s="198">
        <v>66949</v>
      </c>
      <c r="G1155" t="s">
        <v>1708</v>
      </c>
      <c r="H1155" s="167">
        <v>56947</v>
      </c>
      <c r="I1155">
        <f t="shared" si="18"/>
        <v>1998</v>
      </c>
    </row>
    <row r="1156" spans="4:9">
      <c r="D1156">
        <v>3000</v>
      </c>
      <c r="E1156" s="182">
        <v>36147</v>
      </c>
      <c r="F1156" s="198">
        <v>66950</v>
      </c>
      <c r="G1156" t="s">
        <v>169</v>
      </c>
      <c r="H1156" s="167">
        <v>5695</v>
      </c>
      <c r="I1156">
        <f t="shared" si="18"/>
        <v>1998</v>
      </c>
    </row>
    <row r="1157" spans="4:9">
      <c r="D1157">
        <v>3000</v>
      </c>
      <c r="E1157" s="182">
        <v>36147</v>
      </c>
      <c r="F1157" s="198">
        <v>66951</v>
      </c>
      <c r="G1157" t="s">
        <v>170</v>
      </c>
      <c r="H1157" s="167">
        <v>5695</v>
      </c>
      <c r="I1157">
        <f t="shared" si="18"/>
        <v>1998</v>
      </c>
    </row>
    <row r="1158" spans="4:9">
      <c r="D1158">
        <v>3000</v>
      </c>
      <c r="E1158" s="182">
        <v>36147</v>
      </c>
      <c r="F1158" s="198">
        <v>66952</v>
      </c>
      <c r="G1158" t="s">
        <v>171</v>
      </c>
      <c r="H1158" s="167">
        <v>8542</v>
      </c>
      <c r="I1158">
        <f t="shared" si="18"/>
        <v>1998</v>
      </c>
    </row>
    <row r="1159" spans="4:9">
      <c r="D1159">
        <v>3000</v>
      </c>
      <c r="E1159" s="182">
        <v>36147</v>
      </c>
      <c r="F1159" s="198">
        <v>66953</v>
      </c>
      <c r="G1159" t="s">
        <v>1709</v>
      </c>
      <c r="H1159" s="167">
        <v>68336</v>
      </c>
      <c r="I1159">
        <f t="shared" si="18"/>
        <v>1998</v>
      </c>
    </row>
    <row r="1160" spans="4:9">
      <c r="D1160">
        <v>3000</v>
      </c>
      <c r="E1160" s="182">
        <v>36147</v>
      </c>
      <c r="F1160" s="198">
        <v>66954</v>
      </c>
      <c r="G1160" t="s">
        <v>174</v>
      </c>
      <c r="H1160" s="167">
        <v>17084</v>
      </c>
      <c r="I1160">
        <f t="shared" si="18"/>
        <v>1998</v>
      </c>
    </row>
    <row r="1161" spans="4:9">
      <c r="D1161">
        <v>3000</v>
      </c>
      <c r="E1161" s="182">
        <v>36147</v>
      </c>
      <c r="F1161" s="198">
        <v>66957</v>
      </c>
      <c r="G1161" t="s">
        <v>1711</v>
      </c>
      <c r="H1161" s="167">
        <v>88266</v>
      </c>
      <c r="I1161">
        <f t="shared" si="18"/>
        <v>1998</v>
      </c>
    </row>
    <row r="1162" spans="4:9">
      <c r="D1162">
        <v>3000</v>
      </c>
      <c r="E1162" s="182">
        <v>36150</v>
      </c>
      <c r="F1162" s="198">
        <v>67810</v>
      </c>
      <c r="G1162" t="s">
        <v>1716</v>
      </c>
      <c r="H1162" s="167">
        <v>2281.66</v>
      </c>
      <c r="I1162">
        <f t="shared" si="18"/>
        <v>1998</v>
      </c>
    </row>
    <row r="1163" spans="4:9">
      <c r="D1163">
        <v>3000</v>
      </c>
      <c r="E1163" s="182">
        <v>36160</v>
      </c>
      <c r="F1163" s="198">
        <v>65344</v>
      </c>
      <c r="G1163" t="s">
        <v>1721</v>
      </c>
      <c r="H1163" s="167">
        <v>21886.13</v>
      </c>
      <c r="I1163">
        <f t="shared" si="18"/>
        <v>1998</v>
      </c>
    </row>
    <row r="1164" spans="4:9">
      <c r="D1164">
        <v>3000</v>
      </c>
      <c r="E1164" s="182">
        <v>36160</v>
      </c>
      <c r="F1164" s="198">
        <v>65345</v>
      </c>
      <c r="G1164" t="s">
        <v>1718</v>
      </c>
      <c r="H1164" s="167">
        <v>4174</v>
      </c>
      <c r="I1164">
        <f t="shared" si="18"/>
        <v>1998</v>
      </c>
    </row>
    <row r="1165" spans="4:9">
      <c r="D1165">
        <v>3000</v>
      </c>
      <c r="E1165" s="182">
        <v>36160</v>
      </c>
      <c r="F1165" s="198">
        <v>65346</v>
      </c>
      <c r="G1165" t="s">
        <v>1717</v>
      </c>
      <c r="H1165" s="167">
        <v>3843</v>
      </c>
      <c r="I1165">
        <f t="shared" si="18"/>
        <v>1998</v>
      </c>
    </row>
    <row r="1166" spans="4:9">
      <c r="D1166">
        <v>3000</v>
      </c>
      <c r="E1166" s="182">
        <v>36160</v>
      </c>
      <c r="F1166" s="198">
        <v>65347</v>
      </c>
      <c r="G1166" t="s">
        <v>1719</v>
      </c>
      <c r="H1166" s="167">
        <v>7995</v>
      </c>
      <c r="I1166">
        <f t="shared" si="18"/>
        <v>1998</v>
      </c>
    </row>
    <row r="1167" spans="4:9">
      <c r="D1167">
        <v>3000</v>
      </c>
      <c r="E1167" s="182">
        <v>36160</v>
      </c>
      <c r="F1167" s="198">
        <v>65348</v>
      </c>
      <c r="G1167" t="s">
        <v>1720</v>
      </c>
      <c r="H1167" s="167">
        <v>8006.25</v>
      </c>
      <c r="I1167">
        <f t="shared" si="18"/>
        <v>1998</v>
      </c>
    </row>
    <row r="1168" spans="4:9">
      <c r="D1168">
        <v>3000</v>
      </c>
      <c r="E1168" s="182">
        <v>36160</v>
      </c>
      <c r="F1168" s="198">
        <v>66012</v>
      </c>
      <c r="G1168" t="s">
        <v>1722</v>
      </c>
      <c r="H1168" s="167">
        <v>62201.08</v>
      </c>
      <c r="I1168">
        <f t="shared" si="18"/>
        <v>1998</v>
      </c>
    </row>
    <row r="1169" spans="4:9">
      <c r="D1169">
        <v>3000</v>
      </c>
      <c r="E1169" s="182">
        <v>36165</v>
      </c>
      <c r="F1169" s="198">
        <v>61789</v>
      </c>
      <c r="G1169" t="s">
        <v>1725</v>
      </c>
      <c r="H1169" s="167">
        <v>7562.71</v>
      </c>
      <c r="I1169">
        <f t="shared" si="18"/>
        <v>1999</v>
      </c>
    </row>
    <row r="1170" spans="4:9">
      <c r="D1170">
        <v>3000</v>
      </c>
      <c r="E1170" s="182">
        <v>36165</v>
      </c>
      <c r="F1170" s="198">
        <v>67808</v>
      </c>
      <c r="G1170" t="s">
        <v>1724</v>
      </c>
      <c r="H1170" s="167">
        <v>7562.17</v>
      </c>
      <c r="I1170">
        <f t="shared" si="18"/>
        <v>1999</v>
      </c>
    </row>
    <row r="1171" spans="4:9">
      <c r="D1171">
        <v>3000</v>
      </c>
      <c r="E1171" s="182">
        <v>36175</v>
      </c>
      <c r="F1171" s="198">
        <v>64520</v>
      </c>
      <c r="G1171" t="s">
        <v>1494</v>
      </c>
      <c r="H1171" s="167">
        <v>86928.03</v>
      </c>
      <c r="I1171">
        <f t="shared" si="18"/>
        <v>1999</v>
      </c>
    </row>
    <row r="1172" spans="4:9">
      <c r="D1172">
        <v>3000</v>
      </c>
      <c r="E1172" s="182">
        <v>36185</v>
      </c>
      <c r="F1172" s="198">
        <v>64517</v>
      </c>
      <c r="G1172" t="s">
        <v>1727</v>
      </c>
      <c r="H1172" s="167">
        <v>53147.72</v>
      </c>
      <c r="I1172">
        <f t="shared" si="18"/>
        <v>1999</v>
      </c>
    </row>
    <row r="1173" spans="4:9">
      <c r="D1173">
        <v>3000</v>
      </c>
      <c r="E1173" s="182">
        <v>36185</v>
      </c>
      <c r="F1173" s="198">
        <v>66958</v>
      </c>
      <c r="G1173" t="s">
        <v>1726</v>
      </c>
      <c r="H1173" s="167">
        <v>9031.0499999999993</v>
      </c>
      <c r="I1173">
        <f t="shared" si="18"/>
        <v>1999</v>
      </c>
    </row>
    <row r="1174" spans="4:9">
      <c r="D1174">
        <v>3000</v>
      </c>
      <c r="E1174" s="182">
        <v>36186</v>
      </c>
      <c r="F1174" s="198">
        <v>64516</v>
      </c>
      <c r="G1174" t="s">
        <v>1728</v>
      </c>
      <c r="H1174" s="167">
        <v>62430.75</v>
      </c>
      <c r="I1174">
        <f t="shared" si="18"/>
        <v>1999</v>
      </c>
    </row>
    <row r="1175" spans="4:9">
      <c r="D1175">
        <v>3000</v>
      </c>
      <c r="E1175" s="182">
        <v>36188</v>
      </c>
      <c r="F1175" s="198">
        <v>66959</v>
      </c>
      <c r="G1175" t="s">
        <v>1729</v>
      </c>
      <c r="H1175" s="167">
        <v>17218.78</v>
      </c>
      <c r="I1175">
        <f t="shared" si="18"/>
        <v>1999</v>
      </c>
    </row>
    <row r="1176" spans="4:9">
      <c r="D1176">
        <v>3000</v>
      </c>
      <c r="E1176" s="182">
        <v>36188</v>
      </c>
      <c r="F1176" s="198">
        <v>68734</v>
      </c>
      <c r="G1176" t="s">
        <v>1730</v>
      </c>
      <c r="H1176" s="167">
        <v>51917.88</v>
      </c>
      <c r="I1176">
        <f t="shared" si="18"/>
        <v>1999</v>
      </c>
    </row>
    <row r="1177" spans="4:9">
      <c r="D1177">
        <v>3000</v>
      </c>
      <c r="E1177" s="182">
        <v>36192</v>
      </c>
      <c r="F1177" s="198">
        <v>63591</v>
      </c>
      <c r="G1177" t="s">
        <v>1732</v>
      </c>
      <c r="H1177" s="167">
        <v>5897.94</v>
      </c>
      <c r="I1177">
        <f t="shared" si="18"/>
        <v>1999</v>
      </c>
    </row>
    <row r="1178" spans="4:9">
      <c r="D1178">
        <v>3000</v>
      </c>
      <c r="E1178" s="182">
        <v>36192</v>
      </c>
      <c r="F1178" s="198">
        <v>67807</v>
      </c>
      <c r="G1178" t="s">
        <v>1731</v>
      </c>
      <c r="H1178" s="167">
        <v>2457.61</v>
      </c>
      <c r="I1178">
        <f t="shared" si="18"/>
        <v>1999</v>
      </c>
    </row>
    <row r="1179" spans="4:9">
      <c r="D1179">
        <v>3000</v>
      </c>
      <c r="E1179" s="182">
        <v>36201</v>
      </c>
      <c r="F1179" s="198">
        <v>66849</v>
      </c>
      <c r="G1179" t="s">
        <v>3036</v>
      </c>
      <c r="H1179" s="167">
        <v>49667.88</v>
      </c>
      <c r="I1179">
        <f t="shared" si="18"/>
        <v>1999</v>
      </c>
    </row>
    <row r="1180" spans="4:9">
      <c r="D1180">
        <v>3000</v>
      </c>
      <c r="E1180" s="182">
        <v>36203</v>
      </c>
      <c r="F1180" s="198">
        <v>67806</v>
      </c>
      <c r="G1180" t="s">
        <v>3037</v>
      </c>
      <c r="H1180" s="167">
        <v>11218.24</v>
      </c>
      <c r="I1180">
        <f t="shared" si="18"/>
        <v>1999</v>
      </c>
    </row>
    <row r="1181" spans="4:9">
      <c r="D1181">
        <v>3000</v>
      </c>
      <c r="E1181" s="182">
        <v>36206</v>
      </c>
      <c r="F1181" s="198">
        <v>67637</v>
      </c>
      <c r="G1181" t="s">
        <v>3038</v>
      </c>
      <c r="H1181" s="167">
        <v>87159.25</v>
      </c>
      <c r="I1181">
        <f t="shared" si="18"/>
        <v>1999</v>
      </c>
    </row>
    <row r="1182" spans="4:9">
      <c r="D1182">
        <v>3000</v>
      </c>
      <c r="E1182" s="182">
        <v>36210</v>
      </c>
      <c r="F1182" s="198">
        <v>70522</v>
      </c>
      <c r="G1182" t="s">
        <v>1737</v>
      </c>
      <c r="H1182" s="167">
        <v>3199.3</v>
      </c>
      <c r="I1182">
        <f t="shared" si="18"/>
        <v>1999</v>
      </c>
    </row>
    <row r="1183" spans="4:9">
      <c r="D1183">
        <v>3000</v>
      </c>
      <c r="E1183" s="182">
        <v>36214</v>
      </c>
      <c r="F1183" s="198">
        <v>70520</v>
      </c>
      <c r="G1183" t="s">
        <v>1738</v>
      </c>
      <c r="H1183" s="167">
        <v>10899.18</v>
      </c>
      <c r="I1183">
        <f t="shared" si="18"/>
        <v>1999</v>
      </c>
    </row>
    <row r="1184" spans="4:9">
      <c r="D1184">
        <v>3000</v>
      </c>
      <c r="E1184" s="182">
        <v>36217</v>
      </c>
      <c r="F1184" s="198">
        <v>66857</v>
      </c>
      <c r="G1184" t="s">
        <v>1740</v>
      </c>
      <c r="H1184" s="167">
        <v>43721.599999999999</v>
      </c>
      <c r="I1184">
        <f t="shared" si="18"/>
        <v>1999</v>
      </c>
    </row>
    <row r="1185" spans="4:9">
      <c r="D1185">
        <v>3000</v>
      </c>
      <c r="E1185" s="182">
        <v>36217</v>
      </c>
      <c r="F1185" s="198">
        <v>67633</v>
      </c>
      <c r="G1185" t="s">
        <v>1741</v>
      </c>
      <c r="H1185" s="167">
        <v>144174.6</v>
      </c>
      <c r="I1185">
        <f t="shared" si="18"/>
        <v>1999</v>
      </c>
    </row>
    <row r="1186" spans="4:9">
      <c r="D1186">
        <v>3000</v>
      </c>
      <c r="E1186" s="182">
        <v>36224</v>
      </c>
      <c r="F1186" s="198">
        <v>66850</v>
      </c>
      <c r="G1186" t="s">
        <v>551</v>
      </c>
      <c r="H1186" s="167">
        <v>106728.64</v>
      </c>
      <c r="I1186">
        <f t="shared" si="18"/>
        <v>1999</v>
      </c>
    </row>
    <row r="1187" spans="4:9">
      <c r="D1187">
        <v>3000</v>
      </c>
      <c r="E1187" s="182">
        <v>36228</v>
      </c>
      <c r="F1187" s="198">
        <v>61791</v>
      </c>
      <c r="G1187" t="s">
        <v>1742</v>
      </c>
      <c r="H1187" s="167">
        <v>16012.5</v>
      </c>
      <c r="I1187">
        <f t="shared" si="18"/>
        <v>1999</v>
      </c>
    </row>
    <row r="1188" spans="4:9">
      <c r="D1188">
        <v>3000</v>
      </c>
      <c r="E1188" s="182">
        <v>36228</v>
      </c>
      <c r="F1188" s="198">
        <v>63868</v>
      </c>
      <c r="G1188" t="s">
        <v>1743</v>
      </c>
      <c r="H1188" s="167">
        <v>276103.67</v>
      </c>
      <c r="I1188">
        <f t="shared" si="18"/>
        <v>1999</v>
      </c>
    </row>
    <row r="1189" spans="4:9">
      <c r="D1189">
        <v>3000</v>
      </c>
      <c r="E1189" s="182">
        <v>36228</v>
      </c>
      <c r="F1189" s="198">
        <v>69416</v>
      </c>
      <c r="G1189" t="s">
        <v>1744</v>
      </c>
      <c r="H1189" s="167">
        <v>1821924.11</v>
      </c>
      <c r="I1189">
        <f t="shared" si="18"/>
        <v>1999</v>
      </c>
    </row>
    <row r="1190" spans="4:9">
      <c r="D1190">
        <v>3000</v>
      </c>
      <c r="E1190" s="182">
        <v>36230</v>
      </c>
      <c r="F1190" s="198">
        <v>63594</v>
      </c>
      <c r="G1190" t="s">
        <v>1745</v>
      </c>
      <c r="H1190" s="167">
        <v>14949.92</v>
      </c>
      <c r="I1190">
        <f t="shared" si="18"/>
        <v>1999</v>
      </c>
    </row>
    <row r="1191" spans="4:9">
      <c r="D1191">
        <v>3000</v>
      </c>
      <c r="E1191" s="182">
        <v>36235</v>
      </c>
      <c r="F1191" s="198">
        <v>66851</v>
      </c>
      <c r="G1191" t="s">
        <v>1748</v>
      </c>
      <c r="H1191" s="167">
        <v>194355.8</v>
      </c>
      <c r="I1191">
        <f t="shared" si="18"/>
        <v>1999</v>
      </c>
    </row>
    <row r="1192" spans="4:9">
      <c r="D1192">
        <v>3000</v>
      </c>
      <c r="E1192" s="182">
        <v>36235</v>
      </c>
      <c r="F1192" s="198">
        <v>66852</v>
      </c>
      <c r="G1192" t="s">
        <v>1747</v>
      </c>
      <c r="H1192" s="167">
        <v>77930.77</v>
      </c>
      <c r="I1192">
        <f t="shared" si="18"/>
        <v>1999</v>
      </c>
    </row>
    <row r="1193" spans="4:9">
      <c r="D1193">
        <v>3000</v>
      </c>
      <c r="E1193" s="182">
        <v>36235</v>
      </c>
      <c r="F1193" s="198">
        <v>66853</v>
      </c>
      <c r="G1193" t="s">
        <v>1746</v>
      </c>
      <c r="H1193" s="167">
        <v>16283.22</v>
      </c>
      <c r="I1193">
        <f t="shared" si="18"/>
        <v>1999</v>
      </c>
    </row>
    <row r="1194" spans="4:9">
      <c r="D1194">
        <v>3000</v>
      </c>
      <c r="E1194" s="182">
        <v>36235</v>
      </c>
      <c r="F1194" s="198">
        <v>66854</v>
      </c>
      <c r="G1194" t="s">
        <v>1749</v>
      </c>
      <c r="H1194" s="167">
        <v>2111326.85</v>
      </c>
      <c r="I1194">
        <f t="shared" si="18"/>
        <v>1999</v>
      </c>
    </row>
    <row r="1195" spans="4:9">
      <c r="D1195">
        <v>3000</v>
      </c>
      <c r="E1195" s="182">
        <v>36237</v>
      </c>
      <c r="F1195" s="198">
        <v>69415</v>
      </c>
      <c r="G1195" t="s">
        <v>1750</v>
      </c>
      <c r="H1195" s="167">
        <v>34275.83</v>
      </c>
      <c r="I1195">
        <f t="shared" si="18"/>
        <v>1999</v>
      </c>
    </row>
    <row r="1196" spans="4:9">
      <c r="D1196">
        <v>3000</v>
      </c>
      <c r="E1196" s="182">
        <v>36241</v>
      </c>
      <c r="F1196" s="198">
        <v>62910</v>
      </c>
      <c r="G1196" t="s">
        <v>1751</v>
      </c>
      <c r="H1196" s="167">
        <v>198107.87</v>
      </c>
      <c r="I1196">
        <f t="shared" si="18"/>
        <v>1999</v>
      </c>
    </row>
    <row r="1197" spans="4:9">
      <c r="D1197">
        <v>3000</v>
      </c>
      <c r="E1197" s="182">
        <v>36243</v>
      </c>
      <c r="F1197" s="198">
        <v>68735</v>
      </c>
      <c r="G1197" t="s">
        <v>1752</v>
      </c>
      <c r="H1197" s="167">
        <v>117676.94</v>
      </c>
      <c r="I1197">
        <f t="shared" si="18"/>
        <v>1999</v>
      </c>
    </row>
    <row r="1198" spans="4:9">
      <c r="D1198">
        <v>3000</v>
      </c>
      <c r="E1198" s="182">
        <v>36244</v>
      </c>
      <c r="F1198" s="198">
        <v>66855</v>
      </c>
      <c r="G1198" t="s">
        <v>1753</v>
      </c>
      <c r="H1198" s="167">
        <v>19890.73</v>
      </c>
      <c r="I1198">
        <f t="shared" si="18"/>
        <v>1999</v>
      </c>
    </row>
    <row r="1199" spans="4:9">
      <c r="D1199">
        <v>3000</v>
      </c>
      <c r="E1199" s="182">
        <v>36249</v>
      </c>
      <c r="F1199" s="198">
        <v>61794</v>
      </c>
      <c r="G1199" t="s">
        <v>1756</v>
      </c>
      <c r="H1199" s="167">
        <v>65831.73</v>
      </c>
      <c r="I1199">
        <f t="shared" si="18"/>
        <v>1999</v>
      </c>
    </row>
    <row r="1200" spans="4:9">
      <c r="D1200">
        <v>3000</v>
      </c>
      <c r="E1200" s="182">
        <v>36249</v>
      </c>
      <c r="F1200" s="198">
        <v>63588</v>
      </c>
      <c r="G1200" t="s">
        <v>1755</v>
      </c>
      <c r="H1200" s="167">
        <v>14411.25</v>
      </c>
      <c r="I1200">
        <f t="shared" si="18"/>
        <v>1999</v>
      </c>
    </row>
    <row r="1201" spans="4:9">
      <c r="D1201">
        <v>3000</v>
      </c>
      <c r="E1201" s="182">
        <v>36255</v>
      </c>
      <c r="F1201" s="198">
        <v>62909</v>
      </c>
      <c r="G1201" t="s">
        <v>1757</v>
      </c>
      <c r="H1201" s="167">
        <v>66815.83</v>
      </c>
      <c r="I1201">
        <f t="shared" si="18"/>
        <v>1999</v>
      </c>
    </row>
    <row r="1202" spans="4:9">
      <c r="D1202">
        <v>3000</v>
      </c>
      <c r="E1202" s="182">
        <v>36256</v>
      </c>
      <c r="F1202" s="198">
        <v>62911</v>
      </c>
      <c r="G1202" t="s">
        <v>1758</v>
      </c>
      <c r="H1202" s="167">
        <v>243595.35</v>
      </c>
      <c r="I1202">
        <f t="shared" si="18"/>
        <v>1999</v>
      </c>
    </row>
    <row r="1203" spans="4:9">
      <c r="D1203">
        <v>3000</v>
      </c>
      <c r="E1203" s="182">
        <v>36259</v>
      </c>
      <c r="F1203" s="198">
        <v>61793</v>
      </c>
      <c r="G1203" t="s">
        <v>1759</v>
      </c>
      <c r="H1203" s="167">
        <v>145098.66</v>
      </c>
      <c r="I1203">
        <f t="shared" si="18"/>
        <v>1999</v>
      </c>
    </row>
    <row r="1204" spans="4:9">
      <c r="D1204">
        <v>3000</v>
      </c>
      <c r="E1204" s="182">
        <v>36264</v>
      </c>
      <c r="F1204" s="198">
        <v>67822</v>
      </c>
      <c r="G1204" t="s">
        <v>1762</v>
      </c>
      <c r="H1204" s="167">
        <v>203550</v>
      </c>
      <c r="I1204">
        <f t="shared" si="18"/>
        <v>1999</v>
      </c>
    </row>
    <row r="1205" spans="4:9">
      <c r="D1205">
        <v>3000</v>
      </c>
      <c r="E1205" s="182">
        <v>36266</v>
      </c>
      <c r="F1205" s="198">
        <v>62908</v>
      </c>
      <c r="G1205" t="s">
        <v>1767</v>
      </c>
      <c r="H1205" s="167">
        <v>73230.509999999995</v>
      </c>
      <c r="I1205">
        <f t="shared" si="18"/>
        <v>1999</v>
      </c>
    </row>
    <row r="1206" spans="4:9">
      <c r="D1206">
        <v>3000</v>
      </c>
      <c r="E1206" s="182">
        <v>36266</v>
      </c>
      <c r="F1206" s="198">
        <v>63595</v>
      </c>
      <c r="G1206" t="s">
        <v>1763</v>
      </c>
      <c r="H1206" s="167">
        <v>8145.02</v>
      </c>
      <c r="I1206">
        <f t="shared" si="18"/>
        <v>1999</v>
      </c>
    </row>
    <row r="1207" spans="4:9">
      <c r="D1207">
        <v>3000</v>
      </c>
      <c r="E1207" s="182">
        <v>36266</v>
      </c>
      <c r="F1207" s="198">
        <v>63596</v>
      </c>
      <c r="G1207" t="s">
        <v>1766</v>
      </c>
      <c r="H1207" s="167">
        <v>8145.03</v>
      </c>
      <c r="I1207">
        <f t="shared" si="18"/>
        <v>1999</v>
      </c>
    </row>
    <row r="1208" spans="4:9">
      <c r="D1208">
        <v>3000</v>
      </c>
      <c r="E1208" s="182">
        <v>36270</v>
      </c>
      <c r="F1208" s="198">
        <v>63590</v>
      </c>
      <c r="G1208" t="s">
        <v>1768</v>
      </c>
      <c r="H1208" s="167">
        <v>4264.66</v>
      </c>
      <c r="I1208">
        <f t="shared" si="18"/>
        <v>1999</v>
      </c>
    </row>
    <row r="1209" spans="4:9">
      <c r="D1209">
        <v>3000</v>
      </c>
      <c r="E1209" s="182">
        <v>36270</v>
      </c>
      <c r="F1209" s="198">
        <v>63593</v>
      </c>
      <c r="G1209" t="s">
        <v>1769</v>
      </c>
      <c r="H1209" s="167">
        <v>20207.78</v>
      </c>
      <c r="I1209">
        <f t="shared" si="18"/>
        <v>1999</v>
      </c>
    </row>
    <row r="1210" spans="4:9">
      <c r="D1210">
        <v>3000</v>
      </c>
      <c r="E1210" s="182">
        <v>36271</v>
      </c>
      <c r="F1210" s="198">
        <v>63599</v>
      </c>
      <c r="G1210" t="s">
        <v>1770</v>
      </c>
      <c r="H1210" s="167">
        <v>146237.10999999999</v>
      </c>
      <c r="I1210">
        <f t="shared" si="18"/>
        <v>1999</v>
      </c>
    </row>
    <row r="1211" spans="4:9">
      <c r="D1211">
        <v>3000</v>
      </c>
      <c r="E1211" s="182">
        <v>36271</v>
      </c>
      <c r="F1211" s="198">
        <v>63600</v>
      </c>
      <c r="G1211" t="s">
        <v>0</v>
      </c>
      <c r="H1211" s="167">
        <v>828893.08</v>
      </c>
      <c r="I1211">
        <f t="shared" si="18"/>
        <v>1999</v>
      </c>
    </row>
    <row r="1212" spans="4:9">
      <c r="D1212">
        <v>3000</v>
      </c>
      <c r="E1212" s="182">
        <v>36271</v>
      </c>
      <c r="F1212" s="198">
        <v>63601</v>
      </c>
      <c r="G1212" t="s">
        <v>1</v>
      </c>
      <c r="H1212" s="167">
        <v>1061648.43</v>
      </c>
      <c r="I1212">
        <f t="shared" si="18"/>
        <v>1999</v>
      </c>
    </row>
    <row r="1213" spans="4:9">
      <c r="D1213">
        <v>3000</v>
      </c>
      <c r="E1213" s="182">
        <v>36277</v>
      </c>
      <c r="F1213" s="198">
        <v>67825</v>
      </c>
      <c r="G1213" t="s">
        <v>2</v>
      </c>
      <c r="H1213" s="167">
        <v>101390.33</v>
      </c>
      <c r="I1213">
        <f t="shared" si="18"/>
        <v>1999</v>
      </c>
    </row>
    <row r="1214" spans="4:9">
      <c r="D1214">
        <v>3000</v>
      </c>
      <c r="E1214" s="182">
        <v>36278</v>
      </c>
      <c r="F1214" s="198">
        <v>62913</v>
      </c>
      <c r="G1214" t="s">
        <v>3</v>
      </c>
      <c r="H1214" s="167">
        <v>77685.91</v>
      </c>
      <c r="I1214">
        <f t="shared" si="18"/>
        <v>1999</v>
      </c>
    </row>
    <row r="1215" spans="4:9">
      <c r="D1215">
        <v>3000</v>
      </c>
      <c r="E1215" s="182">
        <v>36278</v>
      </c>
      <c r="F1215" s="198">
        <v>62914</v>
      </c>
      <c r="G1215" t="s">
        <v>4</v>
      </c>
      <c r="H1215" s="167">
        <v>79583.210000000006</v>
      </c>
      <c r="I1215">
        <f t="shared" si="18"/>
        <v>1999</v>
      </c>
    </row>
    <row r="1216" spans="4:9">
      <c r="D1216">
        <v>3000</v>
      </c>
      <c r="E1216" s="182">
        <v>36279</v>
      </c>
      <c r="F1216" s="198">
        <v>62912</v>
      </c>
      <c r="G1216" t="s">
        <v>1315</v>
      </c>
      <c r="H1216" s="167">
        <v>86748.42</v>
      </c>
      <c r="I1216">
        <f t="shared" si="18"/>
        <v>1999</v>
      </c>
    </row>
    <row r="1217" spans="4:9">
      <c r="D1217">
        <v>3000</v>
      </c>
      <c r="E1217" s="182">
        <v>36279</v>
      </c>
      <c r="F1217" s="198">
        <v>63592</v>
      </c>
      <c r="G1217" t="s">
        <v>1314</v>
      </c>
      <c r="H1217" s="167">
        <v>11048.63</v>
      </c>
      <c r="I1217">
        <f t="shared" si="18"/>
        <v>1999</v>
      </c>
    </row>
    <row r="1218" spans="4:9">
      <c r="D1218">
        <v>3000</v>
      </c>
      <c r="E1218" s="182">
        <v>36281</v>
      </c>
      <c r="F1218" s="198">
        <v>65656</v>
      </c>
      <c r="G1218" t="s">
        <v>1316</v>
      </c>
      <c r="H1218" s="167">
        <v>100797.84</v>
      </c>
      <c r="I1218">
        <f t="shared" ref="I1218:I1281" si="19">YEAR(E1218)</f>
        <v>1999</v>
      </c>
    </row>
    <row r="1219" spans="4:9">
      <c r="D1219">
        <v>3000</v>
      </c>
      <c r="E1219" s="182">
        <v>36290</v>
      </c>
      <c r="F1219" s="198">
        <v>67143</v>
      </c>
      <c r="G1219" t="s">
        <v>1202</v>
      </c>
      <c r="H1219" s="167">
        <v>737142.2</v>
      </c>
      <c r="I1219">
        <f t="shared" si="19"/>
        <v>1999</v>
      </c>
    </row>
    <row r="1220" spans="4:9">
      <c r="D1220">
        <v>3000</v>
      </c>
      <c r="E1220" s="182">
        <v>36290</v>
      </c>
      <c r="F1220" s="198">
        <v>67144</v>
      </c>
      <c r="G1220" t="s">
        <v>1318</v>
      </c>
      <c r="H1220" s="167">
        <v>649457.31999999995</v>
      </c>
      <c r="I1220">
        <f t="shared" si="19"/>
        <v>1999</v>
      </c>
    </row>
    <row r="1221" spans="4:9">
      <c r="D1221">
        <v>3000</v>
      </c>
      <c r="E1221" s="182">
        <v>36290</v>
      </c>
      <c r="F1221" s="198">
        <v>67812</v>
      </c>
      <c r="G1221" t="s">
        <v>1317</v>
      </c>
      <c r="H1221" s="167">
        <v>123609.45</v>
      </c>
      <c r="I1221">
        <f t="shared" si="19"/>
        <v>1999</v>
      </c>
    </row>
    <row r="1222" spans="4:9">
      <c r="D1222">
        <v>3000</v>
      </c>
      <c r="E1222" s="182">
        <v>36291</v>
      </c>
      <c r="F1222" s="198">
        <v>67819</v>
      </c>
      <c r="G1222" t="s">
        <v>1203</v>
      </c>
      <c r="H1222" s="167">
        <v>661745.17000000004</v>
      </c>
      <c r="I1222">
        <f t="shared" si="19"/>
        <v>1999</v>
      </c>
    </row>
    <row r="1223" spans="4:9">
      <c r="D1223">
        <v>3000</v>
      </c>
      <c r="E1223" s="182">
        <v>36292</v>
      </c>
      <c r="F1223" s="198">
        <v>67814</v>
      </c>
      <c r="G1223" t="s">
        <v>1204</v>
      </c>
      <c r="H1223" s="167">
        <v>37450</v>
      </c>
      <c r="I1223">
        <f t="shared" si="19"/>
        <v>1999</v>
      </c>
    </row>
    <row r="1224" spans="4:9">
      <c r="D1224">
        <v>3000</v>
      </c>
      <c r="E1224" s="182">
        <v>36292</v>
      </c>
      <c r="F1224" s="198">
        <v>67815</v>
      </c>
      <c r="G1224" t="s">
        <v>1205</v>
      </c>
      <c r="H1224" s="167">
        <v>106510</v>
      </c>
      <c r="I1224">
        <f t="shared" si="19"/>
        <v>1999</v>
      </c>
    </row>
    <row r="1225" spans="4:9">
      <c r="D1225">
        <v>3000</v>
      </c>
      <c r="E1225" s="182">
        <v>36292</v>
      </c>
      <c r="F1225" s="198">
        <v>67816</v>
      </c>
      <c r="G1225" t="s">
        <v>1207</v>
      </c>
      <c r="H1225" s="167">
        <v>136760</v>
      </c>
      <c r="I1225">
        <f t="shared" si="19"/>
        <v>1999</v>
      </c>
    </row>
    <row r="1226" spans="4:9">
      <c r="D1226">
        <v>3000</v>
      </c>
      <c r="E1226" s="182">
        <v>36292</v>
      </c>
      <c r="F1226" s="198">
        <v>67817</v>
      </c>
      <c r="G1226" t="s">
        <v>1206</v>
      </c>
      <c r="H1226" s="167">
        <v>136760</v>
      </c>
      <c r="I1226">
        <f t="shared" si="19"/>
        <v>1999</v>
      </c>
    </row>
    <row r="1227" spans="4:9">
      <c r="D1227">
        <v>3000</v>
      </c>
      <c r="E1227" s="182">
        <v>36292</v>
      </c>
      <c r="F1227" s="198">
        <v>67818</v>
      </c>
      <c r="G1227" t="s">
        <v>1208</v>
      </c>
      <c r="H1227" s="167">
        <v>274626.21999999997</v>
      </c>
      <c r="I1227">
        <f t="shared" si="19"/>
        <v>1999</v>
      </c>
    </row>
    <row r="1228" spans="4:9" s="191" customFormat="1">
      <c r="D1228" s="191">
        <v>3000</v>
      </c>
      <c r="E1228" s="214">
        <v>36311</v>
      </c>
      <c r="F1228" s="215">
        <v>60152</v>
      </c>
      <c r="G1228" s="191" t="s">
        <v>1100</v>
      </c>
      <c r="H1228" s="190">
        <v>0</v>
      </c>
      <c r="I1228" s="191">
        <f t="shared" si="19"/>
        <v>1999</v>
      </c>
    </row>
    <row r="1229" spans="4:9" s="191" customFormat="1">
      <c r="D1229" s="191">
        <v>3000</v>
      </c>
      <c r="E1229" s="214">
        <v>36311</v>
      </c>
      <c r="F1229" s="215">
        <v>60153</v>
      </c>
      <c r="G1229" s="191" t="s">
        <v>1100</v>
      </c>
      <c r="H1229" s="190">
        <v>0</v>
      </c>
      <c r="I1229" s="191">
        <f t="shared" si="19"/>
        <v>1999</v>
      </c>
    </row>
    <row r="1230" spans="4:9" s="191" customFormat="1">
      <c r="D1230" s="191">
        <v>3000</v>
      </c>
      <c r="E1230" s="214">
        <v>36311</v>
      </c>
      <c r="F1230" s="215">
        <v>60154</v>
      </c>
      <c r="G1230" s="191" t="s">
        <v>1100</v>
      </c>
      <c r="H1230" s="190">
        <v>0</v>
      </c>
      <c r="I1230" s="191">
        <f t="shared" si="19"/>
        <v>1999</v>
      </c>
    </row>
    <row r="1231" spans="4:9">
      <c r="D1231">
        <v>3000</v>
      </c>
      <c r="E1231" s="182">
        <v>36312</v>
      </c>
      <c r="F1231" s="198">
        <v>60179</v>
      </c>
      <c r="G1231" t="s">
        <v>1226</v>
      </c>
      <c r="H1231" s="167">
        <v>18681.25</v>
      </c>
      <c r="I1231">
        <f t="shared" si="19"/>
        <v>1999</v>
      </c>
    </row>
    <row r="1232" spans="4:9">
      <c r="D1232">
        <v>3000</v>
      </c>
      <c r="E1232" s="182">
        <v>36312</v>
      </c>
      <c r="F1232" s="198">
        <v>60181</v>
      </c>
      <c r="G1232" t="s">
        <v>1219</v>
      </c>
      <c r="H1232" s="167">
        <v>9555.1</v>
      </c>
      <c r="I1232">
        <f t="shared" si="19"/>
        <v>1999</v>
      </c>
    </row>
    <row r="1233" spans="4:9">
      <c r="D1233">
        <v>3000</v>
      </c>
      <c r="E1233" s="182">
        <v>36312</v>
      </c>
      <c r="F1233" s="198">
        <v>60182</v>
      </c>
      <c r="G1233" t="s">
        <v>1216</v>
      </c>
      <c r="H1233" s="167">
        <v>7710.08</v>
      </c>
      <c r="I1233">
        <f t="shared" si="19"/>
        <v>1999</v>
      </c>
    </row>
    <row r="1234" spans="4:9">
      <c r="D1234">
        <v>3000</v>
      </c>
      <c r="E1234" s="182">
        <v>36312</v>
      </c>
      <c r="F1234" s="198">
        <v>60185</v>
      </c>
      <c r="G1234" t="s">
        <v>1222</v>
      </c>
      <c r="H1234" s="167">
        <v>11394.64</v>
      </c>
      <c r="I1234">
        <f t="shared" si="19"/>
        <v>1999</v>
      </c>
    </row>
    <row r="1235" spans="4:9">
      <c r="D1235">
        <v>3000</v>
      </c>
      <c r="E1235" s="182">
        <v>36312</v>
      </c>
      <c r="F1235" s="198">
        <v>60186</v>
      </c>
      <c r="G1235" t="s">
        <v>1213</v>
      </c>
      <c r="H1235" s="167">
        <v>4706.93</v>
      </c>
      <c r="I1235">
        <f t="shared" si="19"/>
        <v>1999</v>
      </c>
    </row>
    <row r="1236" spans="4:9">
      <c r="D1236">
        <v>3000</v>
      </c>
      <c r="E1236" s="182">
        <v>36312</v>
      </c>
      <c r="F1236" s="198">
        <v>60187</v>
      </c>
      <c r="G1236" t="s">
        <v>1220</v>
      </c>
      <c r="H1236" s="167">
        <v>10151.92</v>
      </c>
      <c r="I1236">
        <f t="shared" si="19"/>
        <v>1999</v>
      </c>
    </row>
    <row r="1237" spans="4:9">
      <c r="D1237">
        <v>3000</v>
      </c>
      <c r="E1237" s="182">
        <v>36312</v>
      </c>
      <c r="F1237" s="198">
        <v>66287</v>
      </c>
      <c r="G1237" t="s">
        <v>1210</v>
      </c>
      <c r="H1237" s="167">
        <v>3309.25</v>
      </c>
      <c r="I1237">
        <f t="shared" si="19"/>
        <v>1999</v>
      </c>
    </row>
    <row r="1238" spans="4:9">
      <c r="D1238">
        <v>3000</v>
      </c>
      <c r="E1238" s="182">
        <v>36312</v>
      </c>
      <c r="F1238" s="198">
        <v>66288</v>
      </c>
      <c r="G1238" t="s">
        <v>1210</v>
      </c>
      <c r="H1238" s="167">
        <v>8433.25</v>
      </c>
      <c r="I1238">
        <f t="shared" si="19"/>
        <v>1999</v>
      </c>
    </row>
    <row r="1239" spans="4:9">
      <c r="D1239">
        <v>3000</v>
      </c>
      <c r="E1239" s="182">
        <v>36312</v>
      </c>
      <c r="F1239" s="198">
        <v>67152</v>
      </c>
      <c r="G1239" t="s">
        <v>1217</v>
      </c>
      <c r="H1239" s="167">
        <v>7714.17</v>
      </c>
      <c r="I1239">
        <f t="shared" si="19"/>
        <v>1999</v>
      </c>
    </row>
    <row r="1240" spans="4:9">
      <c r="D1240">
        <v>3000</v>
      </c>
      <c r="E1240" s="182">
        <v>36312</v>
      </c>
      <c r="F1240" s="198">
        <v>67153</v>
      </c>
      <c r="G1240" t="s">
        <v>3138</v>
      </c>
      <c r="H1240" s="167">
        <v>4287.59</v>
      </c>
      <c r="I1240">
        <f t="shared" si="19"/>
        <v>1999</v>
      </c>
    </row>
    <row r="1241" spans="4:9">
      <c r="D1241">
        <v>3000</v>
      </c>
      <c r="E1241" s="182">
        <v>36312</v>
      </c>
      <c r="F1241" s="198">
        <v>67154</v>
      </c>
      <c r="G1241" t="s">
        <v>1225</v>
      </c>
      <c r="H1241" s="167">
        <v>16366.5</v>
      </c>
      <c r="I1241">
        <f t="shared" si="19"/>
        <v>1999</v>
      </c>
    </row>
    <row r="1242" spans="4:9">
      <c r="D1242">
        <v>3000</v>
      </c>
      <c r="E1242" s="182">
        <v>36312</v>
      </c>
      <c r="F1242" s="198">
        <v>67156</v>
      </c>
      <c r="G1242" t="s">
        <v>1214</v>
      </c>
      <c r="H1242" s="167">
        <v>5056</v>
      </c>
      <c r="I1242">
        <f t="shared" si="19"/>
        <v>1999</v>
      </c>
    </row>
    <row r="1243" spans="4:9">
      <c r="D1243">
        <v>3000</v>
      </c>
      <c r="E1243" s="182">
        <v>36312</v>
      </c>
      <c r="F1243" s="198">
        <v>67158</v>
      </c>
      <c r="G1243" t="s">
        <v>1218</v>
      </c>
      <c r="H1243" s="167">
        <v>9394</v>
      </c>
      <c r="I1243">
        <f t="shared" si="19"/>
        <v>1999</v>
      </c>
    </row>
    <row r="1244" spans="4:9">
      <c r="D1244">
        <v>3000</v>
      </c>
      <c r="E1244" s="182">
        <v>36312</v>
      </c>
      <c r="F1244" s="198">
        <v>67160</v>
      </c>
      <c r="G1244" t="s">
        <v>1221</v>
      </c>
      <c r="H1244" s="167">
        <v>10400</v>
      </c>
      <c r="I1244">
        <f t="shared" si="19"/>
        <v>1999</v>
      </c>
    </row>
    <row r="1245" spans="4:9">
      <c r="D1245">
        <v>3000</v>
      </c>
      <c r="E1245" s="182">
        <v>36312</v>
      </c>
      <c r="F1245" s="198">
        <v>67163</v>
      </c>
      <c r="G1245" t="s">
        <v>1228</v>
      </c>
      <c r="H1245" s="167">
        <v>19297.28</v>
      </c>
      <c r="I1245">
        <f t="shared" si="19"/>
        <v>1999</v>
      </c>
    </row>
    <row r="1246" spans="4:9">
      <c r="D1246">
        <v>3000</v>
      </c>
      <c r="E1246" s="182">
        <v>36312</v>
      </c>
      <c r="F1246" s="198">
        <v>67165</v>
      </c>
      <c r="G1246" t="s">
        <v>1215</v>
      </c>
      <c r="H1246" s="167">
        <v>7115.5</v>
      </c>
      <c r="I1246">
        <f t="shared" si="19"/>
        <v>1999</v>
      </c>
    </row>
    <row r="1247" spans="4:9">
      <c r="D1247">
        <v>3000</v>
      </c>
      <c r="E1247" s="182">
        <v>36312</v>
      </c>
      <c r="F1247" s="198">
        <v>67166</v>
      </c>
      <c r="G1247" t="s">
        <v>1212</v>
      </c>
      <c r="H1247" s="167">
        <v>4458.6899999999996</v>
      </c>
      <c r="I1247">
        <f t="shared" si="19"/>
        <v>1999</v>
      </c>
    </row>
    <row r="1248" spans="4:9">
      <c r="D1248">
        <v>3000</v>
      </c>
      <c r="E1248" s="182">
        <v>36312</v>
      </c>
      <c r="F1248" s="198">
        <v>67168</v>
      </c>
      <c r="G1248" t="s">
        <v>2497</v>
      </c>
      <c r="H1248" s="167">
        <v>5997.35</v>
      </c>
      <c r="I1248">
        <f t="shared" si="19"/>
        <v>1999</v>
      </c>
    </row>
    <row r="1249" spans="4:9">
      <c r="D1249">
        <v>3000</v>
      </c>
      <c r="E1249" s="182">
        <v>36314</v>
      </c>
      <c r="F1249" s="198">
        <v>68754</v>
      </c>
      <c r="G1249" t="s">
        <v>1231</v>
      </c>
      <c r="H1249" s="167">
        <v>6547.73</v>
      </c>
      <c r="I1249">
        <f t="shared" si="19"/>
        <v>1999</v>
      </c>
    </row>
    <row r="1250" spans="4:9">
      <c r="D1250">
        <v>3000</v>
      </c>
      <c r="E1250" s="182">
        <v>36326</v>
      </c>
      <c r="F1250" s="198">
        <v>68759</v>
      </c>
      <c r="G1250" t="s">
        <v>1233</v>
      </c>
      <c r="H1250" s="167">
        <v>9874.3799999999992</v>
      </c>
      <c r="I1250">
        <f t="shared" si="19"/>
        <v>1999</v>
      </c>
    </row>
    <row r="1251" spans="4:9">
      <c r="D1251">
        <v>3000</v>
      </c>
      <c r="E1251" s="182">
        <v>36335</v>
      </c>
      <c r="F1251" s="198">
        <v>70529</v>
      </c>
      <c r="G1251" t="s">
        <v>1235</v>
      </c>
      <c r="H1251" s="167">
        <v>154545.44</v>
      </c>
      <c r="I1251">
        <f t="shared" si="19"/>
        <v>1999</v>
      </c>
    </row>
    <row r="1252" spans="4:9">
      <c r="D1252">
        <v>3000</v>
      </c>
      <c r="E1252" s="182">
        <v>36341</v>
      </c>
      <c r="F1252" s="198">
        <v>65215</v>
      </c>
      <c r="G1252" t="s">
        <v>1238</v>
      </c>
      <c r="H1252" s="167">
        <v>8646.75</v>
      </c>
      <c r="I1252">
        <f t="shared" si="19"/>
        <v>1999</v>
      </c>
    </row>
    <row r="1253" spans="4:9">
      <c r="D1253">
        <v>3000</v>
      </c>
      <c r="E1253" s="182">
        <v>36341</v>
      </c>
      <c r="F1253" s="198">
        <v>66290</v>
      </c>
      <c r="G1253" t="s">
        <v>1240</v>
      </c>
      <c r="H1253" s="167">
        <v>18542.48</v>
      </c>
      <c r="I1253">
        <f t="shared" si="19"/>
        <v>1999</v>
      </c>
    </row>
    <row r="1254" spans="4:9">
      <c r="D1254">
        <v>3000</v>
      </c>
      <c r="E1254" s="182">
        <v>36341</v>
      </c>
      <c r="F1254" s="198">
        <v>66291</v>
      </c>
      <c r="G1254" t="s">
        <v>1241</v>
      </c>
      <c r="H1254" s="167">
        <v>18776.09</v>
      </c>
      <c r="I1254">
        <f t="shared" si="19"/>
        <v>1999</v>
      </c>
    </row>
    <row r="1255" spans="4:9">
      <c r="D1255">
        <v>3000</v>
      </c>
      <c r="E1255" s="182">
        <v>36341</v>
      </c>
      <c r="F1255" s="198">
        <v>68060</v>
      </c>
      <c r="G1255" t="s">
        <v>1242</v>
      </c>
      <c r="H1255" s="167">
        <v>18850.72</v>
      </c>
      <c r="I1255">
        <f t="shared" si="19"/>
        <v>1999</v>
      </c>
    </row>
    <row r="1256" spans="4:9">
      <c r="D1256">
        <v>3000</v>
      </c>
      <c r="E1256" s="182">
        <v>36341</v>
      </c>
      <c r="F1256" s="198">
        <v>68066</v>
      </c>
      <c r="G1256" t="s">
        <v>1243</v>
      </c>
      <c r="H1256" s="167">
        <v>18859.52</v>
      </c>
      <c r="I1256">
        <f t="shared" si="19"/>
        <v>1999</v>
      </c>
    </row>
    <row r="1257" spans="4:9">
      <c r="D1257">
        <v>3000</v>
      </c>
      <c r="E1257" s="182">
        <v>36341</v>
      </c>
      <c r="F1257" s="198">
        <v>68075</v>
      </c>
      <c r="G1257" t="s">
        <v>1245</v>
      </c>
      <c r="H1257" s="167">
        <v>20376.439999999999</v>
      </c>
      <c r="I1257">
        <f t="shared" si="19"/>
        <v>1999</v>
      </c>
    </row>
    <row r="1258" spans="4:9">
      <c r="D1258">
        <v>3000</v>
      </c>
      <c r="E1258" s="182">
        <v>36341</v>
      </c>
      <c r="F1258" s="198">
        <v>68632</v>
      </c>
      <c r="G1258" t="s">
        <v>2357</v>
      </c>
      <c r="H1258" s="167">
        <v>19908.88</v>
      </c>
      <c r="I1258">
        <f t="shared" si="19"/>
        <v>1999</v>
      </c>
    </row>
    <row r="1259" spans="4:9">
      <c r="D1259">
        <v>3000</v>
      </c>
      <c r="E1259" s="182">
        <v>36341</v>
      </c>
      <c r="F1259" s="198">
        <v>68756</v>
      </c>
      <c r="G1259" t="s">
        <v>1244</v>
      </c>
      <c r="H1259" s="167">
        <v>19855.5</v>
      </c>
      <c r="I1259">
        <f t="shared" si="19"/>
        <v>1999</v>
      </c>
    </row>
    <row r="1260" spans="4:9">
      <c r="D1260">
        <v>3000</v>
      </c>
      <c r="E1260" s="182">
        <v>36341</v>
      </c>
      <c r="F1260" s="198">
        <v>68757</v>
      </c>
      <c r="G1260" t="s">
        <v>40</v>
      </c>
      <c r="H1260" s="167">
        <v>10087.879999999999</v>
      </c>
      <c r="I1260">
        <f t="shared" si="19"/>
        <v>1999</v>
      </c>
    </row>
    <row r="1261" spans="4:9">
      <c r="D1261">
        <v>3000</v>
      </c>
      <c r="E1261" s="182">
        <v>36341</v>
      </c>
      <c r="F1261" s="198">
        <v>68760</v>
      </c>
      <c r="G1261" t="s">
        <v>1239</v>
      </c>
      <c r="H1261" s="167">
        <v>9495.68</v>
      </c>
      <c r="I1261">
        <f t="shared" si="19"/>
        <v>1999</v>
      </c>
    </row>
    <row r="1262" spans="4:9">
      <c r="D1262">
        <v>3000</v>
      </c>
      <c r="E1262" s="182">
        <v>36354</v>
      </c>
      <c r="F1262" s="198">
        <v>65361</v>
      </c>
      <c r="G1262" t="s">
        <v>1246</v>
      </c>
      <c r="H1262" s="167">
        <v>209143.22</v>
      </c>
      <c r="I1262">
        <f t="shared" si="19"/>
        <v>1999</v>
      </c>
    </row>
    <row r="1263" spans="4:9">
      <c r="D1263">
        <v>3000</v>
      </c>
      <c r="E1263" s="182">
        <v>36354</v>
      </c>
      <c r="F1263" s="198">
        <v>68068</v>
      </c>
      <c r="G1263" t="s">
        <v>41</v>
      </c>
      <c r="H1263" s="167">
        <v>13323.86</v>
      </c>
      <c r="I1263">
        <f t="shared" si="19"/>
        <v>1999</v>
      </c>
    </row>
    <row r="1264" spans="4:9">
      <c r="D1264">
        <v>3000</v>
      </c>
      <c r="E1264" s="182">
        <v>36361</v>
      </c>
      <c r="F1264" s="198">
        <v>65221</v>
      </c>
      <c r="G1264" t="s">
        <v>1247</v>
      </c>
      <c r="H1264" s="167">
        <v>15660.23</v>
      </c>
      <c r="I1264">
        <f t="shared" si="19"/>
        <v>1999</v>
      </c>
    </row>
    <row r="1265" spans="4:9">
      <c r="D1265">
        <v>3000</v>
      </c>
      <c r="E1265" s="182">
        <v>36362</v>
      </c>
      <c r="F1265" s="198">
        <v>65378</v>
      </c>
      <c r="G1265" t="s">
        <v>1248</v>
      </c>
      <c r="H1265" s="167">
        <v>13600</v>
      </c>
      <c r="I1265">
        <f t="shared" si="19"/>
        <v>1999</v>
      </c>
    </row>
    <row r="1266" spans="4:9">
      <c r="D1266">
        <v>3000</v>
      </c>
      <c r="E1266" s="182">
        <v>36364</v>
      </c>
      <c r="F1266" s="198">
        <v>65382</v>
      </c>
      <c r="G1266" t="s">
        <v>832</v>
      </c>
      <c r="H1266" s="167">
        <v>15848.19</v>
      </c>
      <c r="I1266">
        <f t="shared" si="19"/>
        <v>1999</v>
      </c>
    </row>
    <row r="1267" spans="4:9">
      <c r="D1267">
        <v>3000</v>
      </c>
      <c r="E1267" s="182">
        <v>36367</v>
      </c>
      <c r="F1267" s="198">
        <v>68071</v>
      </c>
      <c r="G1267" t="s">
        <v>833</v>
      </c>
      <c r="H1267" s="167">
        <v>17010.86</v>
      </c>
      <c r="I1267">
        <f t="shared" si="19"/>
        <v>1999</v>
      </c>
    </row>
    <row r="1268" spans="4:9">
      <c r="D1268">
        <v>3000</v>
      </c>
      <c r="E1268" s="182">
        <v>36371</v>
      </c>
      <c r="F1268" s="198">
        <v>62927</v>
      </c>
      <c r="G1268" t="s">
        <v>835</v>
      </c>
      <c r="H1268" s="167">
        <v>564747.61</v>
      </c>
      <c r="I1268">
        <f t="shared" si="19"/>
        <v>1999</v>
      </c>
    </row>
    <row r="1269" spans="4:9">
      <c r="D1269">
        <v>3000</v>
      </c>
      <c r="E1269" s="182">
        <v>36371</v>
      </c>
      <c r="F1269" s="198">
        <v>70534</v>
      </c>
      <c r="G1269" t="s">
        <v>834</v>
      </c>
      <c r="H1269" s="167">
        <v>180004.05</v>
      </c>
      <c r="I1269">
        <f t="shared" si="19"/>
        <v>1999</v>
      </c>
    </row>
    <row r="1270" spans="4:9">
      <c r="D1270">
        <v>3000</v>
      </c>
      <c r="E1270" s="182">
        <v>36372</v>
      </c>
      <c r="F1270" s="198">
        <v>66964</v>
      </c>
      <c r="G1270" t="s">
        <v>836</v>
      </c>
      <c r="H1270" s="167">
        <v>71852.41</v>
      </c>
      <c r="I1270">
        <f t="shared" si="19"/>
        <v>1999</v>
      </c>
    </row>
    <row r="1271" spans="4:9">
      <c r="D1271">
        <v>3000</v>
      </c>
      <c r="E1271" s="182">
        <v>36372</v>
      </c>
      <c r="F1271" s="198">
        <v>66965</v>
      </c>
      <c r="G1271" t="s">
        <v>837</v>
      </c>
      <c r="H1271" s="167">
        <v>494812.65</v>
      </c>
      <c r="I1271">
        <f t="shared" si="19"/>
        <v>1999</v>
      </c>
    </row>
    <row r="1272" spans="4:9">
      <c r="D1272">
        <v>3000</v>
      </c>
      <c r="E1272" s="182">
        <v>36376</v>
      </c>
      <c r="F1272" s="198">
        <v>70539</v>
      </c>
      <c r="G1272" t="s">
        <v>838</v>
      </c>
      <c r="H1272" s="167">
        <v>44411.19</v>
      </c>
      <c r="I1272">
        <f t="shared" si="19"/>
        <v>1999</v>
      </c>
    </row>
    <row r="1273" spans="4:9">
      <c r="D1273">
        <v>3000</v>
      </c>
      <c r="E1273" s="182">
        <v>36377</v>
      </c>
      <c r="F1273" s="198">
        <v>68072</v>
      </c>
      <c r="G1273" t="s">
        <v>839</v>
      </c>
      <c r="H1273" s="167">
        <v>3816.31</v>
      </c>
      <c r="I1273">
        <f t="shared" si="19"/>
        <v>1999</v>
      </c>
    </row>
    <row r="1274" spans="4:9">
      <c r="D1274">
        <v>3000</v>
      </c>
      <c r="E1274" s="182">
        <v>36382</v>
      </c>
      <c r="F1274" s="198">
        <v>64736</v>
      </c>
      <c r="G1274" t="s">
        <v>840</v>
      </c>
      <c r="H1274" s="167">
        <v>6462.08</v>
      </c>
      <c r="I1274">
        <f t="shared" si="19"/>
        <v>1999</v>
      </c>
    </row>
    <row r="1275" spans="4:9">
      <c r="D1275">
        <v>3000</v>
      </c>
      <c r="E1275" s="182">
        <v>36383</v>
      </c>
      <c r="F1275" s="198">
        <v>68074</v>
      </c>
      <c r="G1275" t="s">
        <v>841</v>
      </c>
      <c r="H1275" s="167">
        <v>21291.29</v>
      </c>
      <c r="I1275">
        <f t="shared" si="19"/>
        <v>1999</v>
      </c>
    </row>
    <row r="1276" spans="4:9">
      <c r="D1276">
        <v>3000</v>
      </c>
      <c r="E1276" s="182">
        <v>36384</v>
      </c>
      <c r="F1276" s="198">
        <v>64737</v>
      </c>
      <c r="G1276" t="s">
        <v>842</v>
      </c>
      <c r="H1276" s="167">
        <v>16175.19</v>
      </c>
      <c r="I1276">
        <f t="shared" si="19"/>
        <v>1999</v>
      </c>
    </row>
    <row r="1277" spans="4:9">
      <c r="D1277">
        <v>3000</v>
      </c>
      <c r="E1277" s="182">
        <v>36388</v>
      </c>
      <c r="F1277" s="198">
        <v>70538</v>
      </c>
      <c r="G1277" t="s">
        <v>843</v>
      </c>
      <c r="H1277" s="167">
        <v>37565.449999999997</v>
      </c>
      <c r="I1277">
        <f t="shared" si="19"/>
        <v>1999</v>
      </c>
    </row>
    <row r="1278" spans="4:9">
      <c r="D1278">
        <v>3000</v>
      </c>
      <c r="E1278" s="182">
        <v>36394</v>
      </c>
      <c r="F1278" s="198">
        <v>70530</v>
      </c>
      <c r="G1278" t="s">
        <v>844</v>
      </c>
      <c r="H1278" s="167">
        <v>259763.48</v>
      </c>
      <c r="I1278">
        <f t="shared" si="19"/>
        <v>1999</v>
      </c>
    </row>
    <row r="1279" spans="4:9">
      <c r="D1279">
        <v>3000</v>
      </c>
      <c r="E1279" s="182">
        <v>36396</v>
      </c>
      <c r="F1279" s="198">
        <v>70525</v>
      </c>
      <c r="G1279" t="s">
        <v>845</v>
      </c>
      <c r="H1279" s="167">
        <v>22810</v>
      </c>
      <c r="I1279">
        <f t="shared" si="19"/>
        <v>1999</v>
      </c>
    </row>
    <row r="1280" spans="4:9">
      <c r="D1280">
        <v>3000</v>
      </c>
      <c r="E1280" s="182">
        <v>36397</v>
      </c>
      <c r="F1280" s="198">
        <v>66289</v>
      </c>
      <c r="G1280" t="s">
        <v>42</v>
      </c>
      <c r="H1280" s="167">
        <v>12098.99</v>
      </c>
      <c r="I1280">
        <f t="shared" si="19"/>
        <v>1999</v>
      </c>
    </row>
    <row r="1281" spans="4:9">
      <c r="D1281">
        <v>3000</v>
      </c>
      <c r="E1281" s="182">
        <v>36402</v>
      </c>
      <c r="F1281" s="198">
        <v>61802</v>
      </c>
      <c r="G1281" t="s">
        <v>850</v>
      </c>
      <c r="H1281" s="167">
        <v>38769.47</v>
      </c>
      <c r="I1281">
        <f t="shared" si="19"/>
        <v>1999</v>
      </c>
    </row>
    <row r="1282" spans="4:9">
      <c r="D1282">
        <v>3000</v>
      </c>
      <c r="E1282" s="182">
        <v>36402</v>
      </c>
      <c r="F1282" s="198">
        <v>62939</v>
      </c>
      <c r="G1282" t="s">
        <v>847</v>
      </c>
      <c r="H1282" s="167">
        <v>26656.52</v>
      </c>
      <c r="I1282">
        <f t="shared" ref="I1282:I1345" si="20">YEAR(E1282)</f>
        <v>1999</v>
      </c>
    </row>
    <row r="1283" spans="4:9">
      <c r="D1283">
        <v>3000</v>
      </c>
      <c r="E1283" s="182">
        <v>36402</v>
      </c>
      <c r="F1283" s="198">
        <v>62940</v>
      </c>
      <c r="G1283" t="s">
        <v>849</v>
      </c>
      <c r="H1283" s="167">
        <v>34955</v>
      </c>
      <c r="I1283">
        <f t="shared" si="20"/>
        <v>1999</v>
      </c>
    </row>
    <row r="1284" spans="4:9">
      <c r="D1284">
        <v>3000</v>
      </c>
      <c r="E1284" s="182">
        <v>36402</v>
      </c>
      <c r="F1284" s="198">
        <v>68069</v>
      </c>
      <c r="G1284" t="s">
        <v>3084</v>
      </c>
      <c r="H1284" s="167">
        <v>18721.82</v>
      </c>
      <c r="I1284">
        <f t="shared" si="20"/>
        <v>1999</v>
      </c>
    </row>
    <row r="1285" spans="4:9">
      <c r="D1285">
        <v>3000</v>
      </c>
      <c r="E1285" s="182">
        <v>36402</v>
      </c>
      <c r="F1285" s="198">
        <v>70531</v>
      </c>
      <c r="G1285" t="s">
        <v>848</v>
      </c>
      <c r="H1285" s="167">
        <v>28306.22</v>
      </c>
      <c r="I1285">
        <f t="shared" si="20"/>
        <v>1999</v>
      </c>
    </row>
    <row r="1286" spans="4:9">
      <c r="D1286">
        <v>3000</v>
      </c>
      <c r="E1286" s="182">
        <v>36403</v>
      </c>
      <c r="F1286" s="198">
        <v>61799</v>
      </c>
      <c r="G1286" t="s">
        <v>850</v>
      </c>
      <c r="H1286" s="167">
        <v>21182.400000000001</v>
      </c>
      <c r="I1286">
        <f t="shared" si="20"/>
        <v>1999</v>
      </c>
    </row>
    <row r="1287" spans="4:9">
      <c r="D1287">
        <v>3000</v>
      </c>
      <c r="E1287" s="182">
        <v>36403</v>
      </c>
      <c r="F1287" s="198">
        <v>61801</v>
      </c>
      <c r="G1287" t="s">
        <v>850</v>
      </c>
      <c r="H1287" s="167">
        <v>34161.07</v>
      </c>
      <c r="I1287">
        <f t="shared" si="20"/>
        <v>1999</v>
      </c>
    </row>
    <row r="1288" spans="4:9">
      <c r="D1288">
        <v>3000</v>
      </c>
      <c r="E1288" s="182">
        <v>36403</v>
      </c>
      <c r="F1288" s="198">
        <v>61803</v>
      </c>
      <c r="G1288" t="s">
        <v>850</v>
      </c>
      <c r="H1288" s="167">
        <v>46858.96</v>
      </c>
      <c r="I1288">
        <f t="shared" si="20"/>
        <v>1999</v>
      </c>
    </row>
    <row r="1289" spans="4:9">
      <c r="D1289">
        <v>3000</v>
      </c>
      <c r="E1289" s="182">
        <v>36403</v>
      </c>
      <c r="F1289" s="198">
        <v>67151</v>
      </c>
      <c r="G1289" t="s">
        <v>1984</v>
      </c>
      <c r="H1289" s="167">
        <v>28822.5</v>
      </c>
      <c r="I1289">
        <f t="shared" si="20"/>
        <v>1999</v>
      </c>
    </row>
    <row r="1290" spans="4:9">
      <c r="D1290">
        <v>3000</v>
      </c>
      <c r="E1290" s="182">
        <v>36404</v>
      </c>
      <c r="F1290" s="198">
        <v>67148</v>
      </c>
      <c r="G1290" t="s">
        <v>1985</v>
      </c>
      <c r="H1290" s="167">
        <v>262416.25</v>
      </c>
      <c r="I1290">
        <f t="shared" si="20"/>
        <v>1999</v>
      </c>
    </row>
    <row r="1291" spans="4:9">
      <c r="D1291">
        <v>3000</v>
      </c>
      <c r="E1291" s="182">
        <v>36407</v>
      </c>
      <c r="F1291" s="198">
        <v>65367</v>
      </c>
      <c r="G1291" t="s">
        <v>2503</v>
      </c>
      <c r="H1291" s="167">
        <v>49959</v>
      </c>
      <c r="I1291">
        <f t="shared" si="20"/>
        <v>1999</v>
      </c>
    </row>
    <row r="1292" spans="4:9">
      <c r="D1292">
        <v>3000</v>
      </c>
      <c r="E1292" s="182">
        <v>36425</v>
      </c>
      <c r="F1292" s="198">
        <v>70532</v>
      </c>
      <c r="G1292" t="s">
        <v>859</v>
      </c>
      <c r="H1292" s="167">
        <v>53686.43</v>
      </c>
      <c r="I1292">
        <f t="shared" si="20"/>
        <v>1999</v>
      </c>
    </row>
    <row r="1293" spans="4:9">
      <c r="D1293">
        <v>3000</v>
      </c>
      <c r="E1293" s="182">
        <v>36427</v>
      </c>
      <c r="F1293" s="198">
        <v>60172</v>
      </c>
      <c r="G1293" t="s">
        <v>1987</v>
      </c>
      <c r="H1293" s="167">
        <v>19608.89</v>
      </c>
      <c r="I1293">
        <f t="shared" si="20"/>
        <v>1999</v>
      </c>
    </row>
    <row r="1294" spans="4:9">
      <c r="D1294">
        <v>3000</v>
      </c>
      <c r="E1294" s="182">
        <v>36430</v>
      </c>
      <c r="F1294" s="198">
        <v>61798</v>
      </c>
      <c r="G1294" t="s">
        <v>1988</v>
      </c>
      <c r="H1294" s="167">
        <v>612690.48</v>
      </c>
      <c r="I1294">
        <f t="shared" si="20"/>
        <v>1999</v>
      </c>
    </row>
    <row r="1295" spans="4:9">
      <c r="D1295">
        <v>3000</v>
      </c>
      <c r="E1295" s="182">
        <v>36430</v>
      </c>
      <c r="F1295" s="198">
        <v>65386</v>
      </c>
      <c r="G1295" t="s">
        <v>43</v>
      </c>
      <c r="H1295" s="167">
        <v>5204.0600000000004</v>
      </c>
      <c r="I1295">
        <f t="shared" si="20"/>
        <v>1999</v>
      </c>
    </row>
    <row r="1296" spans="4:9">
      <c r="D1296">
        <v>3000</v>
      </c>
      <c r="E1296" s="182">
        <v>36431</v>
      </c>
      <c r="F1296" s="198">
        <v>65371</v>
      </c>
      <c r="G1296" t="s">
        <v>1989</v>
      </c>
      <c r="H1296" s="167">
        <v>14678.13</v>
      </c>
      <c r="I1296">
        <f t="shared" si="20"/>
        <v>1999</v>
      </c>
    </row>
    <row r="1297" spans="4:9">
      <c r="D1297">
        <v>3000</v>
      </c>
      <c r="E1297" s="182">
        <v>36433</v>
      </c>
      <c r="F1297" s="198">
        <v>62928</v>
      </c>
      <c r="G1297" t="s">
        <v>3009</v>
      </c>
      <c r="H1297" s="167">
        <v>128882.32</v>
      </c>
      <c r="I1297">
        <f t="shared" si="20"/>
        <v>1999</v>
      </c>
    </row>
    <row r="1298" spans="4:9">
      <c r="D1298">
        <v>3000</v>
      </c>
      <c r="E1298" s="182">
        <v>36433</v>
      </c>
      <c r="F1298" s="198">
        <v>62929</v>
      </c>
      <c r="G1298" t="s">
        <v>3007</v>
      </c>
      <c r="H1298" s="167">
        <v>94965.91</v>
      </c>
      <c r="I1298">
        <f t="shared" si="20"/>
        <v>1999</v>
      </c>
    </row>
    <row r="1299" spans="4:9">
      <c r="D1299">
        <v>3000</v>
      </c>
      <c r="E1299" s="182">
        <v>36433</v>
      </c>
      <c r="F1299" s="198">
        <v>62930</v>
      </c>
      <c r="G1299" t="s">
        <v>1992</v>
      </c>
      <c r="H1299" s="167">
        <v>93270.09</v>
      </c>
      <c r="I1299">
        <f t="shared" si="20"/>
        <v>1999</v>
      </c>
    </row>
    <row r="1300" spans="4:9">
      <c r="D1300">
        <v>3000</v>
      </c>
      <c r="E1300" s="182">
        <v>36433</v>
      </c>
      <c r="F1300" s="198">
        <v>62932</v>
      </c>
      <c r="G1300" t="s">
        <v>3010</v>
      </c>
      <c r="H1300" s="167">
        <v>288289.38</v>
      </c>
      <c r="I1300">
        <f t="shared" si="20"/>
        <v>1999</v>
      </c>
    </row>
    <row r="1301" spans="4:9">
      <c r="D1301">
        <v>3000</v>
      </c>
      <c r="E1301" s="182">
        <v>36438</v>
      </c>
      <c r="F1301" s="198">
        <v>64723</v>
      </c>
      <c r="G1301" t="s">
        <v>3011</v>
      </c>
      <c r="H1301" s="167">
        <v>975902.52</v>
      </c>
      <c r="I1301">
        <f t="shared" si="20"/>
        <v>1999</v>
      </c>
    </row>
    <row r="1302" spans="4:9">
      <c r="D1302">
        <v>3000</v>
      </c>
      <c r="E1302" s="182">
        <v>36440</v>
      </c>
      <c r="F1302" s="198">
        <v>65369</v>
      </c>
      <c r="G1302" t="s">
        <v>3012</v>
      </c>
      <c r="H1302" s="167">
        <v>9783.64</v>
      </c>
      <c r="I1302">
        <f t="shared" si="20"/>
        <v>1999</v>
      </c>
    </row>
    <row r="1303" spans="4:9">
      <c r="D1303">
        <v>3000</v>
      </c>
      <c r="E1303" s="182">
        <v>36441</v>
      </c>
      <c r="F1303" s="198">
        <v>65372</v>
      </c>
      <c r="G1303" t="s">
        <v>3013</v>
      </c>
      <c r="H1303" s="167">
        <v>52103.03</v>
      </c>
      <c r="I1303">
        <f t="shared" si="20"/>
        <v>1999</v>
      </c>
    </row>
    <row r="1304" spans="4:9">
      <c r="D1304">
        <v>3000</v>
      </c>
      <c r="E1304" s="182">
        <v>36445</v>
      </c>
      <c r="F1304" s="198">
        <v>62925</v>
      </c>
      <c r="G1304" t="s">
        <v>3016</v>
      </c>
      <c r="H1304" s="167">
        <v>149098.79999999999</v>
      </c>
      <c r="I1304">
        <f t="shared" si="20"/>
        <v>1999</v>
      </c>
    </row>
    <row r="1305" spans="4:9">
      <c r="D1305">
        <v>3000</v>
      </c>
      <c r="E1305" s="182">
        <v>36445</v>
      </c>
      <c r="F1305" s="198">
        <v>62933</v>
      </c>
      <c r="G1305" t="s">
        <v>3015</v>
      </c>
      <c r="H1305" s="167">
        <v>47474.9</v>
      </c>
      <c r="I1305">
        <f t="shared" si="20"/>
        <v>1999</v>
      </c>
    </row>
    <row r="1306" spans="4:9">
      <c r="D1306">
        <v>3000</v>
      </c>
      <c r="E1306" s="182">
        <v>36448</v>
      </c>
      <c r="F1306" s="198">
        <v>64735</v>
      </c>
      <c r="G1306" t="s">
        <v>2320</v>
      </c>
      <c r="H1306" s="167">
        <v>8279.27</v>
      </c>
      <c r="I1306">
        <f t="shared" si="20"/>
        <v>1999</v>
      </c>
    </row>
    <row r="1307" spans="4:9">
      <c r="D1307">
        <v>3000</v>
      </c>
      <c r="E1307" s="182">
        <v>36448</v>
      </c>
      <c r="F1307" s="198">
        <v>66997</v>
      </c>
      <c r="G1307" t="s">
        <v>2319</v>
      </c>
      <c r="H1307" s="167">
        <v>6894.68</v>
      </c>
      <c r="I1307">
        <f t="shared" si="20"/>
        <v>1999</v>
      </c>
    </row>
    <row r="1308" spans="4:9">
      <c r="D1308">
        <v>3000</v>
      </c>
      <c r="E1308" s="182">
        <v>36451</v>
      </c>
      <c r="F1308" s="198">
        <v>62926</v>
      </c>
      <c r="G1308" t="s">
        <v>2322</v>
      </c>
      <c r="H1308" s="167">
        <v>1439135.94</v>
      </c>
      <c r="I1308">
        <f t="shared" si="20"/>
        <v>1999</v>
      </c>
    </row>
    <row r="1309" spans="4:9">
      <c r="D1309">
        <v>3000</v>
      </c>
      <c r="E1309" s="182">
        <v>36453</v>
      </c>
      <c r="F1309" s="198">
        <v>60174</v>
      </c>
      <c r="G1309" t="s">
        <v>2199</v>
      </c>
      <c r="H1309" s="167">
        <v>195966</v>
      </c>
      <c r="I1309">
        <f t="shared" si="20"/>
        <v>1999</v>
      </c>
    </row>
    <row r="1310" spans="4:9">
      <c r="D1310">
        <v>3000</v>
      </c>
      <c r="E1310" s="182">
        <v>36453</v>
      </c>
      <c r="F1310" s="198">
        <v>60175</v>
      </c>
      <c r="G1310" t="s">
        <v>2230</v>
      </c>
      <c r="H1310" s="167">
        <v>5125159</v>
      </c>
      <c r="I1310">
        <f t="shared" si="20"/>
        <v>1999</v>
      </c>
    </row>
    <row r="1311" spans="4:9">
      <c r="D1311">
        <v>3000</v>
      </c>
      <c r="E1311" s="182">
        <v>36453</v>
      </c>
      <c r="F1311" s="198">
        <v>60176</v>
      </c>
      <c r="G1311" t="s">
        <v>2204</v>
      </c>
      <c r="H1311" s="167">
        <v>522438</v>
      </c>
      <c r="I1311">
        <f t="shared" si="20"/>
        <v>1999</v>
      </c>
    </row>
    <row r="1312" spans="4:9">
      <c r="D1312">
        <v>3000</v>
      </c>
      <c r="E1312" s="182">
        <v>36453</v>
      </c>
      <c r="F1312" s="198">
        <v>60177</v>
      </c>
      <c r="G1312" t="s">
        <v>2203</v>
      </c>
      <c r="H1312" s="167">
        <v>498647</v>
      </c>
      <c r="I1312">
        <f t="shared" si="20"/>
        <v>1999</v>
      </c>
    </row>
    <row r="1313" spans="4:9">
      <c r="D1313">
        <v>3000</v>
      </c>
      <c r="E1313" s="182">
        <v>36453</v>
      </c>
      <c r="F1313" s="198">
        <v>60178</v>
      </c>
      <c r="G1313" t="s">
        <v>2323</v>
      </c>
      <c r="H1313" s="167">
        <v>28703</v>
      </c>
      <c r="I1313">
        <f t="shared" si="20"/>
        <v>1999</v>
      </c>
    </row>
    <row r="1314" spans="4:9">
      <c r="D1314">
        <v>3000</v>
      </c>
      <c r="E1314" s="182">
        <v>36453</v>
      </c>
      <c r="F1314" s="198">
        <v>64549</v>
      </c>
      <c r="G1314" t="s">
        <v>2229</v>
      </c>
      <c r="H1314" s="167">
        <v>2382044</v>
      </c>
      <c r="I1314">
        <f t="shared" si="20"/>
        <v>1999</v>
      </c>
    </row>
    <row r="1315" spans="4:9">
      <c r="D1315">
        <v>3000</v>
      </c>
      <c r="E1315" s="182">
        <v>36453</v>
      </c>
      <c r="F1315" s="198">
        <v>64550</v>
      </c>
      <c r="G1315" t="s">
        <v>2201</v>
      </c>
      <c r="H1315" s="167">
        <v>374444</v>
      </c>
      <c r="I1315">
        <f t="shared" si="20"/>
        <v>1999</v>
      </c>
    </row>
    <row r="1316" spans="4:9">
      <c r="D1316">
        <v>3000</v>
      </c>
      <c r="E1316" s="182">
        <v>36453</v>
      </c>
      <c r="F1316" s="198">
        <v>64552</v>
      </c>
      <c r="G1316" t="s">
        <v>2325</v>
      </c>
      <c r="H1316" s="167">
        <v>122969</v>
      </c>
      <c r="I1316">
        <f t="shared" si="20"/>
        <v>1999</v>
      </c>
    </row>
    <row r="1317" spans="4:9">
      <c r="D1317">
        <v>3000</v>
      </c>
      <c r="E1317" s="182">
        <v>36453</v>
      </c>
      <c r="F1317" s="198">
        <v>64553</v>
      </c>
      <c r="G1317" t="s">
        <v>2228</v>
      </c>
      <c r="H1317" s="167">
        <v>1259078.8500000001</v>
      </c>
      <c r="I1317">
        <f t="shared" si="20"/>
        <v>1999</v>
      </c>
    </row>
    <row r="1318" spans="4:9">
      <c r="D1318">
        <v>3000</v>
      </c>
      <c r="E1318" s="182">
        <v>36453</v>
      </c>
      <c r="F1318" s="198">
        <v>64554</v>
      </c>
      <c r="G1318" t="s">
        <v>3124</v>
      </c>
      <c r="H1318" s="167">
        <v>589757</v>
      </c>
      <c r="I1318">
        <f t="shared" si="20"/>
        <v>1999</v>
      </c>
    </row>
    <row r="1319" spans="4:9">
      <c r="D1319">
        <v>3000</v>
      </c>
      <c r="E1319" s="182">
        <v>36453</v>
      </c>
      <c r="F1319" s="198">
        <v>66995</v>
      </c>
      <c r="G1319" t="s">
        <v>2200</v>
      </c>
      <c r="H1319" s="167">
        <v>312795</v>
      </c>
      <c r="I1319">
        <f t="shared" si="20"/>
        <v>1999</v>
      </c>
    </row>
    <row r="1320" spans="4:9">
      <c r="D1320">
        <v>3000</v>
      </c>
      <c r="E1320" s="182">
        <v>36454</v>
      </c>
      <c r="F1320" s="198">
        <v>70527</v>
      </c>
      <c r="G1320" t="s">
        <v>2604</v>
      </c>
      <c r="H1320" s="167">
        <v>212657.19</v>
      </c>
      <c r="I1320">
        <f t="shared" si="20"/>
        <v>1999</v>
      </c>
    </row>
    <row r="1321" spans="4:9">
      <c r="D1321">
        <v>3000</v>
      </c>
      <c r="E1321" s="182">
        <v>36466</v>
      </c>
      <c r="F1321" s="198">
        <v>65359</v>
      </c>
      <c r="G1321" t="s">
        <v>2233</v>
      </c>
      <c r="H1321" s="167">
        <v>49044</v>
      </c>
      <c r="I1321">
        <f t="shared" si="20"/>
        <v>1999</v>
      </c>
    </row>
    <row r="1322" spans="4:9">
      <c r="D1322">
        <v>3000</v>
      </c>
      <c r="E1322" s="182">
        <v>36476</v>
      </c>
      <c r="F1322" s="198">
        <v>65385</v>
      </c>
      <c r="G1322" t="s">
        <v>2234</v>
      </c>
      <c r="H1322" s="167">
        <v>7291.03</v>
      </c>
      <c r="I1322">
        <f t="shared" si="20"/>
        <v>1999</v>
      </c>
    </row>
    <row r="1323" spans="4:9">
      <c r="D1323">
        <v>3000</v>
      </c>
      <c r="E1323" s="182">
        <v>36482</v>
      </c>
      <c r="F1323" s="198">
        <v>60169</v>
      </c>
      <c r="G1323" t="s">
        <v>2235</v>
      </c>
      <c r="H1323" s="167">
        <v>118303.55</v>
      </c>
      <c r="I1323">
        <f t="shared" si="20"/>
        <v>1999</v>
      </c>
    </row>
    <row r="1324" spans="4:9">
      <c r="D1324">
        <v>3000</v>
      </c>
      <c r="E1324" s="182">
        <v>36483</v>
      </c>
      <c r="F1324" s="198">
        <v>65379</v>
      </c>
      <c r="G1324" t="s">
        <v>2236</v>
      </c>
      <c r="H1324" s="167">
        <v>14907.96</v>
      </c>
      <c r="I1324">
        <f t="shared" si="20"/>
        <v>1999</v>
      </c>
    </row>
    <row r="1325" spans="4:9">
      <c r="D1325">
        <v>3000</v>
      </c>
      <c r="E1325" s="182">
        <v>36483</v>
      </c>
      <c r="F1325" s="198">
        <v>65380</v>
      </c>
      <c r="G1325" t="s">
        <v>2237</v>
      </c>
      <c r="H1325" s="167">
        <v>14907.97</v>
      </c>
      <c r="I1325">
        <f t="shared" si="20"/>
        <v>1999</v>
      </c>
    </row>
    <row r="1326" spans="4:9">
      <c r="D1326">
        <v>3000</v>
      </c>
      <c r="E1326" s="182">
        <v>36483</v>
      </c>
      <c r="F1326" s="198">
        <v>66256</v>
      </c>
      <c r="G1326" t="s">
        <v>2238</v>
      </c>
      <c r="H1326" s="167">
        <v>26731.5</v>
      </c>
      <c r="I1326">
        <f t="shared" si="20"/>
        <v>1999</v>
      </c>
    </row>
    <row r="1327" spans="4:9">
      <c r="D1327">
        <v>3000</v>
      </c>
      <c r="E1327" s="182">
        <v>36486</v>
      </c>
      <c r="F1327" s="198">
        <v>60168</v>
      </c>
      <c r="G1327" t="s">
        <v>2239</v>
      </c>
      <c r="H1327" s="167">
        <v>34682.25</v>
      </c>
      <c r="I1327">
        <f t="shared" si="20"/>
        <v>1999</v>
      </c>
    </row>
    <row r="1328" spans="4:9">
      <c r="D1328">
        <v>3000</v>
      </c>
      <c r="E1328" s="182">
        <v>36494</v>
      </c>
      <c r="F1328" s="198">
        <v>60170</v>
      </c>
      <c r="G1328" t="s">
        <v>2241</v>
      </c>
      <c r="H1328" s="167">
        <v>28429.84</v>
      </c>
      <c r="I1328">
        <f t="shared" si="20"/>
        <v>1999</v>
      </c>
    </row>
    <row r="1329" spans="4:9">
      <c r="D1329">
        <v>3000</v>
      </c>
      <c r="E1329" s="182">
        <v>36494</v>
      </c>
      <c r="F1329" s="198">
        <v>65374</v>
      </c>
      <c r="G1329" t="s">
        <v>2240</v>
      </c>
      <c r="H1329" s="167">
        <v>12081.97</v>
      </c>
      <c r="I1329">
        <f t="shared" si="20"/>
        <v>1999</v>
      </c>
    </row>
    <row r="1330" spans="4:9">
      <c r="D1330">
        <v>3000</v>
      </c>
      <c r="E1330" s="182">
        <v>36495</v>
      </c>
      <c r="F1330" s="198">
        <v>64721</v>
      </c>
      <c r="G1330" t="s">
        <v>2242</v>
      </c>
      <c r="H1330" s="167">
        <v>150959.23000000001</v>
      </c>
      <c r="I1330">
        <f t="shared" si="20"/>
        <v>1999</v>
      </c>
    </row>
    <row r="1331" spans="4:9">
      <c r="D1331">
        <v>3000</v>
      </c>
      <c r="E1331" s="182">
        <v>36502</v>
      </c>
      <c r="F1331" s="198">
        <v>64722</v>
      </c>
      <c r="G1331" t="s">
        <v>2243</v>
      </c>
      <c r="H1331" s="167">
        <v>629925.87</v>
      </c>
      <c r="I1331">
        <f t="shared" si="20"/>
        <v>1999</v>
      </c>
    </row>
    <row r="1332" spans="4:9">
      <c r="D1332">
        <v>3000</v>
      </c>
      <c r="E1332" s="182">
        <v>36502</v>
      </c>
      <c r="F1332" s="198">
        <v>65377</v>
      </c>
      <c r="G1332" t="s">
        <v>2597</v>
      </c>
      <c r="H1332" s="167">
        <v>14277.81</v>
      </c>
      <c r="I1332">
        <f t="shared" si="20"/>
        <v>1999</v>
      </c>
    </row>
    <row r="1333" spans="4:9">
      <c r="D1333">
        <v>3000</v>
      </c>
      <c r="E1333" s="182">
        <v>36504</v>
      </c>
      <c r="F1333" s="198">
        <v>60163</v>
      </c>
      <c r="G1333" t="s">
        <v>2244</v>
      </c>
      <c r="H1333" s="167">
        <v>48586.28</v>
      </c>
      <c r="I1333">
        <f t="shared" si="20"/>
        <v>1999</v>
      </c>
    </row>
    <row r="1334" spans="4:9">
      <c r="D1334">
        <v>3000</v>
      </c>
      <c r="E1334" s="182">
        <v>36509</v>
      </c>
      <c r="F1334" s="198">
        <v>60164</v>
      </c>
      <c r="G1334" t="s">
        <v>2246</v>
      </c>
      <c r="H1334" s="167">
        <v>123380.01</v>
      </c>
      <c r="I1334">
        <f t="shared" si="20"/>
        <v>1999</v>
      </c>
    </row>
    <row r="1335" spans="4:9">
      <c r="D1335">
        <v>3000</v>
      </c>
      <c r="E1335" s="182">
        <v>36514</v>
      </c>
      <c r="F1335" s="198">
        <v>60165</v>
      </c>
      <c r="G1335" t="s">
        <v>2248</v>
      </c>
      <c r="H1335" s="167">
        <v>90590.11</v>
      </c>
      <c r="I1335">
        <f t="shared" si="20"/>
        <v>1999</v>
      </c>
    </row>
    <row r="1336" spans="4:9">
      <c r="D1336">
        <v>3000</v>
      </c>
      <c r="E1336" s="182">
        <v>36514</v>
      </c>
      <c r="F1336" s="198">
        <v>64556</v>
      </c>
      <c r="G1336" t="s">
        <v>2253</v>
      </c>
      <c r="H1336" s="167">
        <v>799582</v>
      </c>
      <c r="I1336">
        <f t="shared" si="20"/>
        <v>1999</v>
      </c>
    </row>
    <row r="1337" spans="4:9">
      <c r="D1337">
        <v>3000</v>
      </c>
      <c r="E1337" s="182">
        <v>36514</v>
      </c>
      <c r="F1337" s="198">
        <v>64557</v>
      </c>
      <c r="G1337" t="s">
        <v>2261</v>
      </c>
      <c r="H1337" s="167">
        <v>2095399</v>
      </c>
      <c r="I1337">
        <f t="shared" si="20"/>
        <v>1999</v>
      </c>
    </row>
    <row r="1338" spans="4:9">
      <c r="D1338">
        <v>3000</v>
      </c>
      <c r="E1338" s="182">
        <v>36514</v>
      </c>
      <c r="F1338" s="198">
        <v>64558</v>
      </c>
      <c r="G1338" t="s">
        <v>2259</v>
      </c>
      <c r="H1338" s="167">
        <v>1612275.42</v>
      </c>
      <c r="I1338">
        <f t="shared" si="20"/>
        <v>1999</v>
      </c>
    </row>
    <row r="1339" spans="4:9">
      <c r="D1339">
        <v>3000</v>
      </c>
      <c r="E1339" s="182">
        <v>36514</v>
      </c>
      <c r="F1339" s="198">
        <v>64559</v>
      </c>
      <c r="G1339" t="s">
        <v>2250</v>
      </c>
      <c r="H1339" s="167">
        <v>325175</v>
      </c>
      <c r="I1339">
        <f t="shared" si="20"/>
        <v>1999</v>
      </c>
    </row>
    <row r="1340" spans="4:9">
      <c r="D1340">
        <v>3000</v>
      </c>
      <c r="E1340" s="182">
        <v>36514</v>
      </c>
      <c r="F1340" s="198">
        <v>64560</v>
      </c>
      <c r="G1340" t="s">
        <v>2256</v>
      </c>
      <c r="H1340" s="167">
        <v>1092957</v>
      </c>
      <c r="I1340">
        <f t="shared" si="20"/>
        <v>1999</v>
      </c>
    </row>
    <row r="1341" spans="4:9">
      <c r="D1341">
        <v>3000</v>
      </c>
      <c r="E1341" s="182">
        <v>36514</v>
      </c>
      <c r="F1341" s="198">
        <v>64561</v>
      </c>
      <c r="G1341" t="s">
        <v>2251</v>
      </c>
      <c r="H1341" s="167">
        <v>334107</v>
      </c>
      <c r="I1341">
        <f t="shared" si="20"/>
        <v>1999</v>
      </c>
    </row>
    <row r="1342" spans="4:9">
      <c r="D1342">
        <v>3000</v>
      </c>
      <c r="E1342" s="182">
        <v>36514</v>
      </c>
      <c r="F1342" s="198">
        <v>64562</v>
      </c>
      <c r="G1342" t="s">
        <v>2262</v>
      </c>
      <c r="H1342" s="167">
        <v>3618356</v>
      </c>
      <c r="I1342">
        <f t="shared" si="20"/>
        <v>1999</v>
      </c>
    </row>
    <row r="1343" spans="4:9">
      <c r="D1343">
        <v>3000</v>
      </c>
      <c r="E1343" s="182">
        <v>36514</v>
      </c>
      <c r="F1343" s="198">
        <v>64563</v>
      </c>
      <c r="G1343" t="s">
        <v>2255</v>
      </c>
      <c r="H1343" s="167">
        <v>842954</v>
      </c>
      <c r="I1343">
        <f t="shared" si="20"/>
        <v>1999</v>
      </c>
    </row>
    <row r="1344" spans="4:9">
      <c r="D1344">
        <v>3000</v>
      </c>
      <c r="E1344" s="182">
        <v>36514</v>
      </c>
      <c r="F1344" s="198">
        <v>65205</v>
      </c>
      <c r="G1344" t="s">
        <v>2260</v>
      </c>
      <c r="H1344" s="167">
        <v>1648894</v>
      </c>
      <c r="I1344">
        <f t="shared" si="20"/>
        <v>1999</v>
      </c>
    </row>
    <row r="1345" spans="4:9">
      <c r="D1345">
        <v>3000</v>
      </c>
      <c r="E1345" s="182">
        <v>36514</v>
      </c>
      <c r="F1345" s="198">
        <v>65206</v>
      </c>
      <c r="G1345" t="s">
        <v>2254</v>
      </c>
      <c r="H1345" s="167">
        <v>828605</v>
      </c>
      <c r="I1345">
        <f t="shared" si="20"/>
        <v>1999</v>
      </c>
    </row>
    <row r="1346" spans="4:9">
      <c r="D1346">
        <v>3000</v>
      </c>
      <c r="E1346" s="182">
        <v>36514</v>
      </c>
      <c r="F1346" s="198">
        <v>65207</v>
      </c>
      <c r="G1346" t="s">
        <v>2257</v>
      </c>
      <c r="H1346" s="167">
        <v>1168956</v>
      </c>
      <c r="I1346">
        <f t="shared" ref="I1346:I1409" si="21">YEAR(E1346)</f>
        <v>1999</v>
      </c>
    </row>
    <row r="1347" spans="4:9">
      <c r="D1347">
        <v>3000</v>
      </c>
      <c r="E1347" s="182">
        <v>36514</v>
      </c>
      <c r="F1347" s="198">
        <v>65208</v>
      </c>
      <c r="G1347" t="s">
        <v>2252</v>
      </c>
      <c r="H1347" s="167">
        <v>447908</v>
      </c>
      <c r="I1347">
        <f t="shared" si="21"/>
        <v>1999</v>
      </c>
    </row>
    <row r="1348" spans="4:9">
      <c r="D1348">
        <v>3000</v>
      </c>
      <c r="E1348" s="182">
        <v>36514</v>
      </c>
      <c r="F1348" s="198">
        <v>65209</v>
      </c>
      <c r="G1348" t="s">
        <v>2249</v>
      </c>
      <c r="H1348" s="167">
        <v>165685</v>
      </c>
      <c r="I1348">
        <f t="shared" si="21"/>
        <v>1999</v>
      </c>
    </row>
    <row r="1349" spans="4:9">
      <c r="D1349">
        <v>3000</v>
      </c>
      <c r="E1349" s="182">
        <v>36515</v>
      </c>
      <c r="F1349" s="198">
        <v>60166</v>
      </c>
      <c r="G1349" t="s">
        <v>3797</v>
      </c>
      <c r="H1349" s="167">
        <v>88546.77</v>
      </c>
      <c r="I1349">
        <f t="shared" si="21"/>
        <v>1999</v>
      </c>
    </row>
    <row r="1350" spans="4:9">
      <c r="D1350">
        <v>3000</v>
      </c>
      <c r="E1350" s="182">
        <v>36515</v>
      </c>
      <c r="F1350" s="198">
        <v>66295</v>
      </c>
      <c r="G1350" t="s">
        <v>2263</v>
      </c>
      <c r="H1350" s="167">
        <v>9807.1200000000008</v>
      </c>
      <c r="I1350">
        <f t="shared" si="21"/>
        <v>1999</v>
      </c>
    </row>
    <row r="1351" spans="4:9">
      <c r="D1351">
        <v>3000</v>
      </c>
      <c r="E1351" s="182">
        <v>36515</v>
      </c>
      <c r="F1351" s="198">
        <v>68063</v>
      </c>
      <c r="G1351" t="s">
        <v>2264</v>
      </c>
      <c r="H1351" s="167">
        <v>16897.78</v>
      </c>
      <c r="I1351">
        <f t="shared" si="21"/>
        <v>1999</v>
      </c>
    </row>
    <row r="1352" spans="4:9">
      <c r="D1352">
        <v>3000</v>
      </c>
      <c r="E1352" s="182">
        <v>36516</v>
      </c>
      <c r="F1352" s="198">
        <v>60167</v>
      </c>
      <c r="G1352" t="s">
        <v>3798</v>
      </c>
      <c r="H1352" s="167">
        <v>46472.69</v>
      </c>
      <c r="I1352">
        <f t="shared" si="21"/>
        <v>1999</v>
      </c>
    </row>
    <row r="1353" spans="4:9">
      <c r="D1353">
        <v>3000</v>
      </c>
      <c r="E1353" s="182">
        <v>36523</v>
      </c>
      <c r="F1353" s="198">
        <v>66294</v>
      </c>
      <c r="G1353" t="s">
        <v>2661</v>
      </c>
      <c r="H1353" s="167">
        <v>185898.11</v>
      </c>
      <c r="I1353">
        <f t="shared" si="21"/>
        <v>1999</v>
      </c>
    </row>
    <row r="1354" spans="4:9">
      <c r="D1354">
        <v>3000</v>
      </c>
      <c r="E1354" s="182">
        <v>36523</v>
      </c>
      <c r="F1354" s="198">
        <v>66303</v>
      </c>
      <c r="G1354" t="s">
        <v>3801</v>
      </c>
      <c r="H1354" s="167">
        <v>146685</v>
      </c>
      <c r="I1354">
        <f t="shared" si="21"/>
        <v>1999</v>
      </c>
    </row>
    <row r="1355" spans="4:9">
      <c r="D1355">
        <v>3000</v>
      </c>
      <c r="E1355" s="182">
        <v>36523</v>
      </c>
      <c r="F1355" s="198">
        <v>66982</v>
      </c>
      <c r="G1355" t="s">
        <v>2662</v>
      </c>
      <c r="H1355" s="167">
        <v>259967</v>
      </c>
      <c r="I1355">
        <f t="shared" si="21"/>
        <v>1999</v>
      </c>
    </row>
    <row r="1356" spans="4:9">
      <c r="D1356">
        <v>3000</v>
      </c>
      <c r="E1356" s="182">
        <v>36523</v>
      </c>
      <c r="F1356" s="198">
        <v>66983</v>
      </c>
      <c r="G1356" t="s">
        <v>3799</v>
      </c>
      <c r="H1356" s="167">
        <v>72618</v>
      </c>
      <c r="I1356">
        <f t="shared" si="21"/>
        <v>1999</v>
      </c>
    </row>
    <row r="1357" spans="4:9">
      <c r="D1357">
        <v>3000</v>
      </c>
      <c r="E1357" s="182">
        <v>36523</v>
      </c>
      <c r="F1357" s="198">
        <v>67150</v>
      </c>
      <c r="G1357" t="s">
        <v>3800</v>
      </c>
      <c r="H1357" s="167">
        <v>97718.25</v>
      </c>
      <c r="I1357">
        <f t="shared" si="21"/>
        <v>1999</v>
      </c>
    </row>
    <row r="1358" spans="4:9">
      <c r="D1358">
        <v>3000</v>
      </c>
      <c r="E1358" s="182">
        <v>36529</v>
      </c>
      <c r="F1358" s="198">
        <v>68064</v>
      </c>
      <c r="G1358" t="s">
        <v>2664</v>
      </c>
      <c r="H1358" s="167">
        <v>19359.439999999999</v>
      </c>
      <c r="I1358">
        <f t="shared" si="21"/>
        <v>2000</v>
      </c>
    </row>
    <row r="1359" spans="4:9">
      <c r="D1359">
        <v>3000</v>
      </c>
      <c r="E1359" s="182">
        <v>36529</v>
      </c>
      <c r="F1359" s="198">
        <v>68065</v>
      </c>
      <c r="G1359" t="s">
        <v>2665</v>
      </c>
      <c r="H1359" s="167">
        <v>19971.54</v>
      </c>
      <c r="I1359">
        <f t="shared" si="21"/>
        <v>2000</v>
      </c>
    </row>
    <row r="1360" spans="4:9">
      <c r="D1360">
        <v>3000</v>
      </c>
      <c r="E1360" s="182">
        <v>36531</v>
      </c>
      <c r="F1360" s="198">
        <v>66998</v>
      </c>
      <c r="G1360" t="s">
        <v>2667</v>
      </c>
      <c r="H1360" s="167">
        <v>19841.62</v>
      </c>
      <c r="I1360">
        <f t="shared" si="21"/>
        <v>2000</v>
      </c>
    </row>
    <row r="1361" spans="4:9">
      <c r="D1361">
        <v>3000</v>
      </c>
      <c r="E1361" s="182">
        <v>36531</v>
      </c>
      <c r="F1361" s="198">
        <v>68067</v>
      </c>
      <c r="G1361" t="s">
        <v>2666</v>
      </c>
      <c r="H1361" s="167">
        <v>3789.63</v>
      </c>
      <c r="I1361">
        <f t="shared" si="21"/>
        <v>2000</v>
      </c>
    </row>
    <row r="1362" spans="4:9">
      <c r="D1362">
        <v>3000</v>
      </c>
      <c r="E1362" s="182">
        <v>36537</v>
      </c>
      <c r="F1362" s="198">
        <v>66299</v>
      </c>
      <c r="G1362" t="s">
        <v>2668</v>
      </c>
      <c r="H1362" s="167">
        <v>1940313.99</v>
      </c>
      <c r="I1362">
        <f t="shared" si="21"/>
        <v>2000</v>
      </c>
    </row>
    <row r="1363" spans="4:9">
      <c r="D1363">
        <v>3000</v>
      </c>
      <c r="E1363" s="182">
        <v>36544</v>
      </c>
      <c r="F1363" s="198">
        <v>66255</v>
      </c>
      <c r="G1363" t="s">
        <v>2669</v>
      </c>
      <c r="H1363" s="167">
        <v>59893.1</v>
      </c>
      <c r="I1363">
        <f t="shared" si="21"/>
        <v>2000</v>
      </c>
    </row>
    <row r="1364" spans="4:9">
      <c r="D1364">
        <v>3000</v>
      </c>
      <c r="E1364" s="182">
        <v>36545</v>
      </c>
      <c r="F1364" s="198">
        <v>65381</v>
      </c>
      <c r="G1364" t="s">
        <v>2670</v>
      </c>
      <c r="H1364" s="167">
        <v>11548.05</v>
      </c>
      <c r="I1364">
        <f t="shared" si="21"/>
        <v>2000</v>
      </c>
    </row>
    <row r="1365" spans="4:9">
      <c r="D1365">
        <v>3000</v>
      </c>
      <c r="E1365" s="182">
        <v>36584</v>
      </c>
      <c r="F1365" s="198">
        <v>66300</v>
      </c>
      <c r="G1365" t="s">
        <v>2673</v>
      </c>
      <c r="H1365" s="167">
        <v>715709.88</v>
      </c>
      <c r="I1365">
        <f t="shared" si="21"/>
        <v>2000</v>
      </c>
    </row>
    <row r="1366" spans="4:9">
      <c r="D1366">
        <v>3000</v>
      </c>
      <c r="E1366" s="182">
        <v>36591</v>
      </c>
      <c r="F1366" s="198">
        <v>66297</v>
      </c>
      <c r="G1366" t="s">
        <v>2674</v>
      </c>
      <c r="H1366" s="167">
        <v>73993.759999999995</v>
      </c>
      <c r="I1366">
        <f t="shared" si="21"/>
        <v>2000</v>
      </c>
    </row>
    <row r="1367" spans="4:9">
      <c r="D1367">
        <v>3000</v>
      </c>
      <c r="E1367" s="182">
        <v>36678</v>
      </c>
      <c r="F1367" s="198">
        <v>66304</v>
      </c>
      <c r="G1367" t="s">
        <v>2675</v>
      </c>
      <c r="H1367" s="167">
        <v>18109.54</v>
      </c>
      <c r="I1367">
        <f t="shared" si="21"/>
        <v>2000</v>
      </c>
    </row>
    <row r="1368" spans="4:9">
      <c r="D1368">
        <v>3000</v>
      </c>
      <c r="E1368" s="182">
        <v>36678</v>
      </c>
      <c r="F1368" s="198">
        <v>66305</v>
      </c>
      <c r="G1368" t="s">
        <v>2683</v>
      </c>
      <c r="H1368" s="167">
        <v>374130.99</v>
      </c>
      <c r="I1368">
        <f t="shared" si="21"/>
        <v>2000</v>
      </c>
    </row>
    <row r="1369" spans="4:9">
      <c r="D1369">
        <v>3000</v>
      </c>
      <c r="E1369" s="182">
        <v>36678</v>
      </c>
      <c r="F1369" s="198">
        <v>67003</v>
      </c>
      <c r="G1369" t="s">
        <v>2679</v>
      </c>
      <c r="H1369" s="167">
        <v>85323.29</v>
      </c>
      <c r="I1369">
        <f t="shared" si="21"/>
        <v>2000</v>
      </c>
    </row>
    <row r="1370" spans="4:9">
      <c r="D1370">
        <v>3000</v>
      </c>
      <c r="E1370" s="182">
        <v>36678</v>
      </c>
      <c r="F1370" s="198">
        <v>67005</v>
      </c>
      <c r="G1370" t="s">
        <v>2677</v>
      </c>
      <c r="H1370" s="167">
        <v>58801.05</v>
      </c>
      <c r="I1370">
        <f t="shared" si="21"/>
        <v>2000</v>
      </c>
    </row>
    <row r="1371" spans="4:9">
      <c r="D1371">
        <v>3000</v>
      </c>
      <c r="E1371" s="182">
        <v>36678</v>
      </c>
      <c r="F1371" s="198">
        <v>68077</v>
      </c>
      <c r="G1371" t="s">
        <v>2681</v>
      </c>
      <c r="H1371" s="167">
        <v>130115.95</v>
      </c>
      <c r="I1371">
        <f t="shared" si="21"/>
        <v>2000</v>
      </c>
    </row>
    <row r="1372" spans="4:9">
      <c r="D1372">
        <v>3000</v>
      </c>
      <c r="E1372" s="182">
        <v>36678</v>
      </c>
      <c r="F1372" s="198">
        <v>68079</v>
      </c>
      <c r="G1372" t="s">
        <v>2684</v>
      </c>
      <c r="H1372" s="167">
        <v>585503.80000000005</v>
      </c>
      <c r="I1372">
        <f t="shared" si="21"/>
        <v>2000</v>
      </c>
    </row>
    <row r="1373" spans="4:9">
      <c r="D1373">
        <v>3000</v>
      </c>
      <c r="E1373" s="182">
        <v>36678</v>
      </c>
      <c r="F1373" s="198">
        <v>68080</v>
      </c>
      <c r="G1373" t="s">
        <v>2686</v>
      </c>
      <c r="H1373" s="167">
        <v>1834865.65</v>
      </c>
      <c r="I1373">
        <f t="shared" si="21"/>
        <v>2000</v>
      </c>
    </row>
    <row r="1374" spans="4:9">
      <c r="D1374">
        <v>3000</v>
      </c>
      <c r="E1374" s="182">
        <v>36678</v>
      </c>
      <c r="F1374" s="198">
        <v>68647</v>
      </c>
      <c r="G1374" t="s">
        <v>2676</v>
      </c>
      <c r="H1374" s="167">
        <v>42582.58</v>
      </c>
      <c r="I1374">
        <f t="shared" si="21"/>
        <v>2000</v>
      </c>
    </row>
    <row r="1375" spans="4:9">
      <c r="D1375">
        <v>3000</v>
      </c>
      <c r="E1375" s="182">
        <v>36678</v>
      </c>
      <c r="F1375" s="198">
        <v>69884</v>
      </c>
      <c r="G1375" t="s">
        <v>2678</v>
      </c>
      <c r="H1375" s="167">
        <v>68538</v>
      </c>
      <c r="I1375">
        <f t="shared" si="21"/>
        <v>2000</v>
      </c>
    </row>
    <row r="1376" spans="4:9">
      <c r="D1376">
        <v>3000</v>
      </c>
      <c r="E1376" s="182">
        <v>36678</v>
      </c>
      <c r="F1376" s="198">
        <v>69885</v>
      </c>
      <c r="G1376" t="s">
        <v>2680</v>
      </c>
      <c r="H1376" s="167">
        <v>97518.42</v>
      </c>
      <c r="I1376">
        <f t="shared" si="21"/>
        <v>2000</v>
      </c>
    </row>
    <row r="1377" spans="4:9">
      <c r="D1377">
        <v>3000</v>
      </c>
      <c r="E1377" s="182">
        <v>36678</v>
      </c>
      <c r="F1377" s="198">
        <v>69886</v>
      </c>
      <c r="G1377" t="s">
        <v>2685</v>
      </c>
      <c r="H1377" s="167">
        <v>691845.59</v>
      </c>
      <c r="I1377">
        <f t="shared" si="21"/>
        <v>2000</v>
      </c>
    </row>
    <row r="1378" spans="4:9">
      <c r="D1378">
        <v>3000</v>
      </c>
      <c r="E1378" s="182">
        <v>36678</v>
      </c>
      <c r="F1378" s="198">
        <v>70569</v>
      </c>
      <c r="G1378" t="s">
        <v>2682</v>
      </c>
      <c r="H1378" s="167">
        <v>263500.37</v>
      </c>
      <c r="I1378">
        <f t="shared" si="21"/>
        <v>2000</v>
      </c>
    </row>
    <row r="1379" spans="4:9">
      <c r="D1379">
        <v>3000</v>
      </c>
      <c r="E1379" s="182">
        <v>36830</v>
      </c>
      <c r="F1379" s="198">
        <v>68082</v>
      </c>
      <c r="G1379" t="s">
        <v>2687</v>
      </c>
      <c r="H1379" s="167">
        <v>34142.449999999997</v>
      </c>
      <c r="I1379">
        <f t="shared" si="21"/>
        <v>2000</v>
      </c>
    </row>
    <row r="1380" spans="4:9">
      <c r="D1380">
        <v>3000</v>
      </c>
      <c r="E1380" s="182">
        <v>36830</v>
      </c>
      <c r="F1380" s="198">
        <v>68083</v>
      </c>
      <c r="G1380" t="s">
        <v>3718</v>
      </c>
      <c r="H1380" s="167">
        <v>92435.48</v>
      </c>
      <c r="I1380">
        <f t="shared" si="21"/>
        <v>2000</v>
      </c>
    </row>
    <row r="1381" spans="4:9">
      <c r="D1381">
        <v>3000</v>
      </c>
      <c r="E1381" s="182">
        <v>36830</v>
      </c>
      <c r="F1381" s="198">
        <v>68788</v>
      </c>
      <c r="G1381" t="s">
        <v>2689</v>
      </c>
      <c r="H1381" s="167">
        <v>741684.28</v>
      </c>
      <c r="I1381">
        <f t="shared" si="21"/>
        <v>2000</v>
      </c>
    </row>
    <row r="1382" spans="4:9">
      <c r="D1382">
        <v>3000</v>
      </c>
      <c r="E1382" s="182">
        <v>36830</v>
      </c>
      <c r="F1382" s="198">
        <v>69887</v>
      </c>
      <c r="G1382" t="s">
        <v>2688</v>
      </c>
      <c r="H1382" s="167">
        <v>162221.13</v>
      </c>
      <c r="I1382">
        <f t="shared" si="21"/>
        <v>2000</v>
      </c>
    </row>
    <row r="1383" spans="4:9">
      <c r="D1383">
        <v>3000</v>
      </c>
      <c r="E1383" s="182">
        <v>36831</v>
      </c>
      <c r="F1383" s="198">
        <v>67438</v>
      </c>
      <c r="G1383" t="s">
        <v>2690</v>
      </c>
      <c r="H1383" s="167">
        <v>270846.53000000003</v>
      </c>
      <c r="I1383">
        <f t="shared" si="21"/>
        <v>2000</v>
      </c>
    </row>
    <row r="1384" spans="4:9">
      <c r="D1384">
        <v>3000</v>
      </c>
      <c r="E1384" s="182">
        <v>36838</v>
      </c>
      <c r="F1384" s="198">
        <v>65407</v>
      </c>
      <c r="G1384" t="s">
        <v>2691</v>
      </c>
      <c r="H1384" s="167">
        <v>34543.629999999997</v>
      </c>
      <c r="I1384">
        <f t="shared" si="21"/>
        <v>2000</v>
      </c>
    </row>
    <row r="1385" spans="4:9">
      <c r="D1385">
        <v>3000</v>
      </c>
      <c r="E1385" s="182">
        <v>36891</v>
      </c>
      <c r="F1385" s="198">
        <v>68778</v>
      </c>
      <c r="G1385" t="s">
        <v>2692</v>
      </c>
      <c r="H1385" s="167">
        <v>87081.31</v>
      </c>
      <c r="I1385">
        <f t="shared" si="21"/>
        <v>2000</v>
      </c>
    </row>
    <row r="1386" spans="4:9">
      <c r="D1386">
        <v>3000</v>
      </c>
      <c r="E1386" s="182">
        <v>36950</v>
      </c>
      <c r="F1386" s="198">
        <v>62961</v>
      </c>
      <c r="G1386" t="s">
        <v>3846</v>
      </c>
      <c r="H1386" s="167">
        <v>417925.62</v>
      </c>
      <c r="I1386">
        <f t="shared" si="21"/>
        <v>2001</v>
      </c>
    </row>
    <row r="1387" spans="4:9">
      <c r="D1387">
        <v>3000</v>
      </c>
      <c r="E1387" s="182">
        <v>36950</v>
      </c>
      <c r="F1387" s="198">
        <v>62962</v>
      </c>
      <c r="G1387" t="s">
        <v>2694</v>
      </c>
      <c r="H1387" s="167">
        <v>62917.71</v>
      </c>
      <c r="I1387">
        <f t="shared" si="21"/>
        <v>2001</v>
      </c>
    </row>
    <row r="1388" spans="4:9">
      <c r="D1388">
        <v>3000</v>
      </c>
      <c r="E1388" s="182">
        <v>36950</v>
      </c>
      <c r="F1388" s="198">
        <v>62963</v>
      </c>
      <c r="G1388" t="s">
        <v>2695</v>
      </c>
      <c r="H1388" s="167">
        <v>63498.37</v>
      </c>
      <c r="I1388">
        <f t="shared" si="21"/>
        <v>2001</v>
      </c>
    </row>
    <row r="1389" spans="4:9">
      <c r="D1389">
        <v>3000</v>
      </c>
      <c r="E1389" s="182">
        <v>36950</v>
      </c>
      <c r="F1389" s="198">
        <v>62964</v>
      </c>
      <c r="G1389" t="s">
        <v>2697</v>
      </c>
      <c r="H1389" s="167">
        <v>236053.38</v>
      </c>
      <c r="I1389">
        <f t="shared" si="21"/>
        <v>2001</v>
      </c>
    </row>
    <row r="1390" spans="4:9">
      <c r="D1390">
        <v>3000</v>
      </c>
      <c r="E1390" s="182">
        <v>36950</v>
      </c>
      <c r="F1390" s="198">
        <v>67441</v>
      </c>
      <c r="G1390" t="s">
        <v>2698</v>
      </c>
      <c r="H1390" s="167">
        <v>259825.21</v>
      </c>
      <c r="I1390">
        <f t="shared" si="21"/>
        <v>2001</v>
      </c>
    </row>
    <row r="1391" spans="4:9">
      <c r="D1391">
        <v>3000</v>
      </c>
      <c r="E1391" s="182">
        <v>36950</v>
      </c>
      <c r="F1391" s="198">
        <v>70561</v>
      </c>
      <c r="G1391" t="s">
        <v>2696</v>
      </c>
      <c r="H1391" s="167">
        <v>64468.15</v>
      </c>
      <c r="I1391">
        <f t="shared" si="21"/>
        <v>2001</v>
      </c>
    </row>
    <row r="1392" spans="4:9">
      <c r="D1392">
        <v>3000</v>
      </c>
      <c r="E1392" s="182">
        <v>36981</v>
      </c>
      <c r="F1392" s="198">
        <v>61836</v>
      </c>
      <c r="G1392" t="s">
        <v>3851</v>
      </c>
      <c r="H1392" s="167">
        <v>55485.33</v>
      </c>
      <c r="I1392">
        <f t="shared" si="21"/>
        <v>2001</v>
      </c>
    </row>
    <row r="1393" spans="4:9">
      <c r="D1393">
        <v>3000</v>
      </c>
      <c r="E1393" s="182">
        <v>36981</v>
      </c>
      <c r="F1393" s="198">
        <v>61837</v>
      </c>
      <c r="G1393" t="s">
        <v>3847</v>
      </c>
      <c r="H1393" s="167">
        <v>19535.25</v>
      </c>
      <c r="I1393">
        <f t="shared" si="21"/>
        <v>2001</v>
      </c>
    </row>
    <row r="1394" spans="4:9">
      <c r="D1394">
        <v>3000</v>
      </c>
      <c r="E1394" s="182">
        <v>36981</v>
      </c>
      <c r="F1394" s="198">
        <v>61838</v>
      </c>
      <c r="G1394" t="s">
        <v>3850</v>
      </c>
      <c r="H1394" s="167">
        <v>29595.21</v>
      </c>
      <c r="I1394">
        <f t="shared" si="21"/>
        <v>2001</v>
      </c>
    </row>
    <row r="1395" spans="4:9">
      <c r="D1395">
        <v>3000</v>
      </c>
      <c r="E1395" s="182">
        <v>36981</v>
      </c>
      <c r="F1395" s="198">
        <v>62960</v>
      </c>
      <c r="G1395" t="s">
        <v>2707</v>
      </c>
      <c r="H1395" s="167">
        <v>571231.36</v>
      </c>
      <c r="I1395">
        <f t="shared" si="21"/>
        <v>2001</v>
      </c>
    </row>
    <row r="1396" spans="4:9">
      <c r="D1396">
        <v>3000</v>
      </c>
      <c r="E1396" s="182">
        <v>36981</v>
      </c>
      <c r="F1396" s="198">
        <v>62967</v>
      </c>
      <c r="G1396" t="s">
        <v>3852</v>
      </c>
      <c r="H1396" s="167">
        <v>93929.33</v>
      </c>
      <c r="I1396">
        <f t="shared" si="21"/>
        <v>2001</v>
      </c>
    </row>
    <row r="1397" spans="4:9">
      <c r="D1397">
        <v>3000</v>
      </c>
      <c r="E1397" s="182">
        <v>36981</v>
      </c>
      <c r="F1397" s="198">
        <v>65403</v>
      </c>
      <c r="G1397" t="s">
        <v>2598</v>
      </c>
      <c r="H1397" s="167">
        <v>2834021.68</v>
      </c>
      <c r="I1397">
        <f t="shared" si="21"/>
        <v>2001</v>
      </c>
    </row>
    <row r="1398" spans="4:9">
      <c r="D1398">
        <v>3000</v>
      </c>
      <c r="E1398" s="182">
        <v>36981</v>
      </c>
      <c r="F1398" s="198">
        <v>65405</v>
      </c>
      <c r="G1398" t="s">
        <v>2599</v>
      </c>
      <c r="H1398" s="167">
        <v>1167180.95</v>
      </c>
      <c r="I1398">
        <f t="shared" si="21"/>
        <v>2001</v>
      </c>
    </row>
    <row r="1399" spans="4:9">
      <c r="D1399">
        <v>3000</v>
      </c>
      <c r="E1399" s="182">
        <v>36981</v>
      </c>
      <c r="F1399" s="198">
        <v>70573</v>
      </c>
      <c r="G1399" t="s">
        <v>3849</v>
      </c>
      <c r="H1399" s="167">
        <v>27755</v>
      </c>
      <c r="I1399">
        <f t="shared" si="21"/>
        <v>2001</v>
      </c>
    </row>
    <row r="1400" spans="4:9">
      <c r="D1400">
        <v>3000</v>
      </c>
      <c r="E1400" s="182">
        <v>36981</v>
      </c>
      <c r="F1400" s="198">
        <v>70574</v>
      </c>
      <c r="G1400" t="s">
        <v>3853</v>
      </c>
      <c r="H1400" s="167">
        <v>98303.76</v>
      </c>
      <c r="I1400">
        <f t="shared" si="21"/>
        <v>2001</v>
      </c>
    </row>
    <row r="1401" spans="4:9">
      <c r="D1401">
        <v>3000</v>
      </c>
      <c r="E1401" s="182">
        <v>37011</v>
      </c>
      <c r="F1401" s="198">
        <v>64754</v>
      </c>
      <c r="G1401" t="s">
        <v>2708</v>
      </c>
      <c r="H1401" s="167">
        <v>42306.09</v>
      </c>
      <c r="I1401">
        <f t="shared" si="21"/>
        <v>2001</v>
      </c>
    </row>
    <row r="1402" spans="4:9">
      <c r="D1402">
        <v>3000</v>
      </c>
      <c r="E1402" s="182">
        <v>37011</v>
      </c>
      <c r="F1402" s="198">
        <v>64755</v>
      </c>
      <c r="G1402" t="s">
        <v>2709</v>
      </c>
      <c r="H1402" s="167">
        <v>47310.54</v>
      </c>
      <c r="I1402">
        <f t="shared" si="21"/>
        <v>2001</v>
      </c>
    </row>
    <row r="1403" spans="4:9">
      <c r="D1403">
        <v>3000</v>
      </c>
      <c r="E1403" s="182">
        <v>37011</v>
      </c>
      <c r="F1403" s="198">
        <v>67442</v>
      </c>
      <c r="G1403" t="s">
        <v>708</v>
      </c>
      <c r="H1403" s="167">
        <v>114870.47</v>
      </c>
      <c r="I1403">
        <f t="shared" si="21"/>
        <v>2001</v>
      </c>
    </row>
    <row r="1404" spans="4:9">
      <c r="D1404">
        <v>3000</v>
      </c>
      <c r="E1404" s="182">
        <v>37043</v>
      </c>
      <c r="F1404" s="198">
        <v>60196</v>
      </c>
      <c r="G1404" t="s">
        <v>2910</v>
      </c>
      <c r="H1404" s="167">
        <v>47887.62</v>
      </c>
      <c r="I1404">
        <f t="shared" si="21"/>
        <v>2001</v>
      </c>
    </row>
    <row r="1405" spans="4:9">
      <c r="D1405">
        <v>3000</v>
      </c>
      <c r="E1405" s="182">
        <v>37043</v>
      </c>
      <c r="F1405" s="198">
        <v>62271</v>
      </c>
      <c r="G1405" t="s">
        <v>2901</v>
      </c>
      <c r="H1405" s="167">
        <v>17200.419999999998</v>
      </c>
      <c r="I1405">
        <f t="shared" si="21"/>
        <v>2001</v>
      </c>
    </row>
    <row r="1406" spans="4:9">
      <c r="D1406">
        <v>3000</v>
      </c>
      <c r="E1406" s="182">
        <v>37043</v>
      </c>
      <c r="F1406" s="198">
        <v>62287</v>
      </c>
      <c r="G1406" t="s">
        <v>2909</v>
      </c>
      <c r="H1406" s="167">
        <v>38621.08</v>
      </c>
      <c r="I1406">
        <f t="shared" si="21"/>
        <v>2001</v>
      </c>
    </row>
    <row r="1407" spans="4:9">
      <c r="D1407">
        <v>3000</v>
      </c>
      <c r="E1407" s="182">
        <v>37043</v>
      </c>
      <c r="F1407" s="198">
        <v>62976</v>
      </c>
      <c r="G1407" t="s">
        <v>2900</v>
      </c>
      <c r="H1407" s="167">
        <v>13604.74</v>
      </c>
      <c r="I1407">
        <f t="shared" si="21"/>
        <v>2001</v>
      </c>
    </row>
    <row r="1408" spans="4:9">
      <c r="D1408">
        <v>3000</v>
      </c>
      <c r="E1408" s="182">
        <v>37043</v>
      </c>
      <c r="F1408" s="198">
        <v>63660</v>
      </c>
      <c r="G1408" t="s">
        <v>3329</v>
      </c>
      <c r="H1408" s="167">
        <v>106690.7</v>
      </c>
      <c r="I1408">
        <f t="shared" si="21"/>
        <v>2001</v>
      </c>
    </row>
    <row r="1409" spans="4:9">
      <c r="D1409">
        <v>3000</v>
      </c>
      <c r="E1409" s="182">
        <v>37043</v>
      </c>
      <c r="F1409" s="198">
        <v>63869</v>
      </c>
      <c r="G1409" t="s">
        <v>2907</v>
      </c>
      <c r="H1409" s="167">
        <v>34920.07</v>
      </c>
      <c r="I1409">
        <f t="shared" si="21"/>
        <v>2001</v>
      </c>
    </row>
    <row r="1410" spans="4:9">
      <c r="D1410">
        <v>3000</v>
      </c>
      <c r="E1410" s="182">
        <v>37043</v>
      </c>
      <c r="F1410" s="198">
        <v>63870</v>
      </c>
      <c r="G1410" t="s">
        <v>2903</v>
      </c>
      <c r="H1410" s="167">
        <v>19722.07</v>
      </c>
      <c r="I1410">
        <f t="shared" ref="I1410:I1473" si="22">YEAR(E1410)</f>
        <v>2001</v>
      </c>
    </row>
    <row r="1411" spans="4:9">
      <c r="D1411">
        <v>3000</v>
      </c>
      <c r="E1411" s="182">
        <v>37043</v>
      </c>
      <c r="F1411" s="198">
        <v>63871</v>
      </c>
      <c r="G1411" t="s">
        <v>3326</v>
      </c>
      <c r="H1411" s="167">
        <v>79379.31</v>
      </c>
      <c r="I1411">
        <f t="shared" si="22"/>
        <v>2001</v>
      </c>
    </row>
    <row r="1412" spans="4:9">
      <c r="D1412">
        <v>3000</v>
      </c>
      <c r="E1412" s="182">
        <v>37043</v>
      </c>
      <c r="F1412" s="198">
        <v>63872</v>
      </c>
      <c r="G1412" t="s">
        <v>2908</v>
      </c>
      <c r="H1412" s="167">
        <v>38483.379999999997</v>
      </c>
      <c r="I1412">
        <f t="shared" si="22"/>
        <v>2001</v>
      </c>
    </row>
    <row r="1413" spans="4:9">
      <c r="D1413">
        <v>3000</v>
      </c>
      <c r="E1413" s="182">
        <v>37043</v>
      </c>
      <c r="F1413" s="198">
        <v>63873</v>
      </c>
      <c r="G1413" t="s">
        <v>3322</v>
      </c>
      <c r="H1413" s="167">
        <v>66097.16</v>
      </c>
      <c r="I1413">
        <f t="shared" si="22"/>
        <v>2001</v>
      </c>
    </row>
    <row r="1414" spans="4:9">
      <c r="D1414">
        <v>3000</v>
      </c>
      <c r="E1414" s="182">
        <v>37043</v>
      </c>
      <c r="F1414" s="198">
        <v>65245</v>
      </c>
      <c r="G1414" t="s">
        <v>3327</v>
      </c>
      <c r="H1414" s="167">
        <v>82853.649999999994</v>
      </c>
      <c r="I1414">
        <f t="shared" si="22"/>
        <v>2001</v>
      </c>
    </row>
    <row r="1415" spans="4:9">
      <c r="D1415">
        <v>3000</v>
      </c>
      <c r="E1415" s="182">
        <v>37043</v>
      </c>
      <c r="F1415" s="198">
        <v>65246</v>
      </c>
      <c r="G1415" t="s">
        <v>3341</v>
      </c>
      <c r="H1415" s="167">
        <v>2137874.5</v>
      </c>
      <c r="I1415">
        <f t="shared" si="22"/>
        <v>2001</v>
      </c>
    </row>
    <row r="1416" spans="4:9">
      <c r="D1416">
        <v>3000</v>
      </c>
      <c r="E1416" s="182">
        <v>37043</v>
      </c>
      <c r="F1416" s="198">
        <v>65248</v>
      </c>
      <c r="G1416" t="s">
        <v>2912</v>
      </c>
      <c r="H1416" s="167">
        <v>56837.75</v>
      </c>
      <c r="I1416">
        <f t="shared" si="22"/>
        <v>2001</v>
      </c>
    </row>
    <row r="1417" spans="4:9">
      <c r="D1417">
        <v>3000</v>
      </c>
      <c r="E1417" s="182">
        <v>37043</v>
      </c>
      <c r="F1417" s="198">
        <v>65249</v>
      </c>
      <c r="G1417" t="s">
        <v>3338</v>
      </c>
      <c r="H1417" s="167">
        <v>585862</v>
      </c>
      <c r="I1417">
        <f t="shared" si="22"/>
        <v>2001</v>
      </c>
    </row>
    <row r="1418" spans="4:9">
      <c r="D1418">
        <v>3000</v>
      </c>
      <c r="E1418" s="182">
        <v>37043</v>
      </c>
      <c r="F1418" s="198">
        <v>65250</v>
      </c>
      <c r="G1418" t="s">
        <v>2906</v>
      </c>
      <c r="H1418" s="167">
        <v>34210.559999999998</v>
      </c>
      <c r="I1418">
        <f t="shared" si="22"/>
        <v>2001</v>
      </c>
    </row>
    <row r="1419" spans="4:9">
      <c r="D1419">
        <v>3000</v>
      </c>
      <c r="E1419" s="182">
        <v>37043</v>
      </c>
      <c r="F1419" s="198">
        <v>65251</v>
      </c>
      <c r="G1419" t="s">
        <v>3321</v>
      </c>
      <c r="H1419" s="167">
        <v>64220.31</v>
      </c>
      <c r="I1419">
        <f t="shared" si="22"/>
        <v>2001</v>
      </c>
    </row>
    <row r="1420" spans="4:9">
      <c r="D1420">
        <v>3000</v>
      </c>
      <c r="E1420" s="182">
        <v>37043</v>
      </c>
      <c r="F1420" s="198">
        <v>65253</v>
      </c>
      <c r="G1420" t="s">
        <v>3337</v>
      </c>
      <c r="H1420" s="167">
        <v>514764.06</v>
      </c>
      <c r="I1420">
        <f t="shared" si="22"/>
        <v>2001</v>
      </c>
    </row>
    <row r="1421" spans="4:9">
      <c r="D1421">
        <v>3000</v>
      </c>
      <c r="E1421" s="182">
        <v>37043</v>
      </c>
      <c r="F1421" s="198">
        <v>65255</v>
      </c>
      <c r="G1421" t="s">
        <v>3328</v>
      </c>
      <c r="H1421" s="167">
        <v>91590.32</v>
      </c>
      <c r="I1421">
        <f t="shared" si="22"/>
        <v>2001</v>
      </c>
    </row>
    <row r="1422" spans="4:9">
      <c r="D1422">
        <v>3000</v>
      </c>
      <c r="E1422" s="182">
        <v>37043</v>
      </c>
      <c r="F1422" s="198">
        <v>65257</v>
      </c>
      <c r="G1422" t="s">
        <v>3331</v>
      </c>
      <c r="H1422" s="167">
        <v>124307.07</v>
      </c>
      <c r="I1422">
        <f t="shared" si="22"/>
        <v>2001</v>
      </c>
    </row>
    <row r="1423" spans="4:9">
      <c r="D1423">
        <v>3000</v>
      </c>
      <c r="E1423" s="182">
        <v>37043</v>
      </c>
      <c r="F1423" s="198">
        <v>66326</v>
      </c>
      <c r="G1423" t="s">
        <v>3332</v>
      </c>
      <c r="H1423" s="167">
        <v>150517.49</v>
      </c>
      <c r="I1423">
        <f t="shared" si="22"/>
        <v>2001</v>
      </c>
    </row>
    <row r="1424" spans="4:9">
      <c r="D1424">
        <v>3000</v>
      </c>
      <c r="E1424" s="182">
        <v>37043</v>
      </c>
      <c r="F1424" s="198">
        <v>66328</v>
      </c>
      <c r="G1424" t="s">
        <v>2602</v>
      </c>
      <c r="H1424" s="167">
        <v>26669.37</v>
      </c>
      <c r="I1424">
        <f t="shared" si="22"/>
        <v>2001</v>
      </c>
    </row>
    <row r="1425" spans="4:9">
      <c r="D1425">
        <v>3000</v>
      </c>
      <c r="E1425" s="182">
        <v>37043</v>
      </c>
      <c r="F1425" s="198">
        <v>66329</v>
      </c>
      <c r="G1425" t="s">
        <v>3324</v>
      </c>
      <c r="H1425" s="167">
        <v>66330.17</v>
      </c>
      <c r="I1425">
        <f t="shared" si="22"/>
        <v>2001</v>
      </c>
    </row>
    <row r="1426" spans="4:9">
      <c r="D1426">
        <v>3000</v>
      </c>
      <c r="E1426" s="182">
        <v>37043</v>
      </c>
      <c r="F1426" s="198">
        <v>66513</v>
      </c>
      <c r="G1426" t="s">
        <v>3340</v>
      </c>
      <c r="H1426" s="167">
        <v>1487164.44</v>
      </c>
      <c r="I1426">
        <f t="shared" si="22"/>
        <v>2001</v>
      </c>
    </row>
    <row r="1427" spans="4:9">
      <c r="D1427">
        <v>3000</v>
      </c>
      <c r="E1427" s="182">
        <v>37043</v>
      </c>
      <c r="F1427" s="198">
        <v>67179</v>
      </c>
      <c r="G1427" t="s">
        <v>3320</v>
      </c>
      <c r="H1427" s="167">
        <v>62443.41</v>
      </c>
      <c r="I1427">
        <f t="shared" si="22"/>
        <v>2001</v>
      </c>
    </row>
    <row r="1428" spans="4:9">
      <c r="D1428">
        <v>3000</v>
      </c>
      <c r="E1428" s="182">
        <v>37043</v>
      </c>
      <c r="F1428" s="198">
        <v>67180</v>
      </c>
      <c r="G1428" t="s">
        <v>3330</v>
      </c>
      <c r="H1428" s="167">
        <v>115290.01</v>
      </c>
      <c r="I1428">
        <f t="shared" si="22"/>
        <v>2001</v>
      </c>
    </row>
    <row r="1429" spans="4:9">
      <c r="D1429">
        <v>3000</v>
      </c>
      <c r="E1429" s="182">
        <v>37043</v>
      </c>
      <c r="F1429" s="198">
        <v>67181</v>
      </c>
      <c r="G1429" t="s">
        <v>3333</v>
      </c>
      <c r="H1429" s="167">
        <v>150517.5</v>
      </c>
      <c r="I1429">
        <f t="shared" si="22"/>
        <v>2001</v>
      </c>
    </row>
    <row r="1430" spans="4:9">
      <c r="D1430">
        <v>3000</v>
      </c>
      <c r="E1430" s="182">
        <v>37043</v>
      </c>
      <c r="F1430" s="198">
        <v>67184</v>
      </c>
      <c r="G1430" t="s">
        <v>3323</v>
      </c>
      <c r="H1430" s="167">
        <v>66265.070000000007</v>
      </c>
      <c r="I1430">
        <f t="shared" si="22"/>
        <v>2001</v>
      </c>
    </row>
    <row r="1431" spans="4:9">
      <c r="D1431">
        <v>3000</v>
      </c>
      <c r="E1431" s="182">
        <v>37043</v>
      </c>
      <c r="F1431" s="198">
        <v>67185</v>
      </c>
      <c r="G1431" t="s">
        <v>2904</v>
      </c>
      <c r="H1431" s="167">
        <v>27317.07</v>
      </c>
      <c r="I1431">
        <f t="shared" si="22"/>
        <v>2001</v>
      </c>
    </row>
    <row r="1432" spans="4:9">
      <c r="D1432">
        <v>3000</v>
      </c>
      <c r="E1432" s="182">
        <v>37043</v>
      </c>
      <c r="F1432" s="198">
        <v>67443</v>
      </c>
      <c r="G1432" t="s">
        <v>3335</v>
      </c>
      <c r="H1432" s="167">
        <v>265075</v>
      </c>
      <c r="I1432">
        <f t="shared" si="22"/>
        <v>2001</v>
      </c>
    </row>
    <row r="1433" spans="4:9">
      <c r="D1433">
        <v>3000</v>
      </c>
      <c r="E1433" s="182">
        <v>37043</v>
      </c>
      <c r="F1433" s="198">
        <v>68110</v>
      </c>
      <c r="G1433" t="s">
        <v>2899</v>
      </c>
      <c r="H1433" s="167">
        <v>11918.24</v>
      </c>
      <c r="I1433">
        <f t="shared" si="22"/>
        <v>2001</v>
      </c>
    </row>
    <row r="1434" spans="4:9">
      <c r="D1434">
        <v>3000</v>
      </c>
      <c r="E1434" s="182">
        <v>37043</v>
      </c>
      <c r="F1434" s="198">
        <v>68111</v>
      </c>
      <c r="G1434" t="s">
        <v>711</v>
      </c>
      <c r="H1434" s="167">
        <v>9144.69</v>
      </c>
      <c r="I1434">
        <f t="shared" si="22"/>
        <v>2001</v>
      </c>
    </row>
    <row r="1435" spans="4:9">
      <c r="D1435">
        <v>3000</v>
      </c>
      <c r="E1435" s="182">
        <v>37043</v>
      </c>
      <c r="F1435" s="198">
        <v>68800</v>
      </c>
      <c r="G1435" t="s">
        <v>2905</v>
      </c>
      <c r="H1435" s="167">
        <v>30258.37</v>
      </c>
      <c r="I1435">
        <f t="shared" si="22"/>
        <v>2001</v>
      </c>
    </row>
    <row r="1436" spans="4:9">
      <c r="D1436">
        <v>3000</v>
      </c>
      <c r="E1436" s="182">
        <v>37043</v>
      </c>
      <c r="F1436" s="198">
        <v>68802</v>
      </c>
      <c r="G1436" t="s">
        <v>3334</v>
      </c>
      <c r="H1436" s="167">
        <v>187899.99</v>
      </c>
      <c r="I1436">
        <f t="shared" si="22"/>
        <v>2001</v>
      </c>
    </row>
    <row r="1437" spans="4:9">
      <c r="D1437">
        <v>3000</v>
      </c>
      <c r="E1437" s="182">
        <v>37043</v>
      </c>
      <c r="F1437" s="198">
        <v>70587</v>
      </c>
      <c r="G1437" t="s">
        <v>712</v>
      </c>
      <c r="H1437" s="167">
        <v>9276.57</v>
      </c>
      <c r="I1437">
        <f t="shared" si="22"/>
        <v>2001</v>
      </c>
    </row>
    <row r="1438" spans="4:9">
      <c r="D1438">
        <v>3000</v>
      </c>
      <c r="E1438" s="182">
        <v>37043</v>
      </c>
      <c r="F1438" s="198">
        <v>70588</v>
      </c>
      <c r="G1438" t="s">
        <v>2911</v>
      </c>
      <c r="H1438" s="167">
        <v>49817.03</v>
      </c>
      <c r="I1438">
        <f t="shared" si="22"/>
        <v>2001</v>
      </c>
    </row>
    <row r="1439" spans="4:9">
      <c r="D1439">
        <v>3000</v>
      </c>
      <c r="E1439" s="182">
        <v>37057</v>
      </c>
      <c r="F1439" s="198">
        <v>63874</v>
      </c>
      <c r="G1439" t="s">
        <v>3342</v>
      </c>
      <c r="H1439" s="167">
        <v>32473.65</v>
      </c>
      <c r="I1439">
        <f t="shared" si="22"/>
        <v>2001</v>
      </c>
    </row>
    <row r="1440" spans="4:9">
      <c r="D1440">
        <v>3000</v>
      </c>
      <c r="E1440" s="182">
        <v>37072</v>
      </c>
      <c r="F1440" s="198">
        <v>60198</v>
      </c>
      <c r="G1440" t="s">
        <v>3349</v>
      </c>
      <c r="H1440" s="167">
        <v>26219.45</v>
      </c>
      <c r="I1440">
        <f t="shared" si="22"/>
        <v>2001</v>
      </c>
    </row>
    <row r="1441" spans="4:9">
      <c r="D1441">
        <v>3000</v>
      </c>
      <c r="E1441" s="182">
        <v>37072</v>
      </c>
      <c r="F1441" s="198">
        <v>62270</v>
      </c>
      <c r="G1441" t="s">
        <v>3350</v>
      </c>
      <c r="H1441" s="167">
        <v>26609.34</v>
      </c>
      <c r="I1441">
        <f t="shared" si="22"/>
        <v>2001</v>
      </c>
    </row>
    <row r="1442" spans="4:9">
      <c r="D1442">
        <v>3000</v>
      </c>
      <c r="E1442" s="182">
        <v>37072</v>
      </c>
      <c r="F1442" s="198">
        <v>62978</v>
      </c>
      <c r="G1442" t="s">
        <v>3354</v>
      </c>
      <c r="H1442" s="167">
        <v>155925.84</v>
      </c>
      <c r="I1442">
        <f t="shared" si="22"/>
        <v>2001</v>
      </c>
    </row>
    <row r="1443" spans="4:9">
      <c r="D1443">
        <v>3000</v>
      </c>
      <c r="E1443" s="182">
        <v>37072</v>
      </c>
      <c r="F1443" s="198">
        <v>62979</v>
      </c>
      <c r="G1443" t="s">
        <v>3355</v>
      </c>
      <c r="H1443" s="167">
        <v>155925.84</v>
      </c>
      <c r="I1443">
        <f t="shared" si="22"/>
        <v>2001</v>
      </c>
    </row>
    <row r="1444" spans="4:9">
      <c r="D1444">
        <v>3000</v>
      </c>
      <c r="E1444" s="182">
        <v>37072</v>
      </c>
      <c r="F1444" s="198">
        <v>68108</v>
      </c>
      <c r="G1444" t="s">
        <v>3344</v>
      </c>
      <c r="H1444" s="167">
        <v>10625.9</v>
      </c>
      <c r="I1444">
        <f t="shared" si="22"/>
        <v>2001</v>
      </c>
    </row>
    <row r="1445" spans="4:9">
      <c r="D1445">
        <v>3000</v>
      </c>
      <c r="E1445" s="182">
        <v>37072</v>
      </c>
      <c r="F1445" s="198">
        <v>69912</v>
      </c>
      <c r="G1445" t="s">
        <v>3356</v>
      </c>
      <c r="H1445" s="167">
        <v>216741.96</v>
      </c>
      <c r="I1445">
        <f t="shared" si="22"/>
        <v>2001</v>
      </c>
    </row>
    <row r="1446" spans="4:9">
      <c r="D1446">
        <v>3000</v>
      </c>
      <c r="E1446" s="182">
        <v>37072</v>
      </c>
      <c r="F1446" s="198">
        <v>69916</v>
      </c>
      <c r="G1446" t="s">
        <v>3348</v>
      </c>
      <c r="H1446" s="167">
        <v>19321.75</v>
      </c>
      <c r="I1446">
        <f t="shared" si="22"/>
        <v>2001</v>
      </c>
    </row>
    <row r="1447" spans="4:9">
      <c r="D1447">
        <v>3000</v>
      </c>
      <c r="E1447" s="182">
        <v>37072</v>
      </c>
      <c r="F1447" s="198">
        <v>69917</v>
      </c>
      <c r="G1447" t="s">
        <v>3345</v>
      </c>
      <c r="H1447" s="167">
        <v>14891.63</v>
      </c>
      <c r="I1447">
        <f t="shared" si="22"/>
        <v>2001</v>
      </c>
    </row>
    <row r="1448" spans="4:9">
      <c r="D1448">
        <v>3000</v>
      </c>
      <c r="E1448" s="182">
        <v>37072</v>
      </c>
      <c r="F1448" s="198">
        <v>70577</v>
      </c>
      <c r="G1448" t="s">
        <v>3346</v>
      </c>
      <c r="H1448" s="167">
        <v>16012.5</v>
      </c>
      <c r="I1448">
        <f t="shared" si="22"/>
        <v>2001</v>
      </c>
    </row>
    <row r="1449" spans="4:9">
      <c r="D1449">
        <v>3000</v>
      </c>
      <c r="E1449" s="182">
        <v>37102</v>
      </c>
      <c r="F1449" s="198">
        <v>67444</v>
      </c>
      <c r="G1449" t="s">
        <v>3357</v>
      </c>
      <c r="H1449" s="167">
        <v>95317.28</v>
      </c>
      <c r="I1449">
        <f t="shared" si="22"/>
        <v>2001</v>
      </c>
    </row>
    <row r="1450" spans="4:9">
      <c r="D1450">
        <v>3000</v>
      </c>
      <c r="E1450" s="182">
        <v>37103</v>
      </c>
      <c r="F1450" s="198">
        <v>62982</v>
      </c>
      <c r="G1450" t="s">
        <v>3362</v>
      </c>
      <c r="H1450" s="167">
        <v>23489.65</v>
      </c>
      <c r="I1450">
        <f t="shared" si="22"/>
        <v>2001</v>
      </c>
    </row>
    <row r="1451" spans="4:9">
      <c r="D1451">
        <v>3000</v>
      </c>
      <c r="E1451" s="182">
        <v>37103</v>
      </c>
      <c r="F1451" s="198">
        <v>64604</v>
      </c>
      <c r="G1451" t="s">
        <v>2809</v>
      </c>
      <c r="H1451" s="167">
        <v>203115.5</v>
      </c>
      <c r="I1451">
        <f t="shared" si="22"/>
        <v>2001</v>
      </c>
    </row>
    <row r="1452" spans="4:9">
      <c r="D1452">
        <v>3000</v>
      </c>
      <c r="E1452" s="182">
        <v>37103</v>
      </c>
      <c r="F1452" s="198">
        <v>65419</v>
      </c>
      <c r="G1452" t="s">
        <v>3361</v>
      </c>
      <c r="H1452" s="167">
        <v>13184.19</v>
      </c>
      <c r="I1452">
        <f t="shared" si="22"/>
        <v>2001</v>
      </c>
    </row>
    <row r="1453" spans="4:9">
      <c r="D1453">
        <v>3000</v>
      </c>
      <c r="E1453" s="182">
        <v>37103</v>
      </c>
      <c r="F1453" s="198">
        <v>66339</v>
      </c>
      <c r="G1453" t="s">
        <v>2808</v>
      </c>
      <c r="H1453" s="167">
        <v>180796.63</v>
      </c>
      <c r="I1453">
        <f t="shared" si="22"/>
        <v>2001</v>
      </c>
    </row>
    <row r="1454" spans="4:9">
      <c r="D1454">
        <v>3000</v>
      </c>
      <c r="E1454" s="182">
        <v>37103</v>
      </c>
      <c r="F1454" s="198">
        <v>67202</v>
      </c>
      <c r="G1454" t="s">
        <v>3363</v>
      </c>
      <c r="H1454" s="167">
        <v>43820.25</v>
      </c>
      <c r="I1454">
        <f t="shared" si="22"/>
        <v>2001</v>
      </c>
    </row>
    <row r="1455" spans="4:9">
      <c r="D1455">
        <v>3000</v>
      </c>
      <c r="E1455" s="182">
        <v>37103</v>
      </c>
      <c r="F1455" s="198">
        <v>68102</v>
      </c>
      <c r="G1455" t="s">
        <v>3365</v>
      </c>
      <c r="H1455" s="167">
        <v>102997.64</v>
      </c>
      <c r="I1455">
        <f t="shared" si="22"/>
        <v>2001</v>
      </c>
    </row>
    <row r="1456" spans="4:9">
      <c r="D1456">
        <v>3000</v>
      </c>
      <c r="E1456" s="182">
        <v>37103</v>
      </c>
      <c r="F1456" s="198">
        <v>68103</v>
      </c>
      <c r="G1456" t="s">
        <v>3366</v>
      </c>
      <c r="H1456" s="167">
        <v>122999.47</v>
      </c>
      <c r="I1456">
        <f t="shared" si="22"/>
        <v>2001</v>
      </c>
    </row>
    <row r="1457" spans="4:9">
      <c r="D1457">
        <v>3000</v>
      </c>
      <c r="E1457" s="182">
        <v>37103</v>
      </c>
      <c r="F1457" s="198">
        <v>68104</v>
      </c>
      <c r="G1457" t="s">
        <v>3367</v>
      </c>
      <c r="H1457" s="167">
        <v>171080.64</v>
      </c>
      <c r="I1457">
        <f t="shared" si="22"/>
        <v>2001</v>
      </c>
    </row>
    <row r="1458" spans="4:9">
      <c r="D1458">
        <v>3000</v>
      </c>
      <c r="E1458" s="182">
        <v>37103</v>
      </c>
      <c r="F1458" s="198">
        <v>68112</v>
      </c>
      <c r="G1458" t="s">
        <v>2810</v>
      </c>
      <c r="H1458" s="167">
        <v>204206.24</v>
      </c>
      <c r="I1458">
        <f t="shared" si="22"/>
        <v>2001</v>
      </c>
    </row>
    <row r="1459" spans="4:9">
      <c r="D1459">
        <v>3000</v>
      </c>
      <c r="E1459" s="182">
        <v>37103</v>
      </c>
      <c r="F1459" s="198">
        <v>68790</v>
      </c>
      <c r="G1459" t="s">
        <v>3364</v>
      </c>
      <c r="H1459" s="167">
        <v>59993.51</v>
      </c>
      <c r="I1459">
        <f t="shared" si="22"/>
        <v>2001</v>
      </c>
    </row>
    <row r="1460" spans="4:9">
      <c r="D1460">
        <v>3000</v>
      </c>
      <c r="E1460" s="182">
        <v>37103</v>
      </c>
      <c r="F1460" s="198">
        <v>70581</v>
      </c>
      <c r="G1460" t="s">
        <v>3359</v>
      </c>
      <c r="H1460" s="167">
        <v>4652.45</v>
      </c>
      <c r="I1460">
        <f t="shared" si="22"/>
        <v>2001</v>
      </c>
    </row>
    <row r="1461" spans="4:9">
      <c r="D1461">
        <v>3000</v>
      </c>
      <c r="E1461" s="182">
        <v>37103</v>
      </c>
      <c r="F1461" s="198">
        <v>70582</v>
      </c>
      <c r="G1461" t="s">
        <v>3360</v>
      </c>
      <c r="H1461" s="167">
        <v>7500</v>
      </c>
      <c r="I1461">
        <f t="shared" si="22"/>
        <v>2001</v>
      </c>
    </row>
    <row r="1462" spans="4:9">
      <c r="D1462">
        <v>3000</v>
      </c>
      <c r="E1462" s="182">
        <v>37103</v>
      </c>
      <c r="F1462" s="198">
        <v>70586</v>
      </c>
      <c r="G1462" t="s">
        <v>3358</v>
      </c>
      <c r="H1462" s="167">
        <v>4170.08</v>
      </c>
      <c r="I1462">
        <f t="shared" si="22"/>
        <v>2001</v>
      </c>
    </row>
    <row r="1463" spans="4:9">
      <c r="D1463">
        <v>3000</v>
      </c>
      <c r="E1463" s="182">
        <v>37133</v>
      </c>
      <c r="F1463" s="198">
        <v>62973</v>
      </c>
      <c r="G1463" t="s">
        <v>2811</v>
      </c>
      <c r="H1463" s="167">
        <v>7750.63</v>
      </c>
      <c r="I1463">
        <f t="shared" si="22"/>
        <v>2001</v>
      </c>
    </row>
    <row r="1464" spans="4:9">
      <c r="D1464">
        <v>3000</v>
      </c>
      <c r="E1464" s="182">
        <v>37133</v>
      </c>
      <c r="F1464" s="198">
        <v>70583</v>
      </c>
      <c r="G1464" t="s">
        <v>2813</v>
      </c>
      <c r="H1464" s="167">
        <v>20479.61</v>
      </c>
      <c r="I1464">
        <f t="shared" si="22"/>
        <v>2001</v>
      </c>
    </row>
    <row r="1465" spans="4:9">
      <c r="D1465">
        <v>3000</v>
      </c>
      <c r="E1465" s="182">
        <v>37134</v>
      </c>
      <c r="F1465" s="198">
        <v>62282</v>
      </c>
      <c r="G1465" t="s">
        <v>534</v>
      </c>
      <c r="H1465" s="167">
        <v>97035.4</v>
      </c>
      <c r="I1465">
        <f t="shared" si="22"/>
        <v>2001</v>
      </c>
    </row>
    <row r="1466" spans="4:9">
      <c r="D1466">
        <v>3000</v>
      </c>
      <c r="E1466" s="182">
        <v>37134</v>
      </c>
      <c r="F1466" s="198">
        <v>62987</v>
      </c>
      <c r="G1466" t="s">
        <v>2818</v>
      </c>
      <c r="H1466" s="167">
        <v>17468.27</v>
      </c>
      <c r="I1466">
        <f t="shared" si="22"/>
        <v>2001</v>
      </c>
    </row>
    <row r="1467" spans="4:9">
      <c r="D1467">
        <v>3000</v>
      </c>
      <c r="E1467" s="182">
        <v>37134</v>
      </c>
      <c r="F1467" s="198">
        <v>63657</v>
      </c>
      <c r="G1467" t="s">
        <v>2817</v>
      </c>
      <c r="H1467" s="167">
        <v>12989.56</v>
      </c>
      <c r="I1467">
        <f t="shared" si="22"/>
        <v>2001</v>
      </c>
    </row>
    <row r="1468" spans="4:9">
      <c r="D1468">
        <v>3000</v>
      </c>
      <c r="E1468" s="182">
        <v>37134</v>
      </c>
      <c r="F1468" s="198">
        <v>63659</v>
      </c>
      <c r="G1468" t="s">
        <v>538</v>
      </c>
      <c r="H1468" s="167">
        <v>238622.73</v>
      </c>
      <c r="I1468">
        <f t="shared" si="22"/>
        <v>2001</v>
      </c>
    </row>
    <row r="1469" spans="4:9">
      <c r="D1469">
        <v>3000</v>
      </c>
      <c r="E1469" s="182">
        <v>37134</v>
      </c>
      <c r="F1469" s="198">
        <v>67026</v>
      </c>
      <c r="G1469" t="s">
        <v>536</v>
      </c>
      <c r="H1469" s="167">
        <v>173924.77</v>
      </c>
      <c r="I1469">
        <f t="shared" si="22"/>
        <v>2001</v>
      </c>
    </row>
    <row r="1470" spans="4:9">
      <c r="D1470">
        <v>3000</v>
      </c>
      <c r="E1470" s="182">
        <v>37134</v>
      </c>
      <c r="F1470" s="198">
        <v>68100</v>
      </c>
      <c r="G1470" t="s">
        <v>2823</v>
      </c>
      <c r="H1470" s="167">
        <v>67108.53</v>
      </c>
      <c r="I1470">
        <f t="shared" si="22"/>
        <v>2001</v>
      </c>
    </row>
    <row r="1471" spans="4:9">
      <c r="D1471">
        <v>3000</v>
      </c>
      <c r="E1471" s="182">
        <v>37134</v>
      </c>
      <c r="F1471" s="198">
        <v>68105</v>
      </c>
      <c r="G1471" t="s">
        <v>535</v>
      </c>
      <c r="H1471" s="167">
        <v>103951.96</v>
      </c>
      <c r="I1471">
        <f t="shared" si="22"/>
        <v>2001</v>
      </c>
    </row>
    <row r="1472" spans="4:9">
      <c r="D1472">
        <v>3000</v>
      </c>
      <c r="E1472" s="182">
        <v>37134</v>
      </c>
      <c r="F1472" s="198">
        <v>68106</v>
      </c>
      <c r="G1472" t="s">
        <v>2825</v>
      </c>
      <c r="H1472" s="167">
        <v>96051.51</v>
      </c>
      <c r="I1472">
        <f t="shared" si="22"/>
        <v>2001</v>
      </c>
    </row>
    <row r="1473" spans="4:9">
      <c r="D1473">
        <v>3000</v>
      </c>
      <c r="E1473" s="182">
        <v>37134</v>
      </c>
      <c r="F1473" s="198">
        <v>69908</v>
      </c>
      <c r="G1473" t="s">
        <v>539</v>
      </c>
      <c r="H1473" s="167">
        <v>1442740.36</v>
      </c>
      <c r="I1473">
        <f t="shared" si="22"/>
        <v>2001</v>
      </c>
    </row>
    <row r="1474" spans="4:9">
      <c r="D1474">
        <v>3000</v>
      </c>
      <c r="E1474" s="182">
        <v>37134</v>
      </c>
      <c r="F1474" s="198">
        <v>69914</v>
      </c>
      <c r="G1474" t="s">
        <v>2820</v>
      </c>
      <c r="H1474" s="167">
        <v>19381.43</v>
      </c>
      <c r="I1474">
        <f t="shared" ref="I1474:I1537" si="23">YEAR(E1474)</f>
        <v>2001</v>
      </c>
    </row>
    <row r="1475" spans="4:9">
      <c r="D1475">
        <v>3000</v>
      </c>
      <c r="E1475" s="182">
        <v>37134</v>
      </c>
      <c r="F1475" s="198">
        <v>69918</v>
      </c>
      <c r="G1475" t="s">
        <v>2814</v>
      </c>
      <c r="H1475" s="167">
        <v>5196.24</v>
      </c>
      <c r="I1475">
        <f t="shared" si="23"/>
        <v>2001</v>
      </c>
    </row>
    <row r="1476" spans="4:9">
      <c r="D1476">
        <v>3000</v>
      </c>
      <c r="E1476" s="182">
        <v>37134</v>
      </c>
      <c r="F1476" s="198">
        <v>70578</v>
      </c>
      <c r="G1476" t="s">
        <v>2821</v>
      </c>
      <c r="H1476" s="167">
        <v>20266.490000000002</v>
      </c>
      <c r="I1476">
        <f t="shared" si="23"/>
        <v>2001</v>
      </c>
    </row>
    <row r="1477" spans="4:9">
      <c r="D1477">
        <v>3000</v>
      </c>
      <c r="E1477" s="182">
        <v>37134</v>
      </c>
      <c r="F1477" s="198">
        <v>70584</v>
      </c>
      <c r="G1477" t="s">
        <v>2816</v>
      </c>
      <c r="H1477" s="167">
        <v>12684.04</v>
      </c>
      <c r="I1477">
        <f t="shared" si="23"/>
        <v>2001</v>
      </c>
    </row>
    <row r="1478" spans="4:9">
      <c r="D1478">
        <v>3000</v>
      </c>
      <c r="E1478" s="182">
        <v>37134</v>
      </c>
      <c r="F1478" s="198">
        <v>70589</v>
      </c>
      <c r="G1478" t="s">
        <v>2815</v>
      </c>
      <c r="H1478" s="167">
        <v>7072.18</v>
      </c>
      <c r="I1478">
        <f t="shared" si="23"/>
        <v>2001</v>
      </c>
    </row>
    <row r="1479" spans="4:9">
      <c r="D1479">
        <v>3000</v>
      </c>
      <c r="E1479" s="182">
        <v>37134</v>
      </c>
      <c r="F1479" s="198">
        <v>70590</v>
      </c>
      <c r="G1479" t="s">
        <v>2819</v>
      </c>
      <c r="H1479" s="167">
        <v>18114.41</v>
      </c>
      <c r="I1479">
        <f t="shared" si="23"/>
        <v>2001</v>
      </c>
    </row>
    <row r="1480" spans="4:9">
      <c r="D1480">
        <v>3000</v>
      </c>
      <c r="E1480" s="182">
        <v>37164</v>
      </c>
      <c r="F1480" s="198">
        <v>62983</v>
      </c>
      <c r="G1480" t="s">
        <v>3451</v>
      </c>
      <c r="H1480" s="167">
        <v>50132.74</v>
      </c>
      <c r="I1480">
        <f t="shared" si="23"/>
        <v>2001</v>
      </c>
    </row>
    <row r="1481" spans="4:9">
      <c r="D1481">
        <v>3000</v>
      </c>
      <c r="E1481" s="182">
        <v>37164</v>
      </c>
      <c r="F1481" s="198">
        <v>65422</v>
      </c>
      <c r="G1481" t="s">
        <v>3449</v>
      </c>
      <c r="H1481" s="167">
        <v>20750.400000000001</v>
      </c>
      <c r="I1481">
        <f t="shared" si="23"/>
        <v>2001</v>
      </c>
    </row>
    <row r="1482" spans="4:9">
      <c r="D1482">
        <v>3000</v>
      </c>
      <c r="E1482" s="182">
        <v>37164</v>
      </c>
      <c r="F1482" s="198">
        <v>65426</v>
      </c>
      <c r="G1482" t="s">
        <v>542</v>
      </c>
      <c r="H1482" s="167">
        <v>7224.43</v>
      </c>
      <c r="I1482">
        <f t="shared" si="23"/>
        <v>2001</v>
      </c>
    </row>
    <row r="1483" spans="4:9">
      <c r="D1483">
        <v>3000</v>
      </c>
      <c r="E1483" s="182">
        <v>37164</v>
      </c>
      <c r="F1483" s="198">
        <v>65658</v>
      </c>
      <c r="G1483" t="s">
        <v>3450</v>
      </c>
      <c r="H1483" s="167">
        <v>26883.75</v>
      </c>
      <c r="I1483">
        <f t="shared" si="23"/>
        <v>2001</v>
      </c>
    </row>
    <row r="1484" spans="4:9">
      <c r="D1484">
        <v>3000</v>
      </c>
      <c r="E1484" s="182">
        <v>37164</v>
      </c>
      <c r="F1484" s="198">
        <v>69911</v>
      </c>
      <c r="G1484" t="s">
        <v>544</v>
      </c>
      <c r="H1484" s="167">
        <v>12560.21</v>
      </c>
      <c r="I1484">
        <f t="shared" si="23"/>
        <v>2001</v>
      </c>
    </row>
    <row r="1485" spans="4:9">
      <c r="D1485">
        <v>3000</v>
      </c>
      <c r="E1485" s="182">
        <v>37164</v>
      </c>
      <c r="F1485" s="198">
        <v>70585</v>
      </c>
      <c r="G1485" t="s">
        <v>540</v>
      </c>
      <c r="H1485" s="167">
        <v>3514.72</v>
      </c>
      <c r="I1485">
        <f t="shared" si="23"/>
        <v>2001</v>
      </c>
    </row>
    <row r="1486" spans="4:9">
      <c r="D1486">
        <v>3000</v>
      </c>
      <c r="E1486" s="182">
        <v>37164</v>
      </c>
      <c r="F1486" s="198">
        <v>70593</v>
      </c>
      <c r="G1486" t="s">
        <v>543</v>
      </c>
      <c r="H1486" s="167">
        <v>12267.2</v>
      </c>
      <c r="I1486">
        <f t="shared" si="23"/>
        <v>2001</v>
      </c>
    </row>
    <row r="1487" spans="4:9">
      <c r="D1487">
        <v>3000</v>
      </c>
      <c r="E1487" s="182">
        <v>37195</v>
      </c>
      <c r="F1487" s="198">
        <v>62276</v>
      </c>
      <c r="G1487" t="s">
        <v>556</v>
      </c>
      <c r="H1487" s="167">
        <v>159864.1</v>
      </c>
      <c r="I1487">
        <f t="shared" si="23"/>
        <v>2001</v>
      </c>
    </row>
    <row r="1488" spans="4:9">
      <c r="D1488">
        <v>3000</v>
      </c>
      <c r="E1488" s="182">
        <v>37195</v>
      </c>
      <c r="F1488" s="198">
        <v>62279</v>
      </c>
      <c r="G1488" t="s">
        <v>559</v>
      </c>
      <c r="H1488" s="167">
        <v>268046.52</v>
      </c>
      <c r="I1488">
        <f t="shared" si="23"/>
        <v>2001</v>
      </c>
    </row>
    <row r="1489" spans="4:9">
      <c r="D1489">
        <v>3000</v>
      </c>
      <c r="E1489" s="182">
        <v>37195</v>
      </c>
      <c r="F1489" s="198">
        <v>62286</v>
      </c>
      <c r="G1489" t="s">
        <v>557</v>
      </c>
      <c r="H1489" s="167">
        <v>169364.41</v>
      </c>
      <c r="I1489">
        <f t="shared" si="23"/>
        <v>2001</v>
      </c>
    </row>
    <row r="1490" spans="4:9">
      <c r="D1490">
        <v>3000</v>
      </c>
      <c r="E1490" s="182">
        <v>37195</v>
      </c>
      <c r="F1490" s="198">
        <v>62985</v>
      </c>
      <c r="G1490" t="s">
        <v>562</v>
      </c>
      <c r="H1490" s="167">
        <v>1359203.54</v>
      </c>
      <c r="I1490">
        <f t="shared" si="23"/>
        <v>2001</v>
      </c>
    </row>
    <row r="1491" spans="4:9">
      <c r="D1491">
        <v>3000</v>
      </c>
      <c r="E1491" s="182">
        <v>37195</v>
      </c>
      <c r="F1491" s="198">
        <v>63894</v>
      </c>
      <c r="G1491" t="s">
        <v>3457</v>
      </c>
      <c r="H1491" s="167">
        <v>17788.07</v>
      </c>
      <c r="I1491">
        <f t="shared" si="23"/>
        <v>2001</v>
      </c>
    </row>
    <row r="1492" spans="4:9">
      <c r="D1492">
        <v>3000</v>
      </c>
      <c r="E1492" s="182">
        <v>37195</v>
      </c>
      <c r="F1492" s="198">
        <v>65416</v>
      </c>
      <c r="G1492" t="s">
        <v>3455</v>
      </c>
      <c r="H1492" s="167">
        <v>14788.84</v>
      </c>
      <c r="I1492">
        <f t="shared" si="23"/>
        <v>2001</v>
      </c>
    </row>
    <row r="1493" spans="4:9">
      <c r="D1493">
        <v>3000</v>
      </c>
      <c r="E1493" s="182">
        <v>37195</v>
      </c>
      <c r="F1493" s="198">
        <v>68808</v>
      </c>
      <c r="G1493" t="s">
        <v>558</v>
      </c>
      <c r="H1493" s="167">
        <v>240445.93</v>
      </c>
      <c r="I1493">
        <f t="shared" si="23"/>
        <v>2001</v>
      </c>
    </row>
    <row r="1494" spans="4:9">
      <c r="D1494">
        <v>3000</v>
      </c>
      <c r="E1494" s="182">
        <v>37195</v>
      </c>
      <c r="F1494" s="198">
        <v>69913</v>
      </c>
      <c r="G1494" t="s">
        <v>3454</v>
      </c>
      <c r="H1494" s="167">
        <v>8310.58</v>
      </c>
      <c r="I1494">
        <f t="shared" si="23"/>
        <v>2001</v>
      </c>
    </row>
    <row r="1495" spans="4:9">
      <c r="D1495">
        <v>3000</v>
      </c>
      <c r="E1495" s="182">
        <v>37195</v>
      </c>
      <c r="F1495" s="198">
        <v>70579</v>
      </c>
      <c r="G1495" t="s">
        <v>3453</v>
      </c>
      <c r="H1495" s="167">
        <v>6313</v>
      </c>
      <c r="I1495">
        <f t="shared" si="23"/>
        <v>2001</v>
      </c>
    </row>
    <row r="1496" spans="4:9">
      <c r="D1496">
        <v>3000</v>
      </c>
      <c r="E1496" s="182">
        <v>37195</v>
      </c>
      <c r="F1496" s="198">
        <v>70591</v>
      </c>
      <c r="G1496" t="s">
        <v>3452</v>
      </c>
      <c r="H1496" s="167">
        <v>4793.6000000000004</v>
      </c>
      <c r="I1496">
        <f t="shared" si="23"/>
        <v>2001</v>
      </c>
    </row>
    <row r="1497" spans="4:9">
      <c r="D1497">
        <v>3000</v>
      </c>
      <c r="E1497" s="182">
        <v>37195</v>
      </c>
      <c r="F1497" s="198">
        <v>70592</v>
      </c>
      <c r="G1497" t="s">
        <v>3459</v>
      </c>
      <c r="H1497" s="167">
        <v>68981.179999999993</v>
      </c>
      <c r="I1497">
        <f t="shared" si="23"/>
        <v>2001</v>
      </c>
    </row>
    <row r="1498" spans="4:9">
      <c r="D1498">
        <v>3000</v>
      </c>
      <c r="E1498" s="182">
        <v>37225</v>
      </c>
      <c r="F1498" s="198">
        <v>62986</v>
      </c>
      <c r="G1498" t="s">
        <v>566</v>
      </c>
      <c r="H1498" s="167">
        <v>42643.73</v>
      </c>
      <c r="I1498">
        <f t="shared" si="23"/>
        <v>2001</v>
      </c>
    </row>
    <row r="1499" spans="4:9">
      <c r="D1499">
        <v>3000</v>
      </c>
      <c r="E1499" s="182">
        <v>37225</v>
      </c>
      <c r="F1499" s="198">
        <v>64602</v>
      </c>
      <c r="G1499" t="s">
        <v>567</v>
      </c>
      <c r="H1499" s="167">
        <v>55378.92</v>
      </c>
      <c r="I1499">
        <f t="shared" si="23"/>
        <v>2001</v>
      </c>
    </row>
    <row r="1500" spans="4:9">
      <c r="D1500">
        <v>3000</v>
      </c>
      <c r="E1500" s="182">
        <v>37225</v>
      </c>
      <c r="F1500" s="198">
        <v>65424</v>
      </c>
      <c r="G1500" t="s">
        <v>565</v>
      </c>
      <c r="H1500" s="167">
        <v>18796</v>
      </c>
      <c r="I1500">
        <f t="shared" si="23"/>
        <v>2001</v>
      </c>
    </row>
    <row r="1501" spans="4:9">
      <c r="D1501">
        <v>3000</v>
      </c>
      <c r="E1501" s="182">
        <v>37225</v>
      </c>
      <c r="F1501" s="198">
        <v>65660</v>
      </c>
      <c r="G1501" t="s">
        <v>563</v>
      </c>
      <c r="H1501" s="167">
        <v>11582.81</v>
      </c>
      <c r="I1501">
        <f t="shared" si="23"/>
        <v>2001</v>
      </c>
    </row>
    <row r="1502" spans="4:9">
      <c r="D1502">
        <v>3000</v>
      </c>
      <c r="E1502" s="182">
        <v>37225</v>
      </c>
      <c r="F1502" s="198">
        <v>67200</v>
      </c>
      <c r="G1502" t="s">
        <v>568</v>
      </c>
      <c r="H1502" s="167">
        <v>200155.75</v>
      </c>
      <c r="I1502">
        <f t="shared" si="23"/>
        <v>2001</v>
      </c>
    </row>
    <row r="1503" spans="4:9">
      <c r="D1503">
        <v>3000</v>
      </c>
      <c r="E1503" s="182">
        <v>37225</v>
      </c>
      <c r="F1503" s="198">
        <v>68116</v>
      </c>
      <c r="G1503" t="s">
        <v>564</v>
      </c>
      <c r="H1503" s="167">
        <v>13714.19</v>
      </c>
      <c r="I1503">
        <f t="shared" si="23"/>
        <v>2001</v>
      </c>
    </row>
    <row r="1504" spans="4:9">
      <c r="D1504">
        <v>3000</v>
      </c>
      <c r="E1504" s="182">
        <v>37226</v>
      </c>
      <c r="F1504" s="198">
        <v>63897</v>
      </c>
      <c r="G1504" t="s">
        <v>3478</v>
      </c>
      <c r="H1504" s="167">
        <v>94425.13</v>
      </c>
      <c r="I1504">
        <f t="shared" si="23"/>
        <v>2001</v>
      </c>
    </row>
    <row r="1505" spans="4:9">
      <c r="D1505">
        <v>3000</v>
      </c>
      <c r="E1505" s="182">
        <v>37252</v>
      </c>
      <c r="F1505" s="198">
        <v>63893</v>
      </c>
      <c r="G1505" t="s">
        <v>3479</v>
      </c>
      <c r="H1505" s="167">
        <v>40923.4</v>
      </c>
      <c r="I1505">
        <f t="shared" si="23"/>
        <v>2001</v>
      </c>
    </row>
    <row r="1506" spans="4:9">
      <c r="D1506">
        <v>3000</v>
      </c>
      <c r="E1506" s="182">
        <v>37256</v>
      </c>
      <c r="F1506" s="198">
        <v>65259</v>
      </c>
      <c r="G1506" t="s">
        <v>582</v>
      </c>
      <c r="H1506" s="167">
        <v>83944.45</v>
      </c>
      <c r="I1506">
        <f t="shared" si="23"/>
        <v>2001</v>
      </c>
    </row>
    <row r="1507" spans="4:9">
      <c r="D1507">
        <v>3000</v>
      </c>
      <c r="E1507" s="182">
        <v>37256</v>
      </c>
      <c r="F1507" s="198">
        <v>65261</v>
      </c>
      <c r="G1507" t="s">
        <v>583</v>
      </c>
      <c r="H1507" s="167">
        <v>108071.48</v>
      </c>
      <c r="I1507">
        <f t="shared" si="23"/>
        <v>2001</v>
      </c>
    </row>
    <row r="1508" spans="4:9">
      <c r="D1508">
        <v>3000</v>
      </c>
      <c r="E1508" s="182">
        <v>37256</v>
      </c>
      <c r="F1508" s="198">
        <v>65423</v>
      </c>
      <c r="G1508" t="s">
        <v>573</v>
      </c>
      <c r="H1508" s="167">
        <v>19023.009999999998</v>
      </c>
      <c r="I1508">
        <f t="shared" si="23"/>
        <v>2001</v>
      </c>
    </row>
    <row r="1509" spans="4:9">
      <c r="D1509">
        <v>3000</v>
      </c>
      <c r="E1509" s="182">
        <v>37256</v>
      </c>
      <c r="F1509" s="198">
        <v>65661</v>
      </c>
      <c r="G1509" t="s">
        <v>576</v>
      </c>
      <c r="H1509" s="167">
        <v>50102.78</v>
      </c>
      <c r="I1509">
        <f t="shared" si="23"/>
        <v>2001</v>
      </c>
    </row>
    <row r="1510" spans="4:9">
      <c r="D1510">
        <v>3000</v>
      </c>
      <c r="E1510" s="182">
        <v>37256</v>
      </c>
      <c r="F1510" s="198">
        <v>65664</v>
      </c>
      <c r="G1510" t="s">
        <v>574</v>
      </c>
      <c r="H1510" s="167">
        <v>21935</v>
      </c>
      <c r="I1510">
        <f t="shared" si="23"/>
        <v>2001</v>
      </c>
    </row>
    <row r="1511" spans="4:9">
      <c r="D1511">
        <v>3000</v>
      </c>
      <c r="E1511" s="182">
        <v>37256</v>
      </c>
      <c r="F1511" s="198">
        <v>65665</v>
      </c>
      <c r="G1511" t="s">
        <v>3480</v>
      </c>
      <c r="H1511" s="167">
        <v>4907.46</v>
      </c>
      <c r="I1511">
        <f t="shared" si="23"/>
        <v>2001</v>
      </c>
    </row>
    <row r="1512" spans="4:9">
      <c r="D1512">
        <v>3000</v>
      </c>
      <c r="E1512" s="182">
        <v>37256</v>
      </c>
      <c r="F1512" s="198">
        <v>68115</v>
      </c>
      <c r="G1512" t="s">
        <v>578</v>
      </c>
      <c r="H1512" s="167">
        <v>52722.49</v>
      </c>
      <c r="I1512">
        <f t="shared" si="23"/>
        <v>2001</v>
      </c>
    </row>
    <row r="1513" spans="4:9">
      <c r="D1513">
        <v>3000</v>
      </c>
      <c r="E1513" s="182">
        <v>37256</v>
      </c>
      <c r="F1513" s="198">
        <v>69934</v>
      </c>
      <c r="G1513" t="s">
        <v>584</v>
      </c>
      <c r="H1513" s="167">
        <v>109962.33</v>
      </c>
      <c r="I1513">
        <f t="shared" si="23"/>
        <v>2001</v>
      </c>
    </row>
    <row r="1514" spans="4:9">
      <c r="D1514">
        <v>3000</v>
      </c>
      <c r="E1514" s="182">
        <v>37256</v>
      </c>
      <c r="F1514" s="198">
        <v>70594</v>
      </c>
      <c r="G1514" t="s">
        <v>572</v>
      </c>
      <c r="H1514" s="167">
        <v>10290.39</v>
      </c>
      <c r="I1514">
        <f t="shared" si="23"/>
        <v>2001</v>
      </c>
    </row>
    <row r="1515" spans="4:9">
      <c r="D1515">
        <v>3000</v>
      </c>
      <c r="E1515" s="182">
        <v>37256</v>
      </c>
      <c r="F1515" s="198">
        <v>70596</v>
      </c>
      <c r="G1515" t="s">
        <v>579</v>
      </c>
      <c r="H1515" s="167">
        <v>53206.97</v>
      </c>
      <c r="I1515">
        <f t="shared" si="23"/>
        <v>2001</v>
      </c>
    </row>
    <row r="1516" spans="4:9">
      <c r="D1516">
        <v>3000</v>
      </c>
      <c r="E1516" s="182">
        <v>37286</v>
      </c>
      <c r="F1516" s="198">
        <v>65425</v>
      </c>
      <c r="G1516" t="s">
        <v>585</v>
      </c>
      <c r="H1516" s="167">
        <v>30971.94</v>
      </c>
      <c r="I1516">
        <f t="shared" si="23"/>
        <v>2002</v>
      </c>
    </row>
    <row r="1517" spans="4:9">
      <c r="D1517">
        <v>3000</v>
      </c>
      <c r="E1517" s="182">
        <v>37286</v>
      </c>
      <c r="F1517" s="198">
        <v>66346</v>
      </c>
      <c r="G1517" t="s">
        <v>586</v>
      </c>
      <c r="H1517" s="167">
        <v>1390066.52</v>
      </c>
      <c r="I1517">
        <f t="shared" si="23"/>
        <v>2002</v>
      </c>
    </row>
    <row r="1518" spans="4:9">
      <c r="D1518">
        <v>3000</v>
      </c>
      <c r="E1518" s="182">
        <v>37287</v>
      </c>
      <c r="F1518" s="198">
        <v>66342</v>
      </c>
      <c r="G1518" t="s">
        <v>1883</v>
      </c>
      <c r="H1518" s="167">
        <v>220371.86</v>
      </c>
      <c r="I1518">
        <f t="shared" si="23"/>
        <v>2002</v>
      </c>
    </row>
    <row r="1519" spans="4:9">
      <c r="D1519">
        <v>3000</v>
      </c>
      <c r="E1519" s="182">
        <v>37315</v>
      </c>
      <c r="F1519" s="198">
        <v>64601</v>
      </c>
      <c r="G1519" t="s">
        <v>1885</v>
      </c>
      <c r="H1519" s="167">
        <v>22066.61</v>
      </c>
      <c r="I1519">
        <f t="shared" si="23"/>
        <v>2002</v>
      </c>
    </row>
    <row r="1520" spans="4:9">
      <c r="D1520">
        <v>3000</v>
      </c>
      <c r="E1520" s="182">
        <v>37315</v>
      </c>
      <c r="F1520" s="198">
        <v>64603</v>
      </c>
      <c r="G1520" t="s">
        <v>1887</v>
      </c>
      <c r="H1520" s="167">
        <v>84965.05</v>
      </c>
      <c r="I1520">
        <f t="shared" si="23"/>
        <v>2002</v>
      </c>
    </row>
    <row r="1521" spans="4:9">
      <c r="D1521">
        <v>3000</v>
      </c>
      <c r="E1521" s="182">
        <v>37315</v>
      </c>
      <c r="F1521" s="198">
        <v>64605</v>
      </c>
      <c r="G1521" t="s">
        <v>1889</v>
      </c>
      <c r="H1521" s="167">
        <v>903553.54</v>
      </c>
      <c r="I1521">
        <f t="shared" si="23"/>
        <v>2002</v>
      </c>
    </row>
    <row r="1522" spans="4:9">
      <c r="D1522">
        <v>3000</v>
      </c>
      <c r="E1522" s="182">
        <v>37315</v>
      </c>
      <c r="F1522" s="198">
        <v>66351</v>
      </c>
      <c r="G1522" t="s">
        <v>1884</v>
      </c>
      <c r="H1522" s="167">
        <v>18730.349999999999</v>
      </c>
      <c r="I1522">
        <f t="shared" si="23"/>
        <v>2002</v>
      </c>
    </row>
    <row r="1523" spans="4:9">
      <c r="D1523">
        <v>3000</v>
      </c>
      <c r="E1523" s="182">
        <v>37316</v>
      </c>
      <c r="F1523" s="198">
        <v>63895</v>
      </c>
      <c r="G1523" t="s">
        <v>1890</v>
      </c>
      <c r="H1523" s="167">
        <v>67453.86</v>
      </c>
      <c r="I1523">
        <f t="shared" si="23"/>
        <v>2002</v>
      </c>
    </row>
    <row r="1524" spans="4:9">
      <c r="D1524">
        <v>3000</v>
      </c>
      <c r="E1524" s="182">
        <v>37316</v>
      </c>
      <c r="F1524" s="198">
        <v>66352</v>
      </c>
      <c r="G1524" t="s">
        <v>1891</v>
      </c>
      <c r="H1524" s="167">
        <v>194269.32</v>
      </c>
      <c r="I1524">
        <f t="shared" si="23"/>
        <v>2002</v>
      </c>
    </row>
    <row r="1525" spans="4:9">
      <c r="D1525">
        <v>3000</v>
      </c>
      <c r="E1525" s="182">
        <v>37345</v>
      </c>
      <c r="F1525" s="198">
        <v>68117</v>
      </c>
      <c r="G1525" t="s">
        <v>1892</v>
      </c>
      <c r="H1525" s="167">
        <v>27863.59</v>
      </c>
      <c r="I1525">
        <f t="shared" si="23"/>
        <v>2002</v>
      </c>
    </row>
    <row r="1526" spans="4:9">
      <c r="D1526">
        <v>3000</v>
      </c>
      <c r="E1526" s="182">
        <v>37346</v>
      </c>
      <c r="F1526" s="198">
        <v>66340</v>
      </c>
      <c r="G1526" t="s">
        <v>1073</v>
      </c>
      <c r="H1526" s="167">
        <v>48171.16</v>
      </c>
      <c r="I1526">
        <f t="shared" si="23"/>
        <v>2002</v>
      </c>
    </row>
    <row r="1527" spans="4:9">
      <c r="D1527">
        <v>3000</v>
      </c>
      <c r="E1527" s="182">
        <v>37346</v>
      </c>
      <c r="F1527" s="198">
        <v>66344</v>
      </c>
      <c r="G1527" t="s">
        <v>1078</v>
      </c>
      <c r="H1527" s="167">
        <v>325046.71000000002</v>
      </c>
      <c r="I1527">
        <f t="shared" si="23"/>
        <v>2002</v>
      </c>
    </row>
    <row r="1528" spans="4:9">
      <c r="D1528">
        <v>3000</v>
      </c>
      <c r="E1528" s="182">
        <v>37346</v>
      </c>
      <c r="F1528" s="198">
        <v>66345</v>
      </c>
      <c r="G1528" t="s">
        <v>1893</v>
      </c>
      <c r="H1528" s="167">
        <v>5018.3100000000004</v>
      </c>
      <c r="I1528">
        <f t="shared" si="23"/>
        <v>2002</v>
      </c>
    </row>
    <row r="1529" spans="4:9">
      <c r="D1529">
        <v>3000</v>
      </c>
      <c r="E1529" s="182">
        <v>37346</v>
      </c>
      <c r="F1529" s="198">
        <v>66347</v>
      </c>
      <c r="G1529" t="s">
        <v>1075</v>
      </c>
      <c r="H1529" s="167">
        <v>74413.149999999994</v>
      </c>
      <c r="I1529">
        <f t="shared" si="23"/>
        <v>2002</v>
      </c>
    </row>
    <row r="1530" spans="4:9">
      <c r="D1530">
        <v>3000</v>
      </c>
      <c r="E1530" s="182">
        <v>37346</v>
      </c>
      <c r="F1530" s="198">
        <v>66348</v>
      </c>
      <c r="G1530" t="s">
        <v>1072</v>
      </c>
      <c r="H1530" s="167">
        <v>14712.5</v>
      </c>
      <c r="I1530">
        <f t="shared" si="23"/>
        <v>2002</v>
      </c>
    </row>
    <row r="1531" spans="4:9">
      <c r="D1531">
        <v>3000</v>
      </c>
      <c r="E1531" s="182">
        <v>37346</v>
      </c>
      <c r="F1531" s="198">
        <v>66349</v>
      </c>
      <c r="G1531" t="s">
        <v>1071</v>
      </c>
      <c r="H1531" s="167">
        <v>13856.5</v>
      </c>
      <c r="I1531">
        <f t="shared" si="23"/>
        <v>2002</v>
      </c>
    </row>
    <row r="1532" spans="4:9">
      <c r="D1532">
        <v>3000</v>
      </c>
      <c r="E1532" s="182">
        <v>37346</v>
      </c>
      <c r="F1532" s="198">
        <v>66350</v>
      </c>
      <c r="G1532" t="s">
        <v>1894</v>
      </c>
      <c r="H1532" s="167">
        <v>13712.67</v>
      </c>
      <c r="I1532">
        <f t="shared" si="23"/>
        <v>2002</v>
      </c>
    </row>
    <row r="1533" spans="4:9">
      <c r="D1533">
        <v>3000</v>
      </c>
      <c r="E1533" s="182">
        <v>37346</v>
      </c>
      <c r="F1533" s="198">
        <v>67049</v>
      </c>
      <c r="G1533" t="s">
        <v>1079</v>
      </c>
      <c r="H1533" s="167">
        <v>605289.81999999995</v>
      </c>
      <c r="I1533">
        <f t="shared" si="23"/>
        <v>2002</v>
      </c>
    </row>
    <row r="1534" spans="4:9">
      <c r="D1534">
        <v>3000</v>
      </c>
      <c r="E1534" s="182">
        <v>37346</v>
      </c>
      <c r="F1534" s="198">
        <v>68824</v>
      </c>
      <c r="G1534" t="s">
        <v>1077</v>
      </c>
      <c r="H1534" s="167">
        <v>271140.39</v>
      </c>
      <c r="I1534">
        <f t="shared" si="23"/>
        <v>2002</v>
      </c>
    </row>
    <row r="1535" spans="4:9">
      <c r="D1535">
        <v>3000</v>
      </c>
      <c r="E1535" s="182">
        <v>37346</v>
      </c>
      <c r="F1535" s="198">
        <v>69919</v>
      </c>
      <c r="G1535" t="s">
        <v>1080</v>
      </c>
      <c r="H1535" s="167">
        <v>1021770.5</v>
      </c>
      <c r="I1535">
        <f t="shared" si="23"/>
        <v>2002</v>
      </c>
    </row>
    <row r="1536" spans="4:9">
      <c r="D1536">
        <v>3000</v>
      </c>
      <c r="E1536" s="182">
        <v>37376</v>
      </c>
      <c r="F1536" s="198">
        <v>70600</v>
      </c>
      <c r="G1536" t="s">
        <v>1924</v>
      </c>
      <c r="H1536" s="167">
        <v>94883.32</v>
      </c>
      <c r="I1536">
        <f t="shared" si="23"/>
        <v>2002</v>
      </c>
    </row>
    <row r="1537" spans="4:9">
      <c r="D1537">
        <v>3000</v>
      </c>
      <c r="E1537" s="182">
        <v>37377</v>
      </c>
      <c r="F1537" s="198">
        <v>69923</v>
      </c>
      <c r="G1537" t="s">
        <v>1082</v>
      </c>
      <c r="H1537" s="167">
        <v>161643.70000000001</v>
      </c>
      <c r="I1537">
        <f t="shared" si="23"/>
        <v>2002</v>
      </c>
    </row>
    <row r="1538" spans="4:9" s="191" customFormat="1">
      <c r="D1538" s="191">
        <v>3000</v>
      </c>
      <c r="E1538" s="214">
        <v>37407</v>
      </c>
      <c r="F1538" s="215">
        <v>67046</v>
      </c>
      <c r="G1538" s="191" t="s">
        <v>3763</v>
      </c>
      <c r="H1538" s="190">
        <v>0</v>
      </c>
      <c r="I1538" s="191">
        <f t="shared" ref="I1538:I1601" si="24">YEAR(E1538)</f>
        <v>2002</v>
      </c>
    </row>
    <row r="1539" spans="4:9" s="191" customFormat="1">
      <c r="D1539" s="191">
        <v>3000</v>
      </c>
      <c r="E1539" s="214">
        <v>37407</v>
      </c>
      <c r="F1539" s="215">
        <v>67047</v>
      </c>
      <c r="G1539" s="191" t="s">
        <v>3763</v>
      </c>
      <c r="H1539" s="190">
        <v>0</v>
      </c>
      <c r="I1539" s="191">
        <f t="shared" si="24"/>
        <v>2002</v>
      </c>
    </row>
    <row r="1540" spans="4:9" s="191" customFormat="1">
      <c r="D1540" s="191">
        <v>3000</v>
      </c>
      <c r="E1540" s="214">
        <v>37407</v>
      </c>
      <c r="F1540" s="215">
        <v>67048</v>
      </c>
      <c r="G1540" s="191" t="s">
        <v>3763</v>
      </c>
      <c r="H1540" s="190">
        <v>0</v>
      </c>
      <c r="I1540" s="191">
        <f t="shared" si="24"/>
        <v>2002</v>
      </c>
    </row>
    <row r="1541" spans="4:9">
      <c r="D1541">
        <v>3000</v>
      </c>
      <c r="E1541" s="182">
        <v>37408</v>
      </c>
      <c r="F1541" s="198">
        <v>62311</v>
      </c>
      <c r="G1541" t="s">
        <v>1083</v>
      </c>
      <c r="H1541" s="167">
        <v>5448.44</v>
      </c>
      <c r="I1541">
        <f t="shared" si="24"/>
        <v>2002</v>
      </c>
    </row>
    <row r="1542" spans="4:9">
      <c r="D1542">
        <v>3000</v>
      </c>
      <c r="E1542" s="182">
        <v>37408</v>
      </c>
      <c r="F1542" s="198">
        <v>62609</v>
      </c>
      <c r="G1542" t="s">
        <v>3907</v>
      </c>
      <c r="H1542" s="167">
        <v>214716.89</v>
      </c>
      <c r="I1542">
        <f t="shared" si="24"/>
        <v>2002</v>
      </c>
    </row>
    <row r="1543" spans="4:9">
      <c r="D1543">
        <v>3000</v>
      </c>
      <c r="E1543" s="182">
        <v>37408</v>
      </c>
      <c r="F1543" s="198">
        <v>62611</v>
      </c>
      <c r="G1543" t="s">
        <v>3873</v>
      </c>
      <c r="H1543" s="167">
        <v>8185.61</v>
      </c>
      <c r="I1543">
        <f t="shared" si="24"/>
        <v>2002</v>
      </c>
    </row>
    <row r="1544" spans="4:9">
      <c r="D1544">
        <v>3000</v>
      </c>
      <c r="E1544" s="182">
        <v>37408</v>
      </c>
      <c r="F1544" s="198">
        <v>63009</v>
      </c>
      <c r="G1544" t="s">
        <v>3874</v>
      </c>
      <c r="H1544" s="167">
        <v>8365.59</v>
      </c>
      <c r="I1544">
        <f t="shared" si="24"/>
        <v>2002</v>
      </c>
    </row>
    <row r="1545" spans="4:9">
      <c r="D1545">
        <v>3000</v>
      </c>
      <c r="E1545" s="182">
        <v>37408</v>
      </c>
      <c r="F1545" s="198">
        <v>63010</v>
      </c>
      <c r="G1545" t="s">
        <v>3880</v>
      </c>
      <c r="H1545" s="167">
        <v>11735.76</v>
      </c>
      <c r="I1545">
        <f t="shared" si="24"/>
        <v>2002</v>
      </c>
    </row>
    <row r="1546" spans="4:9">
      <c r="D1546">
        <v>3000</v>
      </c>
      <c r="E1546" s="182">
        <v>37408</v>
      </c>
      <c r="F1546" s="198">
        <v>63011</v>
      </c>
      <c r="G1546" t="s">
        <v>3908</v>
      </c>
      <c r="H1546" s="167">
        <v>225134.42</v>
      </c>
      <c r="I1546">
        <f t="shared" si="24"/>
        <v>2002</v>
      </c>
    </row>
    <row r="1547" spans="4:9">
      <c r="D1547">
        <v>3000</v>
      </c>
      <c r="E1547" s="182">
        <v>37408</v>
      </c>
      <c r="F1547" s="198">
        <v>63018</v>
      </c>
      <c r="G1547" t="s">
        <v>3872</v>
      </c>
      <c r="H1547" s="167">
        <v>7786.95</v>
      </c>
      <c r="I1547">
        <f t="shared" si="24"/>
        <v>2002</v>
      </c>
    </row>
    <row r="1548" spans="4:9">
      <c r="D1548">
        <v>3000</v>
      </c>
      <c r="E1548" s="182">
        <v>37408</v>
      </c>
      <c r="F1548" s="198">
        <v>63673</v>
      </c>
      <c r="G1548" t="s">
        <v>3878</v>
      </c>
      <c r="H1548" s="167">
        <v>9737.36</v>
      </c>
      <c r="I1548">
        <f t="shared" si="24"/>
        <v>2002</v>
      </c>
    </row>
    <row r="1549" spans="4:9">
      <c r="D1549">
        <v>3000</v>
      </c>
      <c r="E1549" s="182">
        <v>37408</v>
      </c>
      <c r="F1549" s="198">
        <v>63687</v>
      </c>
      <c r="G1549" t="s">
        <v>3877</v>
      </c>
      <c r="H1549" s="167">
        <v>9095</v>
      </c>
      <c r="I1549">
        <f t="shared" si="24"/>
        <v>2002</v>
      </c>
    </row>
    <row r="1550" spans="4:9">
      <c r="D1550">
        <v>3000</v>
      </c>
      <c r="E1550" s="182">
        <v>37408</v>
      </c>
      <c r="F1550" s="198">
        <v>64368</v>
      </c>
      <c r="G1550" t="s">
        <v>3903</v>
      </c>
      <c r="H1550" s="167">
        <v>110000</v>
      </c>
      <c r="I1550">
        <f t="shared" si="24"/>
        <v>2002</v>
      </c>
    </row>
    <row r="1551" spans="4:9">
      <c r="D1551">
        <v>3000</v>
      </c>
      <c r="E1551" s="182">
        <v>37408</v>
      </c>
      <c r="F1551" s="198">
        <v>64621</v>
      </c>
      <c r="G1551" t="s">
        <v>3886</v>
      </c>
      <c r="H1551" s="167">
        <v>18832</v>
      </c>
      <c r="I1551">
        <f t="shared" si="24"/>
        <v>2002</v>
      </c>
    </row>
    <row r="1552" spans="4:9">
      <c r="D1552">
        <v>3000</v>
      </c>
      <c r="E1552" s="182">
        <v>37408</v>
      </c>
      <c r="F1552" s="198">
        <v>64622</v>
      </c>
      <c r="G1552" t="s">
        <v>3899</v>
      </c>
      <c r="H1552" s="167">
        <v>59645.33</v>
      </c>
      <c r="I1552">
        <f t="shared" si="24"/>
        <v>2002</v>
      </c>
    </row>
    <row r="1553" spans="4:9">
      <c r="D1553">
        <v>3000</v>
      </c>
      <c r="E1553" s="182">
        <v>37408</v>
      </c>
      <c r="F1553" s="198">
        <v>64625</v>
      </c>
      <c r="G1553" t="s">
        <v>3888</v>
      </c>
      <c r="H1553" s="167">
        <v>20067.54</v>
      </c>
      <c r="I1553">
        <f t="shared" si="24"/>
        <v>2002</v>
      </c>
    </row>
    <row r="1554" spans="4:9">
      <c r="D1554">
        <v>3000</v>
      </c>
      <c r="E1554" s="182">
        <v>37408</v>
      </c>
      <c r="F1554" s="198">
        <v>64627</v>
      </c>
      <c r="G1554" t="s">
        <v>1085</v>
      </c>
      <c r="H1554" s="167">
        <v>6393.6</v>
      </c>
      <c r="I1554">
        <f t="shared" si="24"/>
        <v>2002</v>
      </c>
    </row>
    <row r="1555" spans="4:9">
      <c r="D1555">
        <v>3000</v>
      </c>
      <c r="E1555" s="182">
        <v>37408</v>
      </c>
      <c r="F1555" s="198">
        <v>64629</v>
      </c>
      <c r="G1555" t="s">
        <v>3887</v>
      </c>
      <c r="H1555" s="167">
        <v>19691.21</v>
      </c>
      <c r="I1555">
        <f t="shared" si="24"/>
        <v>2002</v>
      </c>
    </row>
    <row r="1556" spans="4:9">
      <c r="D1556">
        <v>3000</v>
      </c>
      <c r="E1556" s="182">
        <v>37408</v>
      </c>
      <c r="F1556" s="198">
        <v>64632</v>
      </c>
      <c r="G1556" t="s">
        <v>3895</v>
      </c>
      <c r="H1556" s="167">
        <v>34131.18</v>
      </c>
      <c r="I1556">
        <f t="shared" si="24"/>
        <v>2002</v>
      </c>
    </row>
    <row r="1557" spans="4:9">
      <c r="D1557">
        <v>3000</v>
      </c>
      <c r="E1557" s="182">
        <v>37408</v>
      </c>
      <c r="F1557" s="198">
        <v>65436</v>
      </c>
      <c r="G1557" t="s">
        <v>3910</v>
      </c>
      <c r="H1557" s="167">
        <v>258469.8</v>
      </c>
      <c r="I1557">
        <f t="shared" si="24"/>
        <v>2002</v>
      </c>
    </row>
    <row r="1558" spans="4:9">
      <c r="D1558">
        <v>3000</v>
      </c>
      <c r="E1558" s="182">
        <v>37408</v>
      </c>
      <c r="F1558" s="198">
        <v>65854</v>
      </c>
      <c r="G1558" t="s">
        <v>3876</v>
      </c>
      <c r="H1558" s="167">
        <v>8560</v>
      </c>
      <c r="I1558">
        <f t="shared" si="24"/>
        <v>2002</v>
      </c>
    </row>
    <row r="1559" spans="4:9">
      <c r="D1559">
        <v>3000</v>
      </c>
      <c r="E1559" s="182">
        <v>37408</v>
      </c>
      <c r="F1559" s="198">
        <v>66358</v>
      </c>
      <c r="G1559" t="s">
        <v>3871</v>
      </c>
      <c r="H1559" s="167">
        <v>7401.29</v>
      </c>
      <c r="I1559">
        <f t="shared" si="24"/>
        <v>2002</v>
      </c>
    </row>
    <row r="1560" spans="4:9">
      <c r="D1560">
        <v>3000</v>
      </c>
      <c r="E1560" s="182">
        <v>37408</v>
      </c>
      <c r="F1560" s="198">
        <v>66362</v>
      </c>
      <c r="G1560" t="s">
        <v>3901</v>
      </c>
      <c r="H1560" s="167">
        <v>79594.880000000005</v>
      </c>
      <c r="I1560">
        <f t="shared" si="24"/>
        <v>2002</v>
      </c>
    </row>
    <row r="1561" spans="4:9">
      <c r="D1561">
        <v>3000</v>
      </c>
      <c r="E1561" s="182">
        <v>37408</v>
      </c>
      <c r="F1561" s="198">
        <v>68132</v>
      </c>
      <c r="G1561" t="s">
        <v>3883</v>
      </c>
      <c r="H1561" s="167">
        <v>14348.7</v>
      </c>
      <c r="I1561">
        <f t="shared" si="24"/>
        <v>2002</v>
      </c>
    </row>
    <row r="1562" spans="4:9">
      <c r="D1562">
        <v>3000</v>
      </c>
      <c r="E1562" s="182">
        <v>37408</v>
      </c>
      <c r="F1562" s="198">
        <v>68144</v>
      </c>
      <c r="G1562" t="s">
        <v>3879</v>
      </c>
      <c r="H1562" s="167">
        <v>10595.4</v>
      </c>
      <c r="I1562">
        <f t="shared" si="24"/>
        <v>2002</v>
      </c>
    </row>
    <row r="1563" spans="4:9">
      <c r="D1563">
        <v>3000</v>
      </c>
      <c r="E1563" s="182">
        <v>37408</v>
      </c>
      <c r="F1563" s="198">
        <v>68573</v>
      </c>
      <c r="G1563" t="s">
        <v>3906</v>
      </c>
      <c r="H1563" s="167">
        <v>150870</v>
      </c>
      <c r="I1563">
        <f t="shared" si="24"/>
        <v>2002</v>
      </c>
    </row>
    <row r="1564" spans="4:9">
      <c r="D1564">
        <v>3000</v>
      </c>
      <c r="E1564" s="182">
        <v>37408</v>
      </c>
      <c r="F1564" s="198">
        <v>68826</v>
      </c>
      <c r="G1564" t="s">
        <v>1084</v>
      </c>
      <c r="H1564" s="167">
        <v>6152.5</v>
      </c>
      <c r="I1564">
        <f t="shared" si="24"/>
        <v>2002</v>
      </c>
    </row>
    <row r="1565" spans="4:9">
      <c r="D1565">
        <v>3000</v>
      </c>
      <c r="E1565" s="182">
        <v>37408</v>
      </c>
      <c r="F1565" s="198">
        <v>68836</v>
      </c>
      <c r="G1565" t="s">
        <v>3893</v>
      </c>
      <c r="H1565" s="167">
        <v>30582</v>
      </c>
      <c r="I1565">
        <f t="shared" si="24"/>
        <v>2002</v>
      </c>
    </row>
    <row r="1566" spans="4:9">
      <c r="D1566">
        <v>3000</v>
      </c>
      <c r="E1566" s="182">
        <v>37408</v>
      </c>
      <c r="F1566" s="198">
        <v>68837</v>
      </c>
      <c r="G1566" t="s">
        <v>3896</v>
      </c>
      <c r="H1566" s="167">
        <v>43026.84</v>
      </c>
      <c r="I1566">
        <f t="shared" si="24"/>
        <v>2002</v>
      </c>
    </row>
    <row r="1567" spans="4:9">
      <c r="D1567">
        <v>3000</v>
      </c>
      <c r="E1567" s="182">
        <v>37408</v>
      </c>
      <c r="F1567" s="198">
        <v>68838</v>
      </c>
      <c r="G1567" t="s">
        <v>3904</v>
      </c>
      <c r="H1567" s="167">
        <v>113654.85</v>
      </c>
      <c r="I1567">
        <f t="shared" si="24"/>
        <v>2002</v>
      </c>
    </row>
    <row r="1568" spans="4:9">
      <c r="D1568">
        <v>3000</v>
      </c>
      <c r="E1568" s="182">
        <v>37408</v>
      </c>
      <c r="F1568" s="198">
        <v>68839</v>
      </c>
      <c r="G1568" t="s">
        <v>3885</v>
      </c>
      <c r="H1568" s="167">
        <v>18092.73</v>
      </c>
      <c r="I1568">
        <f t="shared" si="24"/>
        <v>2002</v>
      </c>
    </row>
    <row r="1569" spans="4:9">
      <c r="D1569">
        <v>3000</v>
      </c>
      <c r="E1569" s="182">
        <v>37408</v>
      </c>
      <c r="F1569" s="198">
        <v>69935</v>
      </c>
      <c r="G1569" t="s">
        <v>3911</v>
      </c>
      <c r="H1569" s="167">
        <v>294308.75</v>
      </c>
      <c r="I1569">
        <f t="shared" si="24"/>
        <v>2002</v>
      </c>
    </row>
    <row r="1570" spans="4:9">
      <c r="D1570">
        <v>3000</v>
      </c>
      <c r="E1570" s="182">
        <v>37408</v>
      </c>
      <c r="F1570" s="198">
        <v>69936</v>
      </c>
      <c r="G1570" t="s">
        <v>3905</v>
      </c>
      <c r="H1570" s="167">
        <v>42473.25</v>
      </c>
      <c r="I1570">
        <f t="shared" si="24"/>
        <v>2002</v>
      </c>
    </row>
    <row r="1571" spans="4:9">
      <c r="D1571">
        <v>3000</v>
      </c>
      <c r="E1571" s="182">
        <v>37408</v>
      </c>
      <c r="F1571" s="198">
        <v>69937</v>
      </c>
      <c r="G1571" t="s">
        <v>3892</v>
      </c>
      <c r="H1571" s="167">
        <v>29318</v>
      </c>
      <c r="I1571">
        <f t="shared" si="24"/>
        <v>2002</v>
      </c>
    </row>
    <row r="1572" spans="4:9">
      <c r="D1572">
        <v>3000</v>
      </c>
      <c r="E1572" s="182">
        <v>37408</v>
      </c>
      <c r="F1572" s="198">
        <v>70372</v>
      </c>
      <c r="G1572" t="s">
        <v>3909</v>
      </c>
      <c r="H1572" s="167">
        <v>226057.95</v>
      </c>
      <c r="I1572">
        <f t="shared" si="24"/>
        <v>2002</v>
      </c>
    </row>
    <row r="1573" spans="4:9">
      <c r="D1573">
        <v>3000</v>
      </c>
      <c r="E1573" s="182">
        <v>37408</v>
      </c>
      <c r="F1573" s="198">
        <v>70374</v>
      </c>
      <c r="G1573" t="s">
        <v>3882</v>
      </c>
      <c r="H1573" s="167">
        <v>14159.74</v>
      </c>
      <c r="I1573">
        <f t="shared" si="24"/>
        <v>2002</v>
      </c>
    </row>
    <row r="1574" spans="4:9">
      <c r="D1574">
        <v>3000</v>
      </c>
      <c r="E1574" s="182">
        <v>37408</v>
      </c>
      <c r="F1574" s="198">
        <v>70613</v>
      </c>
      <c r="G1574" t="s">
        <v>3875</v>
      </c>
      <c r="H1574" s="167">
        <v>8521.48</v>
      </c>
      <c r="I1574">
        <f t="shared" si="24"/>
        <v>2002</v>
      </c>
    </row>
    <row r="1575" spans="4:9">
      <c r="D1575">
        <v>3000</v>
      </c>
      <c r="E1575" s="182">
        <v>37420</v>
      </c>
      <c r="F1575" s="198">
        <v>64628</v>
      </c>
      <c r="G1575" t="s">
        <v>3912</v>
      </c>
      <c r="H1575" s="167">
        <v>17908.59</v>
      </c>
      <c r="I1575">
        <f t="shared" si="24"/>
        <v>2002</v>
      </c>
    </row>
    <row r="1576" spans="4:9">
      <c r="D1576">
        <v>3000</v>
      </c>
      <c r="E1576" s="182">
        <v>37437</v>
      </c>
      <c r="F1576" s="198">
        <v>62306</v>
      </c>
      <c r="G1576" t="s">
        <v>1868</v>
      </c>
      <c r="H1576" s="167">
        <v>89093.49</v>
      </c>
      <c r="I1576">
        <f t="shared" si="24"/>
        <v>2002</v>
      </c>
    </row>
    <row r="1577" spans="4:9">
      <c r="D1577">
        <v>3000</v>
      </c>
      <c r="E1577" s="182">
        <v>37437</v>
      </c>
      <c r="F1577" s="198">
        <v>65855</v>
      </c>
      <c r="G1577" t="s">
        <v>1867</v>
      </c>
      <c r="H1577" s="167">
        <v>30467.18</v>
      </c>
      <c r="I1577">
        <f t="shared" si="24"/>
        <v>2002</v>
      </c>
    </row>
    <row r="1578" spans="4:9">
      <c r="D1578">
        <v>3000</v>
      </c>
      <c r="E1578" s="182">
        <v>37437</v>
      </c>
      <c r="F1578" s="198">
        <v>68834</v>
      </c>
      <c r="G1578" t="s">
        <v>3915</v>
      </c>
      <c r="H1578" s="167">
        <v>16968.330000000002</v>
      </c>
      <c r="I1578">
        <f t="shared" si="24"/>
        <v>2002</v>
      </c>
    </row>
    <row r="1579" spans="4:9">
      <c r="D1579">
        <v>3000</v>
      </c>
      <c r="E1579" s="182">
        <v>37437</v>
      </c>
      <c r="F1579" s="198">
        <v>70619</v>
      </c>
      <c r="G1579" t="s">
        <v>3914</v>
      </c>
      <c r="H1579" s="167">
        <v>9128.17</v>
      </c>
      <c r="I1579">
        <f t="shared" si="24"/>
        <v>2002</v>
      </c>
    </row>
    <row r="1580" spans="4:9">
      <c r="D1580">
        <v>3000</v>
      </c>
      <c r="E1580" s="182">
        <v>37438</v>
      </c>
      <c r="F1580" s="198">
        <v>63682</v>
      </c>
      <c r="G1580" t="s">
        <v>1871</v>
      </c>
      <c r="H1580" s="167">
        <v>47295.66</v>
      </c>
      <c r="I1580">
        <f t="shared" si="24"/>
        <v>2002</v>
      </c>
    </row>
    <row r="1581" spans="4:9">
      <c r="D1581">
        <v>3000</v>
      </c>
      <c r="E1581" s="182">
        <v>37438</v>
      </c>
      <c r="F1581" s="198">
        <v>66814</v>
      </c>
      <c r="G1581" t="s">
        <v>1870</v>
      </c>
      <c r="H1581" s="167">
        <v>14873</v>
      </c>
      <c r="I1581">
        <f t="shared" si="24"/>
        <v>2002</v>
      </c>
    </row>
    <row r="1582" spans="4:9">
      <c r="D1582">
        <v>3000</v>
      </c>
      <c r="E1582" s="182">
        <v>37438</v>
      </c>
      <c r="F1582" s="198">
        <v>67887</v>
      </c>
      <c r="G1582" t="s">
        <v>1869</v>
      </c>
      <c r="H1582" s="167">
        <v>4957.55</v>
      </c>
      <c r="I1582">
        <f t="shared" si="24"/>
        <v>2002</v>
      </c>
    </row>
    <row r="1583" spans="4:9">
      <c r="D1583">
        <v>3000</v>
      </c>
      <c r="E1583" s="182">
        <v>37462</v>
      </c>
      <c r="F1583" s="198">
        <v>68133</v>
      </c>
      <c r="G1583" t="s">
        <v>1873</v>
      </c>
      <c r="H1583" s="167">
        <v>12498.53</v>
      </c>
      <c r="I1583">
        <f t="shared" si="24"/>
        <v>2002</v>
      </c>
    </row>
    <row r="1584" spans="4:9">
      <c r="D1584">
        <v>3000</v>
      </c>
      <c r="E1584" s="182">
        <v>37468</v>
      </c>
      <c r="F1584" s="198">
        <v>63007</v>
      </c>
      <c r="G1584" t="s">
        <v>1878</v>
      </c>
      <c r="H1584" s="167">
        <v>584228.56000000006</v>
      </c>
      <c r="I1584">
        <f t="shared" si="24"/>
        <v>2002</v>
      </c>
    </row>
    <row r="1585" spans="4:9">
      <c r="D1585">
        <v>3000</v>
      </c>
      <c r="E1585" s="182">
        <v>37468</v>
      </c>
      <c r="F1585" s="198">
        <v>63913</v>
      </c>
      <c r="G1585" t="s">
        <v>1875</v>
      </c>
      <c r="H1585" s="167">
        <v>9526.91</v>
      </c>
      <c r="I1585">
        <f t="shared" si="24"/>
        <v>2002</v>
      </c>
    </row>
    <row r="1586" spans="4:9">
      <c r="D1586">
        <v>3000</v>
      </c>
      <c r="E1586" s="182">
        <v>37468</v>
      </c>
      <c r="F1586" s="198">
        <v>68145</v>
      </c>
      <c r="G1586" t="s">
        <v>1876</v>
      </c>
      <c r="H1586" s="167">
        <v>14827.47</v>
      </c>
      <c r="I1586">
        <f t="shared" si="24"/>
        <v>2002</v>
      </c>
    </row>
    <row r="1587" spans="4:9">
      <c r="D1587">
        <v>3000</v>
      </c>
      <c r="E1587" s="182">
        <v>37469</v>
      </c>
      <c r="F1587" s="198">
        <v>61630</v>
      </c>
      <c r="G1587" t="s">
        <v>3575</v>
      </c>
      <c r="H1587" s="167">
        <v>324927.28999999998</v>
      </c>
      <c r="I1587">
        <f t="shared" si="24"/>
        <v>2002</v>
      </c>
    </row>
    <row r="1588" spans="4:9">
      <c r="D1588">
        <v>3000</v>
      </c>
      <c r="E1588" s="182">
        <v>37469</v>
      </c>
      <c r="F1588" s="198">
        <v>63013</v>
      </c>
      <c r="G1588" t="s">
        <v>3573</v>
      </c>
      <c r="H1588" s="167">
        <v>19701.39</v>
      </c>
      <c r="I1588">
        <f t="shared" si="24"/>
        <v>2002</v>
      </c>
    </row>
    <row r="1589" spans="4:9">
      <c r="D1589">
        <v>3000</v>
      </c>
      <c r="E1589" s="182">
        <v>37469</v>
      </c>
      <c r="F1589" s="198">
        <v>66357</v>
      </c>
      <c r="G1589" t="s">
        <v>3574</v>
      </c>
      <c r="H1589" s="167">
        <v>19919.259999999998</v>
      </c>
      <c r="I1589">
        <f t="shared" si="24"/>
        <v>2002</v>
      </c>
    </row>
    <row r="1590" spans="4:9">
      <c r="D1590">
        <v>3000</v>
      </c>
      <c r="E1590" s="182">
        <v>37469</v>
      </c>
      <c r="F1590" s="198">
        <v>67888</v>
      </c>
      <c r="G1590" t="s">
        <v>3571</v>
      </c>
      <c r="H1590" s="167">
        <v>18605.72</v>
      </c>
      <c r="I1590">
        <f t="shared" si="24"/>
        <v>2002</v>
      </c>
    </row>
    <row r="1591" spans="4:9">
      <c r="D1591">
        <v>3000</v>
      </c>
      <c r="E1591" s="182">
        <v>37469</v>
      </c>
      <c r="F1591" s="198">
        <v>70615</v>
      </c>
      <c r="G1591" t="s">
        <v>3572</v>
      </c>
      <c r="H1591" s="167">
        <v>19570.3</v>
      </c>
      <c r="I1591">
        <f t="shared" si="24"/>
        <v>2002</v>
      </c>
    </row>
    <row r="1592" spans="4:9">
      <c r="D1592">
        <v>3000</v>
      </c>
      <c r="E1592" s="182">
        <v>37483</v>
      </c>
      <c r="F1592" s="198">
        <v>63012</v>
      </c>
      <c r="G1592" t="s">
        <v>3577</v>
      </c>
      <c r="H1592" s="167">
        <v>304931.71999999997</v>
      </c>
      <c r="I1592">
        <f t="shared" si="24"/>
        <v>2002</v>
      </c>
    </row>
    <row r="1593" spans="4:9">
      <c r="D1593">
        <v>3000</v>
      </c>
      <c r="E1593" s="182">
        <v>37483</v>
      </c>
      <c r="F1593" s="198">
        <v>68134</v>
      </c>
      <c r="G1593" t="s">
        <v>3576</v>
      </c>
      <c r="H1593" s="167">
        <v>15294.58</v>
      </c>
      <c r="I1593">
        <f t="shared" si="24"/>
        <v>2002</v>
      </c>
    </row>
    <row r="1594" spans="4:9">
      <c r="D1594">
        <v>3000</v>
      </c>
      <c r="E1594" s="182">
        <v>37490</v>
      </c>
      <c r="F1594" s="198">
        <v>70614</v>
      </c>
      <c r="G1594" t="s">
        <v>1902</v>
      </c>
      <c r="H1594" s="167">
        <v>19356.3</v>
      </c>
      <c r="I1594">
        <f t="shared" si="24"/>
        <v>2002</v>
      </c>
    </row>
    <row r="1595" spans="4:9">
      <c r="D1595">
        <v>3000</v>
      </c>
      <c r="E1595" s="182">
        <v>37495</v>
      </c>
      <c r="F1595" s="198">
        <v>68934</v>
      </c>
      <c r="G1595" t="s">
        <v>1906</v>
      </c>
      <c r="H1595" s="167">
        <v>14988.77</v>
      </c>
      <c r="I1595">
        <f t="shared" si="24"/>
        <v>2002</v>
      </c>
    </row>
    <row r="1596" spans="4:9">
      <c r="D1596">
        <v>3000</v>
      </c>
      <c r="E1596" s="182">
        <v>37495</v>
      </c>
      <c r="F1596" s="198">
        <v>69614</v>
      </c>
      <c r="G1596" t="s">
        <v>1905</v>
      </c>
      <c r="H1596" s="167">
        <v>12541.29</v>
      </c>
      <c r="I1596">
        <f t="shared" si="24"/>
        <v>2002</v>
      </c>
    </row>
    <row r="1597" spans="4:9">
      <c r="D1597">
        <v>3000</v>
      </c>
      <c r="E1597" s="182">
        <v>37495</v>
      </c>
      <c r="F1597" s="198">
        <v>69615</v>
      </c>
      <c r="G1597" t="s">
        <v>1903</v>
      </c>
      <c r="H1597" s="167">
        <v>4411.76</v>
      </c>
      <c r="I1597">
        <f t="shared" si="24"/>
        <v>2002</v>
      </c>
    </row>
    <row r="1598" spans="4:9">
      <c r="D1598">
        <v>3000</v>
      </c>
      <c r="E1598" s="182">
        <v>37495</v>
      </c>
      <c r="F1598" s="198">
        <v>69616</v>
      </c>
      <c r="G1598" t="s">
        <v>1904</v>
      </c>
      <c r="H1598" s="167">
        <v>10213.370000000001</v>
      </c>
      <c r="I1598">
        <f t="shared" si="24"/>
        <v>2002</v>
      </c>
    </row>
    <row r="1599" spans="4:9">
      <c r="D1599">
        <v>3000</v>
      </c>
      <c r="E1599" s="182">
        <v>37499</v>
      </c>
      <c r="F1599" s="198">
        <v>63006</v>
      </c>
      <c r="G1599" t="s">
        <v>1909</v>
      </c>
      <c r="H1599" s="167">
        <v>138856.39000000001</v>
      </c>
      <c r="I1599">
        <f t="shared" si="24"/>
        <v>2002</v>
      </c>
    </row>
    <row r="1600" spans="4:9">
      <c r="D1600">
        <v>3000</v>
      </c>
      <c r="E1600" s="182">
        <v>37499</v>
      </c>
      <c r="F1600" s="198">
        <v>63901</v>
      </c>
      <c r="G1600" t="s">
        <v>1907</v>
      </c>
      <c r="H1600" s="167">
        <v>7276</v>
      </c>
      <c r="I1600">
        <f t="shared" si="24"/>
        <v>2002</v>
      </c>
    </row>
    <row r="1601" spans="4:9">
      <c r="D1601">
        <v>3000</v>
      </c>
      <c r="E1601" s="182">
        <v>37499</v>
      </c>
      <c r="F1601" s="198">
        <v>67222</v>
      </c>
      <c r="G1601" t="s">
        <v>1908</v>
      </c>
      <c r="H1601" s="167">
        <v>18551.240000000002</v>
      </c>
      <c r="I1601">
        <f t="shared" si="24"/>
        <v>2002</v>
      </c>
    </row>
    <row r="1602" spans="4:9">
      <c r="D1602">
        <v>3000</v>
      </c>
      <c r="E1602" s="182">
        <v>37500</v>
      </c>
      <c r="F1602" s="198">
        <v>63914</v>
      </c>
      <c r="G1602" t="s">
        <v>1913</v>
      </c>
      <c r="H1602" s="167">
        <v>275408.51</v>
      </c>
      <c r="I1602">
        <f t="shared" ref="I1602:I1665" si="25">YEAR(E1602)</f>
        <v>2002</v>
      </c>
    </row>
    <row r="1603" spans="4:9">
      <c r="D1603">
        <v>3000</v>
      </c>
      <c r="E1603" s="182">
        <v>37500</v>
      </c>
      <c r="F1603" s="198">
        <v>68574</v>
      </c>
      <c r="G1603" t="s">
        <v>1911</v>
      </c>
      <c r="H1603" s="167">
        <v>48123.17</v>
      </c>
      <c r="I1603">
        <f t="shared" si="25"/>
        <v>2002</v>
      </c>
    </row>
    <row r="1604" spans="4:9">
      <c r="D1604">
        <v>3000</v>
      </c>
      <c r="E1604" s="182">
        <v>37500</v>
      </c>
      <c r="F1604" s="198">
        <v>70379</v>
      </c>
      <c r="G1604" t="s">
        <v>1912</v>
      </c>
      <c r="H1604" s="167">
        <v>85285.42</v>
      </c>
      <c r="I1604">
        <f t="shared" si="25"/>
        <v>2002</v>
      </c>
    </row>
    <row r="1605" spans="4:9">
      <c r="D1605">
        <v>3000</v>
      </c>
      <c r="E1605" s="182">
        <v>37502</v>
      </c>
      <c r="F1605" s="198">
        <v>61892</v>
      </c>
      <c r="G1605" t="s">
        <v>1914</v>
      </c>
      <c r="H1605" s="167">
        <v>45263.38</v>
      </c>
      <c r="I1605">
        <f t="shared" si="25"/>
        <v>2002</v>
      </c>
    </row>
    <row r="1606" spans="4:9">
      <c r="D1606">
        <v>3000</v>
      </c>
      <c r="E1606" s="182">
        <v>37515</v>
      </c>
      <c r="F1606" s="198">
        <v>69617</v>
      </c>
      <c r="G1606" t="s">
        <v>1651</v>
      </c>
      <c r="H1606" s="167">
        <v>11551.27</v>
      </c>
      <c r="I1606">
        <f t="shared" si="25"/>
        <v>2002</v>
      </c>
    </row>
    <row r="1607" spans="4:9">
      <c r="D1607">
        <v>3000</v>
      </c>
      <c r="E1607" s="182">
        <v>37529</v>
      </c>
      <c r="F1607" s="198">
        <v>63017</v>
      </c>
      <c r="G1607" t="s">
        <v>1658</v>
      </c>
      <c r="H1607" s="167">
        <v>53411.54</v>
      </c>
      <c r="I1607">
        <f t="shared" si="25"/>
        <v>2002</v>
      </c>
    </row>
    <row r="1608" spans="4:9">
      <c r="D1608">
        <v>3000</v>
      </c>
      <c r="E1608" s="182">
        <v>37529</v>
      </c>
      <c r="F1608" s="198">
        <v>63908</v>
      </c>
      <c r="G1608" t="s">
        <v>1655</v>
      </c>
      <c r="H1608" s="167">
        <v>38478.910000000003</v>
      </c>
      <c r="I1608">
        <f t="shared" si="25"/>
        <v>2002</v>
      </c>
    </row>
    <row r="1609" spans="4:9">
      <c r="D1609">
        <v>3000</v>
      </c>
      <c r="E1609" s="182">
        <v>37529</v>
      </c>
      <c r="F1609" s="198">
        <v>63909</v>
      </c>
      <c r="G1609" t="s">
        <v>1657</v>
      </c>
      <c r="H1609" s="167">
        <v>43493.36</v>
      </c>
      <c r="I1609">
        <f t="shared" si="25"/>
        <v>2002</v>
      </c>
    </row>
    <row r="1610" spans="4:9">
      <c r="D1610">
        <v>3000</v>
      </c>
      <c r="E1610" s="182">
        <v>37529</v>
      </c>
      <c r="F1610" s="198">
        <v>63910</v>
      </c>
      <c r="G1610" t="s">
        <v>1654</v>
      </c>
      <c r="H1610" s="167">
        <v>22547.040000000001</v>
      </c>
      <c r="I1610">
        <f t="shared" si="25"/>
        <v>2002</v>
      </c>
    </row>
    <row r="1611" spans="4:9">
      <c r="D1611">
        <v>3000</v>
      </c>
      <c r="E1611" s="182">
        <v>37529</v>
      </c>
      <c r="F1611" s="198">
        <v>68142</v>
      </c>
      <c r="G1611" t="s">
        <v>1656</v>
      </c>
      <c r="H1611" s="167">
        <v>42773.27</v>
      </c>
      <c r="I1611">
        <f t="shared" si="25"/>
        <v>2002</v>
      </c>
    </row>
    <row r="1612" spans="4:9">
      <c r="D1612">
        <v>3000</v>
      </c>
      <c r="E1612" s="182">
        <v>37529</v>
      </c>
      <c r="F1612" s="198">
        <v>70616</v>
      </c>
      <c r="G1612" t="s">
        <v>1653</v>
      </c>
      <c r="H1612" s="167">
        <v>14693.97</v>
      </c>
      <c r="I1612">
        <f t="shared" si="25"/>
        <v>2002</v>
      </c>
    </row>
    <row r="1613" spans="4:9">
      <c r="D1613">
        <v>3000</v>
      </c>
      <c r="E1613" s="182">
        <v>37529</v>
      </c>
      <c r="F1613" s="198">
        <v>70621</v>
      </c>
      <c r="G1613" t="s">
        <v>1652</v>
      </c>
      <c r="H1613" s="167">
        <v>13683.17</v>
      </c>
      <c r="I1613">
        <f t="shared" si="25"/>
        <v>2002</v>
      </c>
    </row>
    <row r="1614" spans="4:9">
      <c r="D1614">
        <v>3000</v>
      </c>
      <c r="E1614" s="182">
        <v>37530</v>
      </c>
      <c r="F1614" s="198">
        <v>63439</v>
      </c>
      <c r="G1614" t="s">
        <v>1663</v>
      </c>
      <c r="H1614" s="167">
        <v>227121.96</v>
      </c>
      <c r="I1614">
        <f t="shared" si="25"/>
        <v>2002</v>
      </c>
    </row>
    <row r="1615" spans="4:9">
      <c r="D1615">
        <v>3000</v>
      </c>
      <c r="E1615" s="182">
        <v>37530</v>
      </c>
      <c r="F1615" s="198">
        <v>66812</v>
      </c>
      <c r="G1615" t="s">
        <v>1661</v>
      </c>
      <c r="H1615" s="167">
        <v>36273.49</v>
      </c>
      <c r="I1615">
        <f t="shared" si="25"/>
        <v>2002</v>
      </c>
    </row>
    <row r="1616" spans="4:9">
      <c r="D1616">
        <v>3000</v>
      </c>
      <c r="E1616" s="182">
        <v>37530</v>
      </c>
      <c r="F1616" s="198">
        <v>68577</v>
      </c>
      <c r="G1616" t="s">
        <v>1662</v>
      </c>
      <c r="H1616" s="167">
        <v>36380</v>
      </c>
      <c r="I1616">
        <f t="shared" si="25"/>
        <v>2002</v>
      </c>
    </row>
    <row r="1617" spans="4:9">
      <c r="D1617">
        <v>3000</v>
      </c>
      <c r="E1617" s="182">
        <v>37530</v>
      </c>
      <c r="F1617" s="198">
        <v>68578</v>
      </c>
      <c r="G1617" t="s">
        <v>1659</v>
      </c>
      <c r="H1617" s="167">
        <v>17271.37</v>
      </c>
      <c r="I1617">
        <f t="shared" si="25"/>
        <v>2002</v>
      </c>
    </row>
    <row r="1618" spans="4:9">
      <c r="D1618">
        <v>3000</v>
      </c>
      <c r="E1618" s="182">
        <v>37554</v>
      </c>
      <c r="F1618" s="198">
        <v>61895</v>
      </c>
      <c r="G1618" t="s">
        <v>1664</v>
      </c>
      <c r="H1618" s="167">
        <v>42682.23</v>
      </c>
      <c r="I1618">
        <f t="shared" si="25"/>
        <v>2002</v>
      </c>
    </row>
    <row r="1619" spans="4:9">
      <c r="D1619">
        <v>3000</v>
      </c>
      <c r="E1619" s="182">
        <v>37560</v>
      </c>
      <c r="F1619" s="198">
        <v>63681</v>
      </c>
      <c r="G1619" t="s">
        <v>1669</v>
      </c>
      <c r="H1619" s="167">
        <v>68235.199999999997</v>
      </c>
      <c r="I1619">
        <f t="shared" si="25"/>
        <v>2002</v>
      </c>
    </row>
    <row r="1620" spans="4:9">
      <c r="D1620">
        <v>3000</v>
      </c>
      <c r="E1620" s="182">
        <v>37560</v>
      </c>
      <c r="F1620" s="198">
        <v>65061</v>
      </c>
      <c r="G1620" t="s">
        <v>1671</v>
      </c>
      <c r="H1620" s="167">
        <v>1095334.52</v>
      </c>
      <c r="I1620">
        <f t="shared" si="25"/>
        <v>2002</v>
      </c>
    </row>
    <row r="1621" spans="4:9">
      <c r="D1621">
        <v>3000</v>
      </c>
      <c r="E1621" s="182">
        <v>37560</v>
      </c>
      <c r="F1621" s="198">
        <v>68139</v>
      </c>
      <c r="G1621" t="s">
        <v>1665</v>
      </c>
      <c r="H1621" s="167">
        <v>15097.7</v>
      </c>
      <c r="I1621">
        <f t="shared" si="25"/>
        <v>2002</v>
      </c>
    </row>
    <row r="1622" spans="4:9">
      <c r="D1622">
        <v>3000</v>
      </c>
      <c r="E1622" s="182">
        <v>37560</v>
      </c>
      <c r="F1622" s="198">
        <v>68140</v>
      </c>
      <c r="G1622" t="s">
        <v>1667</v>
      </c>
      <c r="H1622" s="167">
        <v>50315.68</v>
      </c>
      <c r="I1622">
        <f t="shared" si="25"/>
        <v>2002</v>
      </c>
    </row>
    <row r="1623" spans="4:9">
      <c r="D1623">
        <v>3000</v>
      </c>
      <c r="E1623" s="182">
        <v>37560</v>
      </c>
      <c r="F1623" s="198">
        <v>70620</v>
      </c>
      <c r="G1623" t="s">
        <v>1670</v>
      </c>
      <c r="H1623" s="167">
        <v>76575.53</v>
      </c>
      <c r="I1623">
        <f t="shared" si="25"/>
        <v>2002</v>
      </c>
    </row>
    <row r="1624" spans="4:9">
      <c r="D1624">
        <v>3000</v>
      </c>
      <c r="E1624" s="182">
        <v>37560</v>
      </c>
      <c r="F1624" s="198">
        <v>70623</v>
      </c>
      <c r="G1624" t="s">
        <v>1666</v>
      </c>
      <c r="H1624" s="167">
        <v>19949.080000000002</v>
      </c>
      <c r="I1624">
        <f t="shared" si="25"/>
        <v>2002</v>
      </c>
    </row>
    <row r="1625" spans="4:9">
      <c r="D1625">
        <v>3000</v>
      </c>
      <c r="E1625" s="182">
        <v>37561</v>
      </c>
      <c r="F1625" s="198">
        <v>62046</v>
      </c>
      <c r="G1625" t="s">
        <v>1673</v>
      </c>
      <c r="H1625" s="167">
        <v>12704.61</v>
      </c>
      <c r="I1625">
        <f t="shared" si="25"/>
        <v>2002</v>
      </c>
    </row>
    <row r="1626" spans="4:9">
      <c r="D1626">
        <v>3000</v>
      </c>
      <c r="E1626" s="182">
        <v>37561</v>
      </c>
      <c r="F1626" s="198">
        <v>62743</v>
      </c>
      <c r="G1626" t="s">
        <v>1675</v>
      </c>
      <c r="H1626" s="167">
        <v>15724.72</v>
      </c>
      <c r="I1626">
        <f t="shared" si="25"/>
        <v>2002</v>
      </c>
    </row>
    <row r="1627" spans="4:9">
      <c r="D1627">
        <v>3000</v>
      </c>
      <c r="E1627" s="182">
        <v>37561</v>
      </c>
      <c r="F1627" s="198">
        <v>63443</v>
      </c>
      <c r="G1627" t="s">
        <v>1677</v>
      </c>
      <c r="H1627" s="167">
        <v>18889.78</v>
      </c>
      <c r="I1627">
        <f t="shared" si="25"/>
        <v>2002</v>
      </c>
    </row>
    <row r="1628" spans="4:9">
      <c r="D1628">
        <v>3000</v>
      </c>
      <c r="E1628" s="182">
        <v>37561</v>
      </c>
      <c r="F1628" s="198">
        <v>66122</v>
      </c>
      <c r="G1628" t="s">
        <v>1672</v>
      </c>
      <c r="H1628" s="167">
        <v>11689.75</v>
      </c>
      <c r="I1628">
        <f t="shared" si="25"/>
        <v>2002</v>
      </c>
    </row>
    <row r="1629" spans="4:9">
      <c r="D1629">
        <v>3000</v>
      </c>
      <c r="E1629" s="182">
        <v>37561</v>
      </c>
      <c r="F1629" s="198">
        <v>68575</v>
      </c>
      <c r="G1629" t="s">
        <v>1674</v>
      </c>
      <c r="H1629" s="167">
        <v>13087.17</v>
      </c>
      <c r="I1629">
        <f t="shared" si="25"/>
        <v>2002</v>
      </c>
    </row>
    <row r="1630" spans="4:9">
      <c r="D1630">
        <v>3000</v>
      </c>
      <c r="E1630" s="182">
        <v>37561</v>
      </c>
      <c r="F1630" s="198">
        <v>68576</v>
      </c>
      <c r="G1630" t="s">
        <v>1676</v>
      </c>
      <c r="H1630" s="167">
        <v>17063.349999999999</v>
      </c>
      <c r="I1630">
        <f t="shared" si="25"/>
        <v>2002</v>
      </c>
    </row>
    <row r="1631" spans="4:9">
      <c r="D1631">
        <v>3000</v>
      </c>
      <c r="E1631" s="182">
        <v>37590</v>
      </c>
      <c r="F1631" s="198">
        <v>63683</v>
      </c>
      <c r="G1631" t="s">
        <v>1771</v>
      </c>
      <c r="H1631" s="167">
        <v>25680.01</v>
      </c>
      <c r="I1631">
        <f t="shared" si="25"/>
        <v>2002</v>
      </c>
    </row>
    <row r="1632" spans="4:9">
      <c r="D1632">
        <v>3000</v>
      </c>
      <c r="E1632" s="182">
        <v>37590</v>
      </c>
      <c r="F1632" s="198">
        <v>68141</v>
      </c>
      <c r="G1632" t="s">
        <v>1679</v>
      </c>
      <c r="H1632" s="167">
        <v>12720.28</v>
      </c>
      <c r="I1632">
        <f t="shared" si="25"/>
        <v>2002</v>
      </c>
    </row>
    <row r="1633" spans="4:9">
      <c r="D1633">
        <v>3000</v>
      </c>
      <c r="E1633" s="182">
        <v>37591</v>
      </c>
      <c r="F1633" s="198">
        <v>62047</v>
      </c>
      <c r="G1633" t="s">
        <v>1773</v>
      </c>
      <c r="H1633" s="167">
        <v>13342.9</v>
      </c>
      <c r="I1633">
        <f t="shared" si="25"/>
        <v>2002</v>
      </c>
    </row>
    <row r="1634" spans="4:9">
      <c r="D1634">
        <v>3000</v>
      </c>
      <c r="E1634" s="182">
        <v>37591</v>
      </c>
      <c r="F1634" s="198">
        <v>62746</v>
      </c>
      <c r="G1634" t="s">
        <v>1779</v>
      </c>
      <c r="H1634" s="167">
        <v>61815.01</v>
      </c>
      <c r="I1634">
        <f t="shared" si="25"/>
        <v>2002</v>
      </c>
    </row>
    <row r="1635" spans="4:9">
      <c r="D1635">
        <v>3000</v>
      </c>
      <c r="E1635" s="182">
        <v>37591</v>
      </c>
      <c r="F1635" s="198">
        <v>62748</v>
      </c>
      <c r="G1635" t="s">
        <v>1784</v>
      </c>
      <c r="H1635" s="167">
        <v>979301.1</v>
      </c>
      <c r="I1635">
        <f t="shared" si="25"/>
        <v>2002</v>
      </c>
    </row>
    <row r="1636" spans="4:9">
      <c r="D1636">
        <v>3000</v>
      </c>
      <c r="E1636" s="182">
        <v>37591</v>
      </c>
      <c r="F1636" s="198">
        <v>62749</v>
      </c>
      <c r="G1636" t="s">
        <v>1777</v>
      </c>
      <c r="H1636" s="167">
        <v>39951.03</v>
      </c>
      <c r="I1636">
        <f t="shared" si="25"/>
        <v>2002</v>
      </c>
    </row>
    <row r="1637" spans="4:9">
      <c r="D1637">
        <v>3000</v>
      </c>
      <c r="E1637" s="182">
        <v>37591</v>
      </c>
      <c r="F1637" s="198">
        <v>62750</v>
      </c>
      <c r="G1637" t="s">
        <v>1782</v>
      </c>
      <c r="H1637" s="167">
        <v>252513.85</v>
      </c>
      <c r="I1637">
        <f t="shared" si="25"/>
        <v>2002</v>
      </c>
    </row>
    <row r="1638" spans="4:9">
      <c r="D1638">
        <v>3000</v>
      </c>
      <c r="E1638" s="182">
        <v>37591</v>
      </c>
      <c r="F1638" s="198">
        <v>62751</v>
      </c>
      <c r="G1638" t="s">
        <v>1785</v>
      </c>
      <c r="H1638" s="167">
        <v>1116759.47</v>
      </c>
      <c r="I1638">
        <f t="shared" si="25"/>
        <v>2002</v>
      </c>
    </row>
    <row r="1639" spans="4:9">
      <c r="D1639">
        <v>3000</v>
      </c>
      <c r="E1639" s="182">
        <v>37591</v>
      </c>
      <c r="F1639" s="198">
        <v>62752</v>
      </c>
      <c r="G1639" t="s">
        <v>1783</v>
      </c>
      <c r="H1639" s="167">
        <v>325849.40000000002</v>
      </c>
      <c r="I1639">
        <f t="shared" si="25"/>
        <v>2002</v>
      </c>
    </row>
    <row r="1640" spans="4:9">
      <c r="D1640">
        <v>3000</v>
      </c>
      <c r="E1640" s="182">
        <v>37591</v>
      </c>
      <c r="F1640" s="198">
        <v>62753</v>
      </c>
      <c r="G1640" t="s">
        <v>1781</v>
      </c>
      <c r="H1640" s="167">
        <v>247749.6</v>
      </c>
      <c r="I1640">
        <f t="shared" si="25"/>
        <v>2002</v>
      </c>
    </row>
    <row r="1641" spans="4:9">
      <c r="D1641">
        <v>3000</v>
      </c>
      <c r="E1641" s="182">
        <v>37591</v>
      </c>
      <c r="F1641" s="198">
        <v>66813</v>
      </c>
      <c r="G1641" t="s">
        <v>1778</v>
      </c>
      <c r="H1641" s="167">
        <v>45435.57</v>
      </c>
      <c r="I1641">
        <f t="shared" si="25"/>
        <v>2002</v>
      </c>
    </row>
    <row r="1642" spans="4:9">
      <c r="D1642">
        <v>3000</v>
      </c>
      <c r="E1642" s="182">
        <v>37591</v>
      </c>
      <c r="F1642" s="198">
        <v>68572</v>
      </c>
      <c r="G1642" t="s">
        <v>1775</v>
      </c>
      <c r="H1642" s="167">
        <v>22500</v>
      </c>
      <c r="I1642">
        <f t="shared" si="25"/>
        <v>2002</v>
      </c>
    </row>
    <row r="1643" spans="4:9">
      <c r="D1643">
        <v>3000</v>
      </c>
      <c r="E1643" s="182">
        <v>37591</v>
      </c>
      <c r="F1643" s="198">
        <v>68579</v>
      </c>
      <c r="G1643" t="s">
        <v>1776</v>
      </c>
      <c r="H1643" s="167">
        <v>30431.05</v>
      </c>
      <c r="I1643">
        <f t="shared" si="25"/>
        <v>2002</v>
      </c>
    </row>
    <row r="1644" spans="4:9">
      <c r="D1644">
        <v>3000</v>
      </c>
      <c r="E1644" s="182">
        <v>37591</v>
      </c>
      <c r="F1644" s="198">
        <v>69673</v>
      </c>
      <c r="G1644" t="s">
        <v>1780</v>
      </c>
      <c r="H1644" s="167">
        <v>64441.73</v>
      </c>
      <c r="I1644">
        <f t="shared" si="25"/>
        <v>2002</v>
      </c>
    </row>
    <row r="1645" spans="4:9">
      <c r="D1645">
        <v>3000</v>
      </c>
      <c r="E1645" s="182">
        <v>37599</v>
      </c>
      <c r="F1645" s="198">
        <v>68585</v>
      </c>
      <c r="G1645" t="s">
        <v>1786</v>
      </c>
      <c r="H1645" s="167">
        <v>62581.1</v>
      </c>
      <c r="I1645">
        <f t="shared" si="25"/>
        <v>2002</v>
      </c>
    </row>
    <row r="1646" spans="4:9">
      <c r="D1646">
        <v>3000</v>
      </c>
      <c r="E1646" s="182">
        <v>37622</v>
      </c>
      <c r="F1646" s="198">
        <v>62044</v>
      </c>
      <c r="G1646" t="s">
        <v>1791</v>
      </c>
      <c r="H1646" s="167">
        <v>19499.68</v>
      </c>
      <c r="I1646">
        <f t="shared" si="25"/>
        <v>2003</v>
      </c>
    </row>
    <row r="1647" spans="4:9">
      <c r="D1647">
        <v>3000</v>
      </c>
      <c r="E1647" s="182">
        <v>37622</v>
      </c>
      <c r="F1647" s="198">
        <v>67891</v>
      </c>
      <c r="G1647" t="s">
        <v>3115</v>
      </c>
      <c r="H1647" s="167">
        <v>2398074.7000000002</v>
      </c>
      <c r="I1647">
        <f t="shared" si="25"/>
        <v>2003</v>
      </c>
    </row>
    <row r="1648" spans="4:9">
      <c r="D1648">
        <v>3000</v>
      </c>
      <c r="E1648" s="182">
        <v>37622</v>
      </c>
      <c r="F1648" s="198">
        <v>67892</v>
      </c>
      <c r="G1648" t="s">
        <v>3114</v>
      </c>
      <c r="H1648" s="167">
        <v>1950394.8</v>
      </c>
      <c r="I1648">
        <f t="shared" si="25"/>
        <v>2003</v>
      </c>
    </row>
    <row r="1649" spans="4:9">
      <c r="D1649">
        <v>3000</v>
      </c>
      <c r="E1649" s="182">
        <v>37622</v>
      </c>
      <c r="F1649" s="198">
        <v>67894</v>
      </c>
      <c r="G1649" t="s">
        <v>1790</v>
      </c>
      <c r="H1649" s="167">
        <v>17618.73</v>
      </c>
      <c r="I1649">
        <f t="shared" si="25"/>
        <v>2003</v>
      </c>
    </row>
    <row r="1650" spans="4:9">
      <c r="D1650">
        <v>3000</v>
      </c>
      <c r="E1650" s="182">
        <v>37622</v>
      </c>
      <c r="F1650" s="198">
        <v>67895</v>
      </c>
      <c r="G1650" t="s">
        <v>3111</v>
      </c>
      <c r="H1650" s="167">
        <v>187373.82</v>
      </c>
      <c r="I1650">
        <f t="shared" si="25"/>
        <v>2003</v>
      </c>
    </row>
    <row r="1651" spans="4:9">
      <c r="D1651">
        <v>3000</v>
      </c>
      <c r="E1651" s="182">
        <v>37622</v>
      </c>
      <c r="F1651" s="198">
        <v>67896</v>
      </c>
      <c r="G1651" t="s">
        <v>1788</v>
      </c>
      <c r="H1651" s="167">
        <v>8075.39</v>
      </c>
      <c r="I1651">
        <f t="shared" si="25"/>
        <v>2003</v>
      </c>
    </row>
    <row r="1652" spans="4:9">
      <c r="D1652">
        <v>3000</v>
      </c>
      <c r="E1652" s="182">
        <v>37622</v>
      </c>
      <c r="F1652" s="198">
        <v>67899</v>
      </c>
      <c r="G1652" t="s">
        <v>1789</v>
      </c>
      <c r="H1652" s="167">
        <v>12803.28</v>
      </c>
      <c r="I1652">
        <f t="shared" si="25"/>
        <v>2003</v>
      </c>
    </row>
    <row r="1653" spans="4:9">
      <c r="D1653">
        <v>3000</v>
      </c>
      <c r="E1653" s="182">
        <v>37622</v>
      </c>
      <c r="F1653" s="198">
        <v>67900</v>
      </c>
      <c r="G1653" t="s">
        <v>1792</v>
      </c>
      <c r="H1653" s="167">
        <v>30700.59</v>
      </c>
      <c r="I1653">
        <f t="shared" si="25"/>
        <v>2003</v>
      </c>
    </row>
    <row r="1654" spans="4:9">
      <c r="D1654">
        <v>3000</v>
      </c>
      <c r="E1654" s="182">
        <v>37622</v>
      </c>
      <c r="F1654" s="198">
        <v>67902</v>
      </c>
      <c r="G1654" t="s">
        <v>3110</v>
      </c>
      <c r="H1654" s="167">
        <v>121401.14</v>
      </c>
      <c r="I1654">
        <f t="shared" si="25"/>
        <v>2003</v>
      </c>
    </row>
    <row r="1655" spans="4:9">
      <c r="D1655">
        <v>3000</v>
      </c>
      <c r="E1655" s="182">
        <v>37622</v>
      </c>
      <c r="F1655" s="198">
        <v>67903</v>
      </c>
      <c r="G1655" t="s">
        <v>1795</v>
      </c>
      <c r="H1655" s="167">
        <v>113204.41</v>
      </c>
      <c r="I1655">
        <f t="shared" si="25"/>
        <v>2003</v>
      </c>
    </row>
    <row r="1656" spans="4:9">
      <c r="D1656">
        <v>3000</v>
      </c>
      <c r="E1656" s="182">
        <v>37622</v>
      </c>
      <c r="F1656" s="198">
        <v>69672</v>
      </c>
      <c r="G1656" t="s">
        <v>1794</v>
      </c>
      <c r="H1656" s="167">
        <v>71873.03</v>
      </c>
      <c r="I1656">
        <f t="shared" si="25"/>
        <v>2003</v>
      </c>
    </row>
    <row r="1657" spans="4:9">
      <c r="D1657">
        <v>3000</v>
      </c>
      <c r="E1657" s="182">
        <v>37622</v>
      </c>
      <c r="F1657" s="198">
        <v>70378</v>
      </c>
      <c r="G1657" t="s">
        <v>1793</v>
      </c>
      <c r="H1657" s="167">
        <v>32787.18</v>
      </c>
      <c r="I1657">
        <f t="shared" si="25"/>
        <v>2003</v>
      </c>
    </row>
    <row r="1658" spans="4:9">
      <c r="D1658">
        <v>3000</v>
      </c>
      <c r="E1658" s="182">
        <v>37622</v>
      </c>
      <c r="F1658" s="198">
        <v>70381</v>
      </c>
      <c r="G1658" t="s">
        <v>1787</v>
      </c>
      <c r="H1658" s="167">
        <v>5836.51</v>
      </c>
      <c r="I1658">
        <f t="shared" si="25"/>
        <v>2003</v>
      </c>
    </row>
    <row r="1659" spans="4:9">
      <c r="D1659">
        <v>3000</v>
      </c>
      <c r="E1659" s="182">
        <v>37653</v>
      </c>
      <c r="F1659" s="198">
        <v>62043</v>
      </c>
      <c r="G1659" t="s">
        <v>3779</v>
      </c>
      <c r="H1659" s="167">
        <v>27865</v>
      </c>
      <c r="I1659">
        <f t="shared" si="25"/>
        <v>2003</v>
      </c>
    </row>
    <row r="1660" spans="4:9">
      <c r="D1660">
        <v>3000</v>
      </c>
      <c r="E1660" s="182">
        <v>37653</v>
      </c>
      <c r="F1660" s="198">
        <v>62045</v>
      </c>
      <c r="G1660" t="s">
        <v>3793</v>
      </c>
      <c r="H1660" s="167">
        <v>250788</v>
      </c>
      <c r="I1660">
        <f t="shared" si="25"/>
        <v>2003</v>
      </c>
    </row>
    <row r="1661" spans="4:9">
      <c r="D1661">
        <v>3000</v>
      </c>
      <c r="E1661" s="182">
        <v>37653</v>
      </c>
      <c r="F1661" s="198">
        <v>64357</v>
      </c>
      <c r="G1661" t="s">
        <v>3120</v>
      </c>
      <c r="H1661" s="167">
        <v>6767.58</v>
      </c>
      <c r="I1661">
        <f t="shared" si="25"/>
        <v>2003</v>
      </c>
    </row>
    <row r="1662" spans="4:9">
      <c r="D1662">
        <v>3000</v>
      </c>
      <c r="E1662" s="182">
        <v>37653</v>
      </c>
      <c r="F1662" s="198">
        <v>64358</v>
      </c>
      <c r="G1662" t="s">
        <v>1053</v>
      </c>
      <c r="H1662" s="167">
        <v>328143.21000000002</v>
      </c>
      <c r="I1662">
        <f t="shared" si="25"/>
        <v>2003</v>
      </c>
    </row>
    <row r="1663" spans="4:9">
      <c r="D1663">
        <v>3000</v>
      </c>
      <c r="E1663" s="182">
        <v>37653</v>
      </c>
      <c r="F1663" s="198">
        <v>64359</v>
      </c>
      <c r="G1663" t="s">
        <v>2318</v>
      </c>
      <c r="H1663" s="167">
        <v>73530.33</v>
      </c>
      <c r="I1663">
        <f t="shared" si="25"/>
        <v>2003</v>
      </c>
    </row>
    <row r="1664" spans="4:9">
      <c r="D1664">
        <v>3000</v>
      </c>
      <c r="E1664" s="182">
        <v>37653</v>
      </c>
      <c r="F1664" s="198">
        <v>64360</v>
      </c>
      <c r="G1664" t="s">
        <v>264</v>
      </c>
      <c r="H1664" s="167">
        <v>312814.63</v>
      </c>
      <c r="I1664">
        <f t="shared" si="25"/>
        <v>2003</v>
      </c>
    </row>
    <row r="1665" spans="4:9">
      <c r="D1665">
        <v>3000</v>
      </c>
      <c r="E1665" s="182">
        <v>37653</v>
      </c>
      <c r="F1665" s="198">
        <v>64362</v>
      </c>
      <c r="G1665" t="s">
        <v>3796</v>
      </c>
      <c r="H1665" s="167">
        <v>141859.26999999999</v>
      </c>
      <c r="I1665">
        <f t="shared" si="25"/>
        <v>2003</v>
      </c>
    </row>
    <row r="1666" spans="4:9">
      <c r="D1666">
        <v>3000</v>
      </c>
      <c r="E1666" s="182">
        <v>37653</v>
      </c>
      <c r="F1666" s="198">
        <v>64363</v>
      </c>
      <c r="G1666" t="s">
        <v>1057</v>
      </c>
      <c r="H1666" s="167">
        <v>774929.74</v>
      </c>
      <c r="I1666">
        <f t="shared" ref="I1666:I1729" si="26">YEAR(E1666)</f>
        <v>2003</v>
      </c>
    </row>
    <row r="1667" spans="4:9">
      <c r="D1667">
        <v>3000</v>
      </c>
      <c r="E1667" s="182">
        <v>37653</v>
      </c>
      <c r="F1667" s="198">
        <v>64364</v>
      </c>
      <c r="G1667" t="s">
        <v>3784</v>
      </c>
      <c r="H1667" s="167">
        <v>104007.21</v>
      </c>
      <c r="I1667">
        <f t="shared" si="26"/>
        <v>2003</v>
      </c>
    </row>
    <row r="1668" spans="4:9">
      <c r="D1668">
        <v>3000</v>
      </c>
      <c r="E1668" s="182">
        <v>37653</v>
      </c>
      <c r="F1668" s="198">
        <v>64365</v>
      </c>
      <c r="G1668" t="s">
        <v>1799</v>
      </c>
      <c r="H1668" s="167">
        <v>13141.72</v>
      </c>
      <c r="I1668">
        <f t="shared" si="26"/>
        <v>2003</v>
      </c>
    </row>
    <row r="1669" spans="4:9">
      <c r="D1669">
        <v>3000</v>
      </c>
      <c r="E1669" s="182">
        <v>37653</v>
      </c>
      <c r="F1669" s="198">
        <v>64366</v>
      </c>
      <c r="G1669" t="s">
        <v>1056</v>
      </c>
      <c r="H1669" s="167">
        <v>751271.84</v>
      </c>
      <c r="I1669">
        <f t="shared" si="26"/>
        <v>2003</v>
      </c>
    </row>
    <row r="1670" spans="4:9">
      <c r="D1670">
        <v>3000</v>
      </c>
      <c r="E1670" s="182">
        <v>37653</v>
      </c>
      <c r="F1670" s="198">
        <v>65063</v>
      </c>
      <c r="G1670" t="s">
        <v>1058</v>
      </c>
      <c r="H1670" s="167">
        <v>1137272.79</v>
      </c>
      <c r="I1670">
        <f t="shared" si="26"/>
        <v>2003</v>
      </c>
    </row>
    <row r="1671" spans="4:9">
      <c r="D1671">
        <v>3000</v>
      </c>
      <c r="E1671" s="182">
        <v>37653</v>
      </c>
      <c r="F1671" s="198">
        <v>65065</v>
      </c>
      <c r="G1671" t="s">
        <v>3783</v>
      </c>
      <c r="H1671" s="167">
        <v>87832.39</v>
      </c>
      <c r="I1671">
        <f t="shared" si="26"/>
        <v>2003</v>
      </c>
    </row>
    <row r="1672" spans="4:9">
      <c r="D1672">
        <v>3000</v>
      </c>
      <c r="E1672" s="182">
        <v>37653</v>
      </c>
      <c r="F1672" s="198">
        <v>65067</v>
      </c>
      <c r="G1672" t="s">
        <v>3789</v>
      </c>
      <c r="H1672" s="167">
        <v>221300.25</v>
      </c>
      <c r="I1672">
        <f t="shared" si="26"/>
        <v>2003</v>
      </c>
    </row>
    <row r="1673" spans="4:9">
      <c r="D1673">
        <v>3000</v>
      </c>
      <c r="E1673" s="182">
        <v>37653</v>
      </c>
      <c r="F1673" s="198">
        <v>65068</v>
      </c>
      <c r="G1673" t="s">
        <v>3791</v>
      </c>
      <c r="H1673" s="167">
        <v>237706.23999999999</v>
      </c>
      <c r="I1673">
        <f t="shared" si="26"/>
        <v>2003</v>
      </c>
    </row>
    <row r="1674" spans="4:9">
      <c r="D1674">
        <v>3000</v>
      </c>
      <c r="E1674" s="182">
        <v>37653</v>
      </c>
      <c r="F1674" s="198">
        <v>65069</v>
      </c>
      <c r="G1674" t="s">
        <v>1810</v>
      </c>
      <c r="H1674" s="167">
        <v>25684.1</v>
      </c>
      <c r="I1674">
        <f t="shared" si="26"/>
        <v>2003</v>
      </c>
    </row>
    <row r="1675" spans="4:9">
      <c r="D1675">
        <v>3000</v>
      </c>
      <c r="E1675" s="182">
        <v>37653</v>
      </c>
      <c r="F1675" s="198">
        <v>65071</v>
      </c>
      <c r="G1675" t="s">
        <v>1806</v>
      </c>
      <c r="H1675" s="167">
        <v>19317.34</v>
      </c>
      <c r="I1675">
        <f t="shared" si="26"/>
        <v>2003</v>
      </c>
    </row>
    <row r="1676" spans="4:9">
      <c r="D1676">
        <v>3000</v>
      </c>
      <c r="E1676" s="182">
        <v>37653</v>
      </c>
      <c r="F1676" s="198">
        <v>65072</v>
      </c>
      <c r="G1676" t="s">
        <v>1797</v>
      </c>
      <c r="H1676" s="167">
        <v>11191.03</v>
      </c>
      <c r="I1676">
        <f t="shared" si="26"/>
        <v>2003</v>
      </c>
    </row>
    <row r="1677" spans="4:9">
      <c r="D1677">
        <v>3000</v>
      </c>
      <c r="E1677" s="182">
        <v>37653</v>
      </c>
      <c r="F1677" s="198">
        <v>65073</v>
      </c>
      <c r="G1677" t="s">
        <v>1805</v>
      </c>
      <c r="H1677" s="167">
        <v>18139.490000000002</v>
      </c>
      <c r="I1677">
        <f t="shared" si="26"/>
        <v>2003</v>
      </c>
    </row>
    <row r="1678" spans="4:9">
      <c r="D1678">
        <v>3000</v>
      </c>
      <c r="E1678" s="182">
        <v>37653</v>
      </c>
      <c r="F1678" s="198">
        <v>65075</v>
      </c>
      <c r="G1678" t="s">
        <v>3119</v>
      </c>
      <c r="H1678" s="167">
        <v>4997.91</v>
      </c>
      <c r="I1678">
        <f t="shared" si="26"/>
        <v>2003</v>
      </c>
    </row>
    <row r="1679" spans="4:9">
      <c r="D1679">
        <v>3000</v>
      </c>
      <c r="E1679" s="182">
        <v>37653</v>
      </c>
      <c r="F1679" s="198">
        <v>66107</v>
      </c>
      <c r="G1679" t="s">
        <v>3780</v>
      </c>
      <c r="H1679" s="167">
        <v>29832.63</v>
      </c>
      <c r="I1679">
        <f t="shared" si="26"/>
        <v>2003</v>
      </c>
    </row>
    <row r="1680" spans="4:9">
      <c r="D1680">
        <v>3000</v>
      </c>
      <c r="E1680" s="182">
        <v>37653</v>
      </c>
      <c r="F1680" s="198">
        <v>66108</v>
      </c>
      <c r="G1680" t="s">
        <v>3118</v>
      </c>
      <c r="H1680" s="167">
        <v>4388.7299999999996</v>
      </c>
      <c r="I1680">
        <f t="shared" si="26"/>
        <v>2003</v>
      </c>
    </row>
    <row r="1681" spans="4:9">
      <c r="D1681">
        <v>3000</v>
      </c>
      <c r="E1681" s="182">
        <v>37653</v>
      </c>
      <c r="F1681" s="198">
        <v>66109</v>
      </c>
      <c r="G1681" t="s">
        <v>1804</v>
      </c>
      <c r="H1681" s="167">
        <v>17256.82</v>
      </c>
      <c r="I1681">
        <f t="shared" si="26"/>
        <v>2003</v>
      </c>
    </row>
    <row r="1682" spans="4:9">
      <c r="D1682">
        <v>3000</v>
      </c>
      <c r="E1682" s="182">
        <v>37653</v>
      </c>
      <c r="F1682" s="198">
        <v>66110</v>
      </c>
      <c r="G1682" t="s">
        <v>3121</v>
      </c>
      <c r="H1682" s="167">
        <v>8470.69</v>
      </c>
      <c r="I1682">
        <f t="shared" si="26"/>
        <v>2003</v>
      </c>
    </row>
    <row r="1683" spans="4:9">
      <c r="D1683">
        <v>3000</v>
      </c>
      <c r="E1683" s="182">
        <v>37653</v>
      </c>
      <c r="F1683" s="198">
        <v>66111</v>
      </c>
      <c r="G1683" t="s">
        <v>3786</v>
      </c>
      <c r="H1683" s="167">
        <v>121857.57</v>
      </c>
      <c r="I1683">
        <f t="shared" si="26"/>
        <v>2003</v>
      </c>
    </row>
    <row r="1684" spans="4:9">
      <c r="D1684">
        <v>3000</v>
      </c>
      <c r="E1684" s="182">
        <v>37653</v>
      </c>
      <c r="F1684" s="198">
        <v>66113</v>
      </c>
      <c r="G1684" t="s">
        <v>3116</v>
      </c>
      <c r="H1684" s="167">
        <v>2332.5500000000002</v>
      </c>
      <c r="I1684">
        <f t="shared" si="26"/>
        <v>2003</v>
      </c>
    </row>
    <row r="1685" spans="4:9">
      <c r="D1685">
        <v>3000</v>
      </c>
      <c r="E1685" s="182">
        <v>37653</v>
      </c>
      <c r="F1685" s="198">
        <v>66114</v>
      </c>
      <c r="G1685" t="s">
        <v>1808</v>
      </c>
      <c r="H1685" s="167">
        <v>24154.63</v>
      </c>
      <c r="I1685">
        <f t="shared" si="26"/>
        <v>2003</v>
      </c>
    </row>
    <row r="1686" spans="4:9">
      <c r="D1686">
        <v>3000</v>
      </c>
      <c r="E1686" s="182">
        <v>37653</v>
      </c>
      <c r="F1686" s="198">
        <v>66115</v>
      </c>
      <c r="G1686" t="s">
        <v>1798</v>
      </c>
      <c r="H1686" s="167">
        <v>11228.65</v>
      </c>
      <c r="I1686">
        <f t="shared" si="26"/>
        <v>2003</v>
      </c>
    </row>
    <row r="1687" spans="4:9">
      <c r="D1687">
        <v>3000</v>
      </c>
      <c r="E1687" s="182">
        <v>37653</v>
      </c>
      <c r="F1687" s="198">
        <v>66116</v>
      </c>
      <c r="G1687" t="s">
        <v>1059</v>
      </c>
      <c r="H1687" s="167">
        <v>2509494.7999999998</v>
      </c>
      <c r="I1687">
        <f t="shared" si="26"/>
        <v>2003</v>
      </c>
    </row>
    <row r="1688" spans="4:9">
      <c r="D1688">
        <v>3000</v>
      </c>
      <c r="E1688" s="182">
        <v>37653</v>
      </c>
      <c r="F1688" s="198">
        <v>66117</v>
      </c>
      <c r="G1688" t="s">
        <v>3122</v>
      </c>
      <c r="H1688" s="167">
        <v>8777.4500000000007</v>
      </c>
      <c r="I1688">
        <f t="shared" si="26"/>
        <v>2003</v>
      </c>
    </row>
    <row r="1689" spans="4:9">
      <c r="D1689">
        <v>3000</v>
      </c>
      <c r="E1689" s="182">
        <v>37653</v>
      </c>
      <c r="F1689" s="198">
        <v>66118</v>
      </c>
      <c r="G1689" t="s">
        <v>3782</v>
      </c>
      <c r="H1689" s="167">
        <v>69410.740000000005</v>
      </c>
      <c r="I1689">
        <f t="shared" si="26"/>
        <v>2003</v>
      </c>
    </row>
    <row r="1690" spans="4:9">
      <c r="D1690">
        <v>3000</v>
      </c>
      <c r="E1690" s="182">
        <v>37653</v>
      </c>
      <c r="F1690" s="198">
        <v>66119</v>
      </c>
      <c r="G1690" t="s">
        <v>1792</v>
      </c>
      <c r="H1690" s="167">
        <v>36160.32</v>
      </c>
      <c r="I1690">
        <f t="shared" si="26"/>
        <v>2003</v>
      </c>
    </row>
    <row r="1691" spans="4:9">
      <c r="D1691">
        <v>3000</v>
      </c>
      <c r="E1691" s="182">
        <v>37653</v>
      </c>
      <c r="F1691" s="198">
        <v>66120</v>
      </c>
      <c r="G1691" t="s">
        <v>1801</v>
      </c>
      <c r="H1691" s="167">
        <v>14990.83</v>
      </c>
      <c r="I1691">
        <f t="shared" si="26"/>
        <v>2003</v>
      </c>
    </row>
    <row r="1692" spans="4:9">
      <c r="D1692">
        <v>3000</v>
      </c>
      <c r="E1692" s="182">
        <v>37653</v>
      </c>
      <c r="F1692" s="198">
        <v>66121</v>
      </c>
      <c r="G1692" t="s">
        <v>3123</v>
      </c>
      <c r="H1692" s="167">
        <v>10767.06</v>
      </c>
      <c r="I1692">
        <f t="shared" si="26"/>
        <v>2003</v>
      </c>
    </row>
    <row r="1693" spans="4:9">
      <c r="D1693">
        <v>3000</v>
      </c>
      <c r="E1693" s="182">
        <v>37653</v>
      </c>
      <c r="F1693" s="198">
        <v>66123</v>
      </c>
      <c r="G1693" t="s">
        <v>3781</v>
      </c>
      <c r="H1693" s="167">
        <v>59964.67</v>
      </c>
      <c r="I1693">
        <f t="shared" si="26"/>
        <v>2003</v>
      </c>
    </row>
    <row r="1694" spans="4:9">
      <c r="D1694">
        <v>3000</v>
      </c>
      <c r="E1694" s="182">
        <v>37653</v>
      </c>
      <c r="F1694" s="198">
        <v>66124</v>
      </c>
      <c r="G1694" t="s">
        <v>1055</v>
      </c>
      <c r="H1694" s="167">
        <v>593104.25</v>
      </c>
      <c r="I1694">
        <f t="shared" si="26"/>
        <v>2003</v>
      </c>
    </row>
    <row r="1695" spans="4:9">
      <c r="D1695">
        <v>3000</v>
      </c>
      <c r="E1695" s="182">
        <v>37653</v>
      </c>
      <c r="F1695" s="198">
        <v>67904</v>
      </c>
      <c r="G1695" t="s">
        <v>3788</v>
      </c>
      <c r="H1695" s="167">
        <v>194585.89</v>
      </c>
      <c r="I1695">
        <f t="shared" si="26"/>
        <v>2003</v>
      </c>
    </row>
    <row r="1696" spans="4:9">
      <c r="D1696">
        <v>3000</v>
      </c>
      <c r="E1696" s="182">
        <v>37653</v>
      </c>
      <c r="F1696" s="198">
        <v>68565</v>
      </c>
      <c r="G1696" t="s">
        <v>3794</v>
      </c>
      <c r="H1696" s="167">
        <v>252501.73</v>
      </c>
      <c r="I1696">
        <f t="shared" si="26"/>
        <v>2003</v>
      </c>
    </row>
    <row r="1697" spans="4:9">
      <c r="D1697">
        <v>3000</v>
      </c>
      <c r="E1697" s="182">
        <v>37653</v>
      </c>
      <c r="F1697" s="198">
        <v>68569</v>
      </c>
      <c r="G1697" t="s">
        <v>1800</v>
      </c>
      <c r="H1697" s="167">
        <v>13802.06</v>
      </c>
      <c r="I1697">
        <f t="shared" si="26"/>
        <v>2003</v>
      </c>
    </row>
    <row r="1698" spans="4:9">
      <c r="D1698">
        <v>3000</v>
      </c>
      <c r="E1698" s="182">
        <v>37653</v>
      </c>
      <c r="F1698" s="198">
        <v>68570</v>
      </c>
      <c r="G1698" t="s">
        <v>1803</v>
      </c>
      <c r="H1698" s="167">
        <v>16066.17</v>
      </c>
      <c r="I1698">
        <f t="shared" si="26"/>
        <v>2003</v>
      </c>
    </row>
    <row r="1699" spans="4:9">
      <c r="D1699">
        <v>3000</v>
      </c>
      <c r="E1699" s="182">
        <v>37653</v>
      </c>
      <c r="F1699" s="198">
        <v>70373</v>
      </c>
      <c r="G1699" t="s">
        <v>262</v>
      </c>
      <c r="H1699" s="167">
        <v>300000</v>
      </c>
      <c r="I1699">
        <f t="shared" si="26"/>
        <v>2003</v>
      </c>
    </row>
    <row r="1700" spans="4:9">
      <c r="D1700">
        <v>3000</v>
      </c>
      <c r="E1700" s="182">
        <v>37681</v>
      </c>
      <c r="F1700" s="198">
        <v>63438</v>
      </c>
      <c r="G1700" t="s">
        <v>1061</v>
      </c>
      <c r="H1700" s="167">
        <v>19634.5</v>
      </c>
      <c r="I1700">
        <f t="shared" si="26"/>
        <v>2003</v>
      </c>
    </row>
    <row r="1701" spans="4:9">
      <c r="D1701">
        <v>3000</v>
      </c>
      <c r="E1701" s="182">
        <v>37681</v>
      </c>
      <c r="F1701" s="198">
        <v>68568</v>
      </c>
      <c r="G1701" t="s">
        <v>3391</v>
      </c>
      <c r="H1701" s="167">
        <v>54566.59</v>
      </c>
      <c r="I1701">
        <f t="shared" si="26"/>
        <v>2003</v>
      </c>
    </row>
    <row r="1702" spans="4:9">
      <c r="D1702">
        <v>3000</v>
      </c>
      <c r="E1702" s="182">
        <v>37681</v>
      </c>
      <c r="F1702" s="198">
        <v>68571</v>
      </c>
      <c r="G1702" t="s">
        <v>1060</v>
      </c>
      <c r="H1702" s="167">
        <v>17121.02</v>
      </c>
      <c r="I1702">
        <f t="shared" si="26"/>
        <v>2003</v>
      </c>
    </row>
    <row r="1703" spans="4:9">
      <c r="D1703">
        <v>3000</v>
      </c>
      <c r="E1703" s="182">
        <v>37712</v>
      </c>
      <c r="F1703" s="198">
        <v>70375</v>
      </c>
      <c r="G1703" t="s">
        <v>463</v>
      </c>
      <c r="H1703" s="167">
        <v>450761.52</v>
      </c>
      <c r="I1703">
        <f t="shared" si="26"/>
        <v>2003</v>
      </c>
    </row>
    <row r="1704" spans="4:9">
      <c r="D1704">
        <v>3000</v>
      </c>
      <c r="E1704" s="182">
        <v>37712</v>
      </c>
      <c r="F1704" s="198">
        <v>70376</v>
      </c>
      <c r="G1704" t="s">
        <v>3393</v>
      </c>
      <c r="H1704" s="167">
        <v>3999.66</v>
      </c>
      <c r="I1704">
        <f t="shared" si="26"/>
        <v>2003</v>
      </c>
    </row>
    <row r="1705" spans="4:9">
      <c r="D1705">
        <v>3000</v>
      </c>
      <c r="E1705" s="182">
        <v>37712</v>
      </c>
      <c r="F1705" s="198">
        <v>70377</v>
      </c>
      <c r="G1705" t="s">
        <v>3394</v>
      </c>
      <c r="H1705" s="167">
        <v>7111.84</v>
      </c>
      <c r="I1705">
        <f t="shared" si="26"/>
        <v>2003</v>
      </c>
    </row>
    <row r="1706" spans="4:9">
      <c r="D1706">
        <v>3000</v>
      </c>
      <c r="E1706" s="182">
        <v>37742</v>
      </c>
      <c r="F1706" s="198">
        <v>61889</v>
      </c>
      <c r="G1706" t="s">
        <v>466</v>
      </c>
      <c r="H1706" s="167">
        <v>9642.35</v>
      </c>
      <c r="I1706">
        <f t="shared" si="26"/>
        <v>2003</v>
      </c>
    </row>
    <row r="1707" spans="4:9">
      <c r="D1707">
        <v>3000</v>
      </c>
      <c r="E1707" s="182">
        <v>37742</v>
      </c>
      <c r="F1707" s="198">
        <v>68933</v>
      </c>
      <c r="G1707" t="s">
        <v>3397</v>
      </c>
      <c r="H1707" s="167">
        <v>19634.5</v>
      </c>
      <c r="I1707">
        <f t="shared" si="26"/>
        <v>2003</v>
      </c>
    </row>
    <row r="1708" spans="4:9">
      <c r="D1708">
        <v>3000</v>
      </c>
      <c r="E1708" s="182">
        <v>37742</v>
      </c>
      <c r="F1708" s="198">
        <v>69618</v>
      </c>
      <c r="G1708" t="s">
        <v>3399</v>
      </c>
      <c r="H1708" s="167">
        <v>83650.81</v>
      </c>
      <c r="I1708">
        <f t="shared" si="26"/>
        <v>2003</v>
      </c>
    </row>
    <row r="1709" spans="4:9">
      <c r="D1709">
        <v>3000</v>
      </c>
      <c r="E1709" s="182">
        <v>37742</v>
      </c>
      <c r="F1709" s="198">
        <v>69619</v>
      </c>
      <c r="G1709" t="s">
        <v>3398</v>
      </c>
      <c r="H1709" s="167">
        <v>83650.78</v>
      </c>
      <c r="I1709">
        <f t="shared" si="26"/>
        <v>2003</v>
      </c>
    </row>
    <row r="1710" spans="4:9">
      <c r="D1710">
        <v>3000</v>
      </c>
      <c r="E1710" s="182">
        <v>37742</v>
      </c>
      <c r="F1710" s="198">
        <v>69620</v>
      </c>
      <c r="G1710" t="s">
        <v>3400</v>
      </c>
      <c r="H1710" s="167">
        <v>301086.24</v>
      </c>
      <c r="I1710">
        <f t="shared" si="26"/>
        <v>2003</v>
      </c>
    </row>
    <row r="1711" spans="4:9">
      <c r="D1711">
        <v>3000</v>
      </c>
      <c r="E1711" s="182">
        <v>37742</v>
      </c>
      <c r="F1711" s="198">
        <v>69621</v>
      </c>
      <c r="G1711" t="s">
        <v>3401</v>
      </c>
      <c r="H1711" s="167">
        <v>376357.8</v>
      </c>
      <c r="I1711">
        <f t="shared" si="26"/>
        <v>2003</v>
      </c>
    </row>
    <row r="1712" spans="4:9">
      <c r="D1712">
        <v>3000</v>
      </c>
      <c r="E1712" s="182">
        <v>37742</v>
      </c>
      <c r="F1712" s="198">
        <v>69622</v>
      </c>
      <c r="G1712" t="s">
        <v>466</v>
      </c>
      <c r="H1712" s="167">
        <v>9934.5300000000007</v>
      </c>
      <c r="I1712">
        <f t="shared" si="26"/>
        <v>2003</v>
      </c>
    </row>
    <row r="1713" spans="4:9">
      <c r="D1713">
        <v>3000</v>
      </c>
      <c r="E1713" s="182">
        <v>37742</v>
      </c>
      <c r="F1713" s="198">
        <v>69623</v>
      </c>
      <c r="G1713" t="s">
        <v>465</v>
      </c>
      <c r="H1713" s="167">
        <v>11169.34</v>
      </c>
      <c r="I1713">
        <f t="shared" si="26"/>
        <v>2003</v>
      </c>
    </row>
    <row r="1714" spans="4:9">
      <c r="D1714">
        <v>3000</v>
      </c>
      <c r="E1714" s="182">
        <v>37742</v>
      </c>
      <c r="F1714" s="198">
        <v>69624</v>
      </c>
      <c r="G1714" t="s">
        <v>467</v>
      </c>
      <c r="H1714" s="167">
        <v>17294.28</v>
      </c>
      <c r="I1714">
        <f t="shared" si="26"/>
        <v>2003</v>
      </c>
    </row>
    <row r="1715" spans="4:9">
      <c r="D1715">
        <v>3000</v>
      </c>
      <c r="E1715" s="182">
        <v>37742</v>
      </c>
      <c r="F1715" s="198">
        <v>69625</v>
      </c>
      <c r="G1715" t="s">
        <v>467</v>
      </c>
      <c r="H1715" s="167">
        <v>17818.36</v>
      </c>
      <c r="I1715">
        <f t="shared" si="26"/>
        <v>2003</v>
      </c>
    </row>
    <row r="1716" spans="4:9">
      <c r="D1716">
        <v>3000</v>
      </c>
      <c r="E1716" s="182">
        <v>37742</v>
      </c>
      <c r="F1716" s="198">
        <v>69626</v>
      </c>
      <c r="G1716" t="s">
        <v>465</v>
      </c>
      <c r="H1716" s="167">
        <v>8842.39</v>
      </c>
      <c r="I1716">
        <f t="shared" si="26"/>
        <v>2003</v>
      </c>
    </row>
    <row r="1717" spans="4:9">
      <c r="D1717">
        <v>3000</v>
      </c>
      <c r="E1717" s="182">
        <v>37742</v>
      </c>
      <c r="F1717" s="198">
        <v>69627</v>
      </c>
      <c r="G1717" t="s">
        <v>464</v>
      </c>
      <c r="H1717" s="167">
        <v>17765.14</v>
      </c>
      <c r="I1717">
        <f t="shared" si="26"/>
        <v>2003</v>
      </c>
    </row>
    <row r="1718" spans="4:9">
      <c r="D1718">
        <v>3000</v>
      </c>
      <c r="E1718" s="182">
        <v>37742</v>
      </c>
      <c r="F1718" s="198">
        <v>69628</v>
      </c>
      <c r="G1718" t="s">
        <v>464</v>
      </c>
      <c r="H1718" s="167">
        <v>17765.12</v>
      </c>
      <c r="I1718">
        <f t="shared" si="26"/>
        <v>2003</v>
      </c>
    </row>
    <row r="1719" spans="4:9" s="191" customFormat="1">
      <c r="D1719" s="191">
        <v>3000</v>
      </c>
      <c r="E1719" s="214">
        <v>37772</v>
      </c>
      <c r="F1719" s="215">
        <v>62607</v>
      </c>
      <c r="G1719" s="191" t="s">
        <v>1097</v>
      </c>
      <c r="H1719" s="190">
        <v>0</v>
      </c>
      <c r="I1719" s="191">
        <f t="shared" si="26"/>
        <v>2003</v>
      </c>
    </row>
    <row r="1720" spans="4:9">
      <c r="D1720">
        <v>3000</v>
      </c>
      <c r="E1720" s="182">
        <v>37773</v>
      </c>
      <c r="F1720" s="198">
        <v>61904</v>
      </c>
      <c r="G1720" t="s">
        <v>1104</v>
      </c>
      <c r="H1720" s="167">
        <v>233018.78</v>
      </c>
      <c r="I1720">
        <f t="shared" si="26"/>
        <v>2003</v>
      </c>
    </row>
    <row r="1721" spans="4:9">
      <c r="D1721">
        <v>3000</v>
      </c>
      <c r="E1721" s="182">
        <v>37773</v>
      </c>
      <c r="F1721" s="198">
        <v>61955</v>
      </c>
      <c r="G1721" t="s">
        <v>3424</v>
      </c>
      <c r="H1721" s="167">
        <v>2817872.34</v>
      </c>
      <c r="I1721">
        <f t="shared" si="26"/>
        <v>2003</v>
      </c>
    </row>
    <row r="1722" spans="4:9">
      <c r="D1722">
        <v>3000</v>
      </c>
      <c r="E1722" s="182">
        <v>37773</v>
      </c>
      <c r="F1722" s="198">
        <v>62058</v>
      </c>
      <c r="G1722" t="s">
        <v>3405</v>
      </c>
      <c r="H1722" s="167">
        <v>5127.08</v>
      </c>
      <c r="I1722">
        <f t="shared" si="26"/>
        <v>2003</v>
      </c>
    </row>
    <row r="1723" spans="4:9">
      <c r="D1723">
        <v>3000</v>
      </c>
      <c r="E1723" s="182">
        <v>37773</v>
      </c>
      <c r="F1723" s="198">
        <v>62061</v>
      </c>
      <c r="G1723" t="s">
        <v>3433</v>
      </c>
      <c r="H1723" s="167">
        <v>46356.99</v>
      </c>
      <c r="I1723">
        <f t="shared" si="26"/>
        <v>2003</v>
      </c>
    </row>
    <row r="1724" spans="4:9">
      <c r="D1724">
        <v>3000</v>
      </c>
      <c r="E1724" s="182">
        <v>37773</v>
      </c>
      <c r="F1724" s="198">
        <v>62623</v>
      </c>
      <c r="G1724" t="s">
        <v>2489</v>
      </c>
      <c r="H1724" s="167">
        <v>211829.61</v>
      </c>
      <c r="I1724">
        <f t="shared" si="26"/>
        <v>2003</v>
      </c>
    </row>
    <row r="1725" spans="4:9">
      <c r="D1725">
        <v>3000</v>
      </c>
      <c r="E1725" s="182">
        <v>37773</v>
      </c>
      <c r="F1725" s="198">
        <v>62628</v>
      </c>
      <c r="G1725" t="s">
        <v>1110</v>
      </c>
      <c r="H1725" s="167">
        <v>1429545.43</v>
      </c>
      <c r="I1725">
        <f t="shared" si="26"/>
        <v>2003</v>
      </c>
    </row>
    <row r="1726" spans="4:9">
      <c r="D1726">
        <v>3000</v>
      </c>
      <c r="E1726" s="182">
        <v>37773</v>
      </c>
      <c r="F1726" s="198">
        <v>62651</v>
      </c>
      <c r="G1726" t="s">
        <v>1781</v>
      </c>
      <c r="H1726" s="167">
        <v>21394.11</v>
      </c>
      <c r="I1726">
        <f t="shared" si="26"/>
        <v>2003</v>
      </c>
    </row>
    <row r="1727" spans="4:9">
      <c r="D1727">
        <v>3000</v>
      </c>
      <c r="E1727" s="182">
        <v>37773</v>
      </c>
      <c r="F1727" s="198">
        <v>62652</v>
      </c>
      <c r="G1727" t="s">
        <v>3430</v>
      </c>
      <c r="H1727" s="167">
        <v>39070.730000000003</v>
      </c>
      <c r="I1727">
        <f t="shared" si="26"/>
        <v>2003</v>
      </c>
    </row>
    <row r="1728" spans="4:9">
      <c r="D1728">
        <v>3000</v>
      </c>
      <c r="E1728" s="182">
        <v>37773</v>
      </c>
      <c r="F1728" s="198">
        <v>62655</v>
      </c>
      <c r="G1728" t="s">
        <v>3434</v>
      </c>
      <c r="H1728" s="167">
        <v>51063.28</v>
      </c>
      <c r="I1728">
        <f t="shared" si="26"/>
        <v>2003</v>
      </c>
    </row>
    <row r="1729" spans="4:9">
      <c r="D1729">
        <v>3000</v>
      </c>
      <c r="E1729" s="182">
        <v>37773</v>
      </c>
      <c r="F1729" s="198">
        <v>62656</v>
      </c>
      <c r="G1729" t="s">
        <v>3410</v>
      </c>
      <c r="H1729" s="167">
        <v>11041.81</v>
      </c>
      <c r="I1729">
        <f t="shared" si="26"/>
        <v>2003</v>
      </c>
    </row>
    <row r="1730" spans="4:9">
      <c r="D1730">
        <v>3000</v>
      </c>
      <c r="E1730" s="182">
        <v>37773</v>
      </c>
      <c r="F1730" s="198">
        <v>62657</v>
      </c>
      <c r="G1730" t="s">
        <v>1254</v>
      </c>
      <c r="H1730" s="167">
        <v>132371.62</v>
      </c>
      <c r="I1730">
        <f t="shared" ref="I1730:I1793" si="27">YEAR(E1730)</f>
        <v>2003</v>
      </c>
    </row>
    <row r="1731" spans="4:9">
      <c r="D1731">
        <v>3000</v>
      </c>
      <c r="E1731" s="182">
        <v>37773</v>
      </c>
      <c r="F1731" s="198">
        <v>62767</v>
      </c>
      <c r="G1731" t="s">
        <v>1255</v>
      </c>
      <c r="H1731" s="167">
        <v>132425.60999999999</v>
      </c>
      <c r="I1731">
        <f t="shared" si="27"/>
        <v>2003</v>
      </c>
    </row>
    <row r="1732" spans="4:9">
      <c r="D1732">
        <v>3000</v>
      </c>
      <c r="E1732" s="182">
        <v>37773</v>
      </c>
      <c r="F1732" s="198">
        <v>62770</v>
      </c>
      <c r="G1732" t="s">
        <v>3417</v>
      </c>
      <c r="H1732" s="167">
        <v>20041.099999999999</v>
      </c>
      <c r="I1732">
        <f t="shared" si="27"/>
        <v>2003</v>
      </c>
    </row>
    <row r="1733" spans="4:9">
      <c r="D1733">
        <v>3000</v>
      </c>
      <c r="E1733" s="182">
        <v>37773</v>
      </c>
      <c r="F1733" s="198">
        <v>62771</v>
      </c>
      <c r="G1733" t="s">
        <v>3419</v>
      </c>
      <c r="H1733" s="167">
        <v>21726.44</v>
      </c>
      <c r="I1733">
        <f t="shared" si="27"/>
        <v>2003</v>
      </c>
    </row>
    <row r="1734" spans="4:9">
      <c r="D1734">
        <v>3000</v>
      </c>
      <c r="E1734" s="182">
        <v>37773</v>
      </c>
      <c r="F1734" s="198">
        <v>62777</v>
      </c>
      <c r="G1734" t="s">
        <v>3439</v>
      </c>
      <c r="H1734" s="167">
        <v>59009.17</v>
      </c>
      <c r="I1734">
        <f t="shared" si="27"/>
        <v>2003</v>
      </c>
    </row>
    <row r="1735" spans="4:9">
      <c r="D1735">
        <v>3000</v>
      </c>
      <c r="E1735" s="182">
        <v>37773</v>
      </c>
      <c r="F1735" s="198">
        <v>62789</v>
      </c>
      <c r="G1735" t="s">
        <v>3429</v>
      </c>
      <c r="H1735" s="167">
        <v>29104.67</v>
      </c>
      <c r="I1735">
        <f t="shared" si="27"/>
        <v>2003</v>
      </c>
    </row>
    <row r="1736" spans="4:9">
      <c r="D1736">
        <v>3000</v>
      </c>
      <c r="E1736" s="182">
        <v>37773</v>
      </c>
      <c r="F1736" s="198">
        <v>63068</v>
      </c>
      <c r="G1736" t="s">
        <v>3432</v>
      </c>
      <c r="H1736" s="167">
        <v>42693.71</v>
      </c>
      <c r="I1736">
        <f t="shared" si="27"/>
        <v>2003</v>
      </c>
    </row>
    <row r="1737" spans="4:9">
      <c r="D1737">
        <v>3000</v>
      </c>
      <c r="E1737" s="182">
        <v>37773</v>
      </c>
      <c r="F1737" s="198">
        <v>63069</v>
      </c>
      <c r="G1737" t="s">
        <v>3431</v>
      </c>
      <c r="H1737" s="167">
        <v>42693.71</v>
      </c>
      <c r="I1737">
        <f t="shared" si="27"/>
        <v>2003</v>
      </c>
    </row>
    <row r="1738" spans="4:9">
      <c r="D1738">
        <v>3000</v>
      </c>
      <c r="E1738" s="182">
        <v>37773</v>
      </c>
      <c r="F1738" s="198">
        <v>63708</v>
      </c>
      <c r="G1738" t="s">
        <v>3418</v>
      </c>
      <c r="H1738" s="167">
        <v>20661.91</v>
      </c>
      <c r="I1738">
        <f t="shared" si="27"/>
        <v>2003</v>
      </c>
    </row>
    <row r="1739" spans="4:9">
      <c r="D1739">
        <v>3000</v>
      </c>
      <c r="E1739" s="182">
        <v>37773</v>
      </c>
      <c r="F1739" s="198">
        <v>63745</v>
      </c>
      <c r="G1739" t="s">
        <v>1250</v>
      </c>
      <c r="H1739" s="167">
        <v>92522.04</v>
      </c>
      <c r="I1739">
        <f t="shared" si="27"/>
        <v>2003</v>
      </c>
    </row>
    <row r="1740" spans="4:9">
      <c r="D1740">
        <v>3000</v>
      </c>
      <c r="E1740" s="182">
        <v>37773</v>
      </c>
      <c r="F1740" s="198">
        <v>65498</v>
      </c>
      <c r="G1740" t="s">
        <v>1109</v>
      </c>
      <c r="H1740" s="167">
        <v>798917.98</v>
      </c>
      <c r="I1740">
        <f t="shared" si="27"/>
        <v>2003</v>
      </c>
    </row>
    <row r="1741" spans="4:9">
      <c r="D1741">
        <v>3000</v>
      </c>
      <c r="E1741" s="182">
        <v>37773</v>
      </c>
      <c r="F1741" s="198">
        <v>65500</v>
      </c>
      <c r="G1741" t="s">
        <v>1111</v>
      </c>
      <c r="H1741" s="167">
        <v>2011700.19</v>
      </c>
      <c r="I1741">
        <f t="shared" si="27"/>
        <v>2003</v>
      </c>
    </row>
    <row r="1742" spans="4:9">
      <c r="D1742">
        <v>3000</v>
      </c>
      <c r="E1742" s="182">
        <v>37773</v>
      </c>
      <c r="F1742" s="198">
        <v>65501</v>
      </c>
      <c r="G1742" t="s">
        <v>1108</v>
      </c>
      <c r="H1742" s="167">
        <v>543574.21</v>
      </c>
      <c r="I1742">
        <f t="shared" si="27"/>
        <v>2003</v>
      </c>
    </row>
    <row r="1743" spans="4:9">
      <c r="D1743">
        <v>3000</v>
      </c>
      <c r="E1743" s="182">
        <v>37773</v>
      </c>
      <c r="F1743" s="198">
        <v>65502</v>
      </c>
      <c r="G1743" t="s">
        <v>1253</v>
      </c>
      <c r="H1743" s="167">
        <v>123821.54</v>
      </c>
      <c r="I1743">
        <f t="shared" si="27"/>
        <v>2003</v>
      </c>
    </row>
    <row r="1744" spans="4:9">
      <c r="D1744">
        <v>3000</v>
      </c>
      <c r="E1744" s="182">
        <v>37773</v>
      </c>
      <c r="F1744" s="198">
        <v>65506</v>
      </c>
      <c r="G1744" t="s">
        <v>3427</v>
      </c>
      <c r="H1744" s="167">
        <v>21832.83</v>
      </c>
      <c r="I1744">
        <f t="shared" si="27"/>
        <v>2003</v>
      </c>
    </row>
    <row r="1745" spans="4:9">
      <c r="D1745">
        <v>3000</v>
      </c>
      <c r="E1745" s="182">
        <v>37773</v>
      </c>
      <c r="F1745" s="198">
        <v>65507</v>
      </c>
      <c r="G1745" t="s">
        <v>2958</v>
      </c>
      <c r="H1745" s="167">
        <v>91971.8</v>
      </c>
      <c r="I1745">
        <f t="shared" si="27"/>
        <v>2003</v>
      </c>
    </row>
    <row r="1746" spans="4:9">
      <c r="D1746">
        <v>3000</v>
      </c>
      <c r="E1746" s="182">
        <v>37773</v>
      </c>
      <c r="F1746" s="198">
        <v>65508</v>
      </c>
      <c r="G1746" t="s">
        <v>3440</v>
      </c>
      <c r="H1746" s="167">
        <v>59544.09</v>
      </c>
      <c r="I1746">
        <f t="shared" si="27"/>
        <v>2003</v>
      </c>
    </row>
    <row r="1747" spans="4:9">
      <c r="D1747">
        <v>3000</v>
      </c>
      <c r="E1747" s="182">
        <v>37773</v>
      </c>
      <c r="F1747" s="198">
        <v>65509</v>
      </c>
      <c r="G1747" t="s">
        <v>3435</v>
      </c>
      <c r="H1747" s="167">
        <v>53589.68</v>
      </c>
      <c r="I1747">
        <f t="shared" si="27"/>
        <v>2003</v>
      </c>
    </row>
    <row r="1748" spans="4:9">
      <c r="D1748">
        <v>3000</v>
      </c>
      <c r="E1748" s="182">
        <v>37773</v>
      </c>
      <c r="F1748" s="198">
        <v>65510</v>
      </c>
      <c r="G1748" t="s">
        <v>1256</v>
      </c>
      <c r="H1748" s="167">
        <v>132981.79999999999</v>
      </c>
      <c r="I1748">
        <f t="shared" si="27"/>
        <v>2003</v>
      </c>
    </row>
    <row r="1749" spans="4:9">
      <c r="D1749">
        <v>3000</v>
      </c>
      <c r="E1749" s="182">
        <v>37773</v>
      </c>
      <c r="F1749" s="198">
        <v>66180</v>
      </c>
      <c r="G1749" t="s">
        <v>1103</v>
      </c>
      <c r="H1749" s="167">
        <v>228252.35</v>
      </c>
      <c r="I1749">
        <f t="shared" si="27"/>
        <v>2003</v>
      </c>
    </row>
    <row r="1750" spans="4:9">
      <c r="D1750">
        <v>3000</v>
      </c>
      <c r="E1750" s="182">
        <v>37773</v>
      </c>
      <c r="F1750" s="198">
        <v>66181</v>
      </c>
      <c r="G1750" t="s">
        <v>3436</v>
      </c>
      <c r="H1750" s="167">
        <v>54433.22</v>
      </c>
      <c r="I1750">
        <f t="shared" si="27"/>
        <v>2003</v>
      </c>
    </row>
    <row r="1751" spans="4:9">
      <c r="D1751">
        <v>3000</v>
      </c>
      <c r="E1751" s="182">
        <v>37773</v>
      </c>
      <c r="F1751" s="198">
        <v>66184</v>
      </c>
      <c r="G1751" t="s">
        <v>1106</v>
      </c>
      <c r="H1751" s="167">
        <v>289750.06</v>
      </c>
      <c r="I1751">
        <f t="shared" si="27"/>
        <v>2003</v>
      </c>
    </row>
    <row r="1752" spans="4:9">
      <c r="D1752">
        <v>3000</v>
      </c>
      <c r="E1752" s="182">
        <v>37773</v>
      </c>
      <c r="F1752" s="198">
        <v>66185</v>
      </c>
      <c r="G1752" t="s">
        <v>3406</v>
      </c>
      <c r="H1752" s="167">
        <v>7008.34</v>
      </c>
      <c r="I1752">
        <f t="shared" si="27"/>
        <v>2003</v>
      </c>
    </row>
    <row r="1753" spans="4:9">
      <c r="D1753">
        <v>3000</v>
      </c>
      <c r="E1753" s="182">
        <v>37773</v>
      </c>
      <c r="F1753" s="198">
        <v>66186</v>
      </c>
      <c r="G1753" t="s">
        <v>1107</v>
      </c>
      <c r="H1753" s="167">
        <v>302745.09999999998</v>
      </c>
      <c r="I1753">
        <f t="shared" si="27"/>
        <v>2003</v>
      </c>
    </row>
    <row r="1754" spans="4:9">
      <c r="D1754">
        <v>3000</v>
      </c>
      <c r="E1754" s="182">
        <v>37773</v>
      </c>
      <c r="F1754" s="198">
        <v>66187</v>
      </c>
      <c r="G1754" t="s">
        <v>1251</v>
      </c>
      <c r="H1754" s="167">
        <v>115485.75999999999</v>
      </c>
      <c r="I1754">
        <f t="shared" si="27"/>
        <v>2003</v>
      </c>
    </row>
    <row r="1755" spans="4:9">
      <c r="D1755">
        <v>3000</v>
      </c>
      <c r="E1755" s="182">
        <v>37773</v>
      </c>
      <c r="F1755" s="198">
        <v>66189</v>
      </c>
      <c r="G1755" t="s">
        <v>1102</v>
      </c>
      <c r="H1755" s="167">
        <v>225139.58</v>
      </c>
      <c r="I1755">
        <f t="shared" si="27"/>
        <v>2003</v>
      </c>
    </row>
    <row r="1756" spans="4:9">
      <c r="D1756">
        <v>3000</v>
      </c>
      <c r="E1756" s="182">
        <v>37773</v>
      </c>
      <c r="F1756" s="198">
        <v>66190</v>
      </c>
      <c r="G1756" t="s">
        <v>2490</v>
      </c>
      <c r="H1756" s="167">
        <v>225139.57</v>
      </c>
      <c r="I1756">
        <f t="shared" si="27"/>
        <v>2003</v>
      </c>
    </row>
    <row r="1757" spans="4:9">
      <c r="D1757">
        <v>3000</v>
      </c>
      <c r="E1757" s="182">
        <v>37773</v>
      </c>
      <c r="F1757" s="198">
        <v>67927</v>
      </c>
      <c r="G1757" t="s">
        <v>3411</v>
      </c>
      <c r="H1757" s="167">
        <v>11200.99</v>
      </c>
      <c r="I1757">
        <f t="shared" si="27"/>
        <v>2003</v>
      </c>
    </row>
    <row r="1758" spans="4:9">
      <c r="D1758">
        <v>3000</v>
      </c>
      <c r="E1758" s="182">
        <v>37773</v>
      </c>
      <c r="F1758" s="198">
        <v>67938</v>
      </c>
      <c r="G1758" t="s">
        <v>3415</v>
      </c>
      <c r="H1758" s="167">
        <v>16670.59</v>
      </c>
      <c r="I1758">
        <f t="shared" si="27"/>
        <v>2003</v>
      </c>
    </row>
    <row r="1759" spans="4:9">
      <c r="D1759">
        <v>3000</v>
      </c>
      <c r="E1759" s="182">
        <v>37773</v>
      </c>
      <c r="F1759" s="198">
        <v>67939</v>
      </c>
      <c r="G1759" t="s">
        <v>3404</v>
      </c>
      <c r="H1759" s="167">
        <v>4145.18</v>
      </c>
      <c r="I1759">
        <f t="shared" si="27"/>
        <v>2003</v>
      </c>
    </row>
    <row r="1760" spans="4:9">
      <c r="D1760">
        <v>3000</v>
      </c>
      <c r="E1760" s="182">
        <v>37773</v>
      </c>
      <c r="F1760" s="198">
        <v>68255</v>
      </c>
      <c r="G1760" t="s">
        <v>1105</v>
      </c>
      <c r="H1760" s="167">
        <v>277888.3</v>
      </c>
      <c r="I1760">
        <f t="shared" si="27"/>
        <v>2003</v>
      </c>
    </row>
    <row r="1761" spans="4:9">
      <c r="D1761">
        <v>3000</v>
      </c>
      <c r="E1761" s="182">
        <v>37773</v>
      </c>
      <c r="F1761" s="198">
        <v>68596</v>
      </c>
      <c r="G1761" t="s">
        <v>1542</v>
      </c>
      <c r="H1761" s="167">
        <v>207673.62</v>
      </c>
      <c r="I1761">
        <f t="shared" si="27"/>
        <v>2003</v>
      </c>
    </row>
    <row r="1762" spans="4:9">
      <c r="D1762">
        <v>3000</v>
      </c>
      <c r="E1762" s="182">
        <v>37773</v>
      </c>
      <c r="F1762" s="198">
        <v>68598</v>
      </c>
      <c r="G1762" t="s">
        <v>1540</v>
      </c>
      <c r="H1762" s="167">
        <v>47593.18</v>
      </c>
      <c r="I1762">
        <f t="shared" si="27"/>
        <v>2003</v>
      </c>
    </row>
    <row r="1763" spans="4:9">
      <c r="D1763">
        <v>3000</v>
      </c>
      <c r="E1763" s="182">
        <v>37773</v>
      </c>
      <c r="F1763" s="198">
        <v>68940</v>
      </c>
      <c r="G1763" t="s">
        <v>3403</v>
      </c>
      <c r="H1763" s="167">
        <v>3699.63</v>
      </c>
      <c r="I1763">
        <f t="shared" si="27"/>
        <v>2003</v>
      </c>
    </row>
    <row r="1764" spans="4:9">
      <c r="D1764">
        <v>3000</v>
      </c>
      <c r="E1764" s="182">
        <v>37773</v>
      </c>
      <c r="F1764" s="198">
        <v>68976</v>
      </c>
      <c r="G1764" t="s">
        <v>3416</v>
      </c>
      <c r="H1764" s="167">
        <v>19899.29</v>
      </c>
      <c r="I1764">
        <f t="shared" si="27"/>
        <v>2003</v>
      </c>
    </row>
    <row r="1765" spans="4:9">
      <c r="D1765">
        <v>3000</v>
      </c>
      <c r="E1765" s="182">
        <v>37773</v>
      </c>
      <c r="F1765" s="198">
        <v>68981</v>
      </c>
      <c r="G1765" t="s">
        <v>3408</v>
      </c>
      <c r="H1765" s="167">
        <v>8912.99</v>
      </c>
      <c r="I1765">
        <f t="shared" si="27"/>
        <v>2003</v>
      </c>
    </row>
    <row r="1766" spans="4:9">
      <c r="D1766">
        <v>3000</v>
      </c>
      <c r="E1766" s="182">
        <v>37773</v>
      </c>
      <c r="F1766" s="198">
        <v>69645</v>
      </c>
      <c r="G1766" t="s">
        <v>3402</v>
      </c>
      <c r="H1766" s="167">
        <v>3043.29</v>
      </c>
      <c r="I1766">
        <f t="shared" si="27"/>
        <v>2003</v>
      </c>
    </row>
    <row r="1767" spans="4:9">
      <c r="D1767">
        <v>3000</v>
      </c>
      <c r="E1767" s="182">
        <v>37773</v>
      </c>
      <c r="F1767" s="198">
        <v>69646</v>
      </c>
      <c r="G1767" t="s">
        <v>3413</v>
      </c>
      <c r="H1767" s="167">
        <v>13494.49</v>
      </c>
      <c r="I1767">
        <f t="shared" si="27"/>
        <v>2003</v>
      </c>
    </row>
    <row r="1768" spans="4:9">
      <c r="D1768">
        <v>3000</v>
      </c>
      <c r="E1768" s="182">
        <v>37782</v>
      </c>
      <c r="F1768" s="198">
        <v>62629</v>
      </c>
      <c r="G1768" t="s">
        <v>3426</v>
      </c>
      <c r="H1768" s="167">
        <v>111202.88</v>
      </c>
      <c r="I1768">
        <f t="shared" si="27"/>
        <v>2003</v>
      </c>
    </row>
    <row r="1769" spans="4:9">
      <c r="D1769">
        <v>3000</v>
      </c>
      <c r="E1769" s="182">
        <v>37782</v>
      </c>
      <c r="F1769" s="198">
        <v>62782</v>
      </c>
      <c r="G1769" t="s">
        <v>3425</v>
      </c>
      <c r="H1769" s="167">
        <v>16225.77</v>
      </c>
      <c r="I1769">
        <f t="shared" si="27"/>
        <v>2003</v>
      </c>
    </row>
    <row r="1770" spans="4:9">
      <c r="D1770">
        <v>3000</v>
      </c>
      <c r="E1770" s="182">
        <v>37784</v>
      </c>
      <c r="F1770" s="198">
        <v>62056</v>
      </c>
      <c r="G1770" t="s">
        <v>1701</v>
      </c>
      <c r="H1770" s="167">
        <v>18285.23</v>
      </c>
      <c r="I1770">
        <f t="shared" si="27"/>
        <v>2003</v>
      </c>
    </row>
    <row r="1771" spans="4:9">
      <c r="D1771">
        <v>3000</v>
      </c>
      <c r="E1771" s="182">
        <v>37789</v>
      </c>
      <c r="F1771" s="198">
        <v>69638</v>
      </c>
      <c r="G1771" t="s">
        <v>1704</v>
      </c>
      <c r="H1771" s="167">
        <v>144449.82999999999</v>
      </c>
      <c r="I1771">
        <f t="shared" si="27"/>
        <v>2003</v>
      </c>
    </row>
    <row r="1772" spans="4:9">
      <c r="D1772">
        <v>3000</v>
      </c>
      <c r="E1772" s="182">
        <v>37790</v>
      </c>
      <c r="F1772" s="198">
        <v>69637</v>
      </c>
      <c r="G1772" t="s">
        <v>1705</v>
      </c>
      <c r="H1772" s="167">
        <v>175659.79</v>
      </c>
      <c r="I1772">
        <f t="shared" si="27"/>
        <v>2003</v>
      </c>
    </row>
    <row r="1773" spans="4:9">
      <c r="D1773">
        <v>3000</v>
      </c>
      <c r="E1773" s="182">
        <v>37791</v>
      </c>
      <c r="F1773" s="198">
        <v>69642</v>
      </c>
      <c r="G1773" t="s">
        <v>2537</v>
      </c>
      <c r="H1773" s="167">
        <v>63764.85</v>
      </c>
      <c r="I1773">
        <f t="shared" si="27"/>
        <v>2003</v>
      </c>
    </row>
    <row r="1774" spans="4:9">
      <c r="D1774">
        <v>3000</v>
      </c>
      <c r="E1774" s="182">
        <v>37793</v>
      </c>
      <c r="F1774" s="198">
        <v>69644</v>
      </c>
      <c r="G1774" t="s">
        <v>2538</v>
      </c>
      <c r="H1774" s="167">
        <v>18928.509999999998</v>
      </c>
      <c r="I1774">
        <f t="shared" si="27"/>
        <v>2003</v>
      </c>
    </row>
    <row r="1775" spans="4:9">
      <c r="D1775">
        <v>3000</v>
      </c>
      <c r="E1775" s="182">
        <v>37794</v>
      </c>
      <c r="F1775" s="198">
        <v>69640</v>
      </c>
      <c r="G1775" t="s">
        <v>2539</v>
      </c>
      <c r="H1775" s="167">
        <v>16515.45</v>
      </c>
      <c r="I1775">
        <f t="shared" si="27"/>
        <v>2003</v>
      </c>
    </row>
    <row r="1776" spans="4:9">
      <c r="D1776">
        <v>3000</v>
      </c>
      <c r="E1776" s="182">
        <v>37796</v>
      </c>
      <c r="F1776" s="198">
        <v>62772</v>
      </c>
      <c r="G1776" t="s">
        <v>2540</v>
      </c>
      <c r="H1776" s="167">
        <v>23590</v>
      </c>
      <c r="I1776">
        <f t="shared" si="27"/>
        <v>2003</v>
      </c>
    </row>
    <row r="1777" spans="4:9">
      <c r="D1777">
        <v>3000</v>
      </c>
      <c r="E1777" s="182">
        <v>37796</v>
      </c>
      <c r="F1777" s="198">
        <v>64396</v>
      </c>
      <c r="G1777" t="s">
        <v>2541</v>
      </c>
      <c r="H1777" s="167">
        <v>24460.2</v>
      </c>
      <c r="I1777">
        <f t="shared" si="27"/>
        <v>2003</v>
      </c>
    </row>
    <row r="1778" spans="4:9">
      <c r="D1778">
        <v>3000</v>
      </c>
      <c r="E1778" s="182">
        <v>37797</v>
      </c>
      <c r="F1778" s="198">
        <v>67928</v>
      </c>
      <c r="G1778" t="s">
        <v>2544</v>
      </c>
      <c r="H1778" s="167">
        <v>44701.599999999999</v>
      </c>
      <c r="I1778">
        <f t="shared" si="27"/>
        <v>2003</v>
      </c>
    </row>
    <row r="1779" spans="4:9">
      <c r="D1779">
        <v>3000</v>
      </c>
      <c r="E1779" s="182">
        <v>37797</v>
      </c>
      <c r="F1779" s="198">
        <v>67929</v>
      </c>
      <c r="G1779" t="s">
        <v>2543</v>
      </c>
      <c r="H1779" s="167">
        <v>23553.91</v>
      </c>
      <c r="I1779">
        <f t="shared" si="27"/>
        <v>2003</v>
      </c>
    </row>
    <row r="1780" spans="4:9">
      <c r="D1780">
        <v>3000</v>
      </c>
      <c r="E1780" s="182">
        <v>37797</v>
      </c>
      <c r="F1780" s="198">
        <v>67931</v>
      </c>
      <c r="G1780" t="s">
        <v>2542</v>
      </c>
      <c r="H1780" s="167">
        <v>20868.21</v>
      </c>
      <c r="I1780">
        <f t="shared" si="27"/>
        <v>2003</v>
      </c>
    </row>
    <row r="1781" spans="4:9">
      <c r="D1781">
        <v>3000</v>
      </c>
      <c r="E1781" s="182">
        <v>37803</v>
      </c>
      <c r="F1781" s="198">
        <v>63719</v>
      </c>
      <c r="G1781" t="s">
        <v>315</v>
      </c>
      <c r="H1781" s="167">
        <v>36328.800000000003</v>
      </c>
      <c r="I1781">
        <f t="shared" si="27"/>
        <v>2003</v>
      </c>
    </row>
    <row r="1782" spans="4:9">
      <c r="D1782">
        <v>3000</v>
      </c>
      <c r="E1782" s="182">
        <v>37811</v>
      </c>
      <c r="F1782" s="198">
        <v>62791</v>
      </c>
      <c r="G1782" t="s">
        <v>316</v>
      </c>
      <c r="H1782" s="167">
        <v>29671.01</v>
      </c>
      <c r="I1782">
        <f t="shared" si="27"/>
        <v>2003</v>
      </c>
    </row>
    <row r="1783" spans="4:9">
      <c r="D1783">
        <v>3000</v>
      </c>
      <c r="E1783" s="182">
        <v>37812</v>
      </c>
      <c r="F1783" s="198">
        <v>62768</v>
      </c>
      <c r="G1783" t="s">
        <v>317</v>
      </c>
      <c r="H1783" s="167">
        <v>15301</v>
      </c>
      <c r="I1783">
        <f t="shared" si="27"/>
        <v>2003</v>
      </c>
    </row>
    <row r="1784" spans="4:9">
      <c r="D1784">
        <v>3000</v>
      </c>
      <c r="E1784" s="182">
        <v>37816</v>
      </c>
      <c r="F1784" s="198">
        <v>62081</v>
      </c>
      <c r="G1784" t="s">
        <v>318</v>
      </c>
      <c r="H1784" s="167">
        <v>14148.48</v>
      </c>
      <c r="I1784">
        <f t="shared" si="27"/>
        <v>2003</v>
      </c>
    </row>
    <row r="1785" spans="4:9">
      <c r="D1785">
        <v>3000</v>
      </c>
      <c r="E1785" s="182">
        <v>37819</v>
      </c>
      <c r="F1785" s="198">
        <v>62060</v>
      </c>
      <c r="G1785" t="s">
        <v>923</v>
      </c>
      <c r="H1785" s="167">
        <v>38981.46</v>
      </c>
      <c r="I1785">
        <f t="shared" si="27"/>
        <v>2003</v>
      </c>
    </row>
    <row r="1786" spans="4:9">
      <c r="D1786">
        <v>3000</v>
      </c>
      <c r="E1786" s="182">
        <v>37819</v>
      </c>
      <c r="F1786" s="198">
        <v>64393</v>
      </c>
      <c r="G1786" t="s">
        <v>922</v>
      </c>
      <c r="H1786" s="167">
        <v>20000.439999999999</v>
      </c>
      <c r="I1786">
        <f t="shared" si="27"/>
        <v>2003</v>
      </c>
    </row>
    <row r="1787" spans="4:9">
      <c r="D1787">
        <v>3000</v>
      </c>
      <c r="E1787" s="182">
        <v>37827</v>
      </c>
      <c r="F1787" s="198">
        <v>63706</v>
      </c>
      <c r="G1787" t="s">
        <v>924</v>
      </c>
      <c r="H1787" s="167">
        <v>33445.29</v>
      </c>
      <c r="I1787">
        <f t="shared" si="27"/>
        <v>2003</v>
      </c>
    </row>
    <row r="1788" spans="4:9">
      <c r="D1788">
        <v>3000</v>
      </c>
      <c r="E1788" s="182">
        <v>37833</v>
      </c>
      <c r="F1788" s="198">
        <v>62788</v>
      </c>
      <c r="G1788" t="s">
        <v>926</v>
      </c>
      <c r="H1788" s="167">
        <v>20000.439999999999</v>
      </c>
      <c r="I1788">
        <f t="shared" si="27"/>
        <v>2003</v>
      </c>
    </row>
    <row r="1789" spans="4:9">
      <c r="D1789">
        <v>3000</v>
      </c>
      <c r="E1789" s="182">
        <v>37837</v>
      </c>
      <c r="F1789" s="198">
        <v>62059</v>
      </c>
      <c r="G1789" t="s">
        <v>927</v>
      </c>
      <c r="H1789" s="167">
        <v>153628.65</v>
      </c>
      <c r="I1789">
        <f t="shared" si="27"/>
        <v>2003</v>
      </c>
    </row>
    <row r="1790" spans="4:9">
      <c r="D1790">
        <v>3000</v>
      </c>
      <c r="E1790" s="182">
        <v>37854</v>
      </c>
      <c r="F1790" s="198">
        <v>68257</v>
      </c>
      <c r="G1790" t="s">
        <v>930</v>
      </c>
      <c r="H1790" s="167">
        <v>55789.98</v>
      </c>
      <c r="I1790">
        <f t="shared" si="27"/>
        <v>2003</v>
      </c>
    </row>
    <row r="1791" spans="4:9">
      <c r="D1791">
        <v>3000</v>
      </c>
      <c r="E1791" s="182">
        <v>37855</v>
      </c>
      <c r="F1791" s="198">
        <v>62793</v>
      </c>
      <c r="G1791" t="s">
        <v>931</v>
      </c>
      <c r="H1791" s="167">
        <v>245348.13</v>
      </c>
      <c r="I1791">
        <f t="shared" si="27"/>
        <v>2003</v>
      </c>
    </row>
    <row r="1792" spans="4:9">
      <c r="D1792">
        <v>3000</v>
      </c>
      <c r="E1792" s="182">
        <v>37859</v>
      </c>
      <c r="F1792" s="198">
        <v>63722</v>
      </c>
      <c r="G1792" t="s">
        <v>932</v>
      </c>
      <c r="H1792" s="167">
        <v>122046.56</v>
      </c>
      <c r="I1792">
        <f t="shared" si="27"/>
        <v>2003</v>
      </c>
    </row>
    <row r="1793" spans="4:9">
      <c r="D1793">
        <v>3000</v>
      </c>
      <c r="E1793" s="182">
        <v>37861</v>
      </c>
      <c r="F1793" s="198">
        <v>62626</v>
      </c>
      <c r="G1793" t="s">
        <v>933</v>
      </c>
      <c r="H1793" s="167">
        <v>71725.09</v>
      </c>
      <c r="I1793">
        <f t="shared" si="27"/>
        <v>2003</v>
      </c>
    </row>
    <row r="1794" spans="4:9">
      <c r="D1794">
        <v>3000</v>
      </c>
      <c r="E1794" s="182">
        <v>37866</v>
      </c>
      <c r="F1794" s="198">
        <v>63709</v>
      </c>
      <c r="G1794" t="s">
        <v>934</v>
      </c>
      <c r="H1794" s="167">
        <v>10739.59</v>
      </c>
      <c r="I1794">
        <f t="shared" ref="I1794:I1857" si="28">YEAR(E1794)</f>
        <v>2003</v>
      </c>
    </row>
    <row r="1795" spans="4:9">
      <c r="D1795">
        <v>3000</v>
      </c>
      <c r="E1795" s="182">
        <v>37893</v>
      </c>
      <c r="F1795" s="198">
        <v>68260</v>
      </c>
      <c r="G1795" t="s">
        <v>936</v>
      </c>
      <c r="H1795" s="167">
        <v>99870.48</v>
      </c>
      <c r="I1795">
        <f t="shared" si="28"/>
        <v>2003</v>
      </c>
    </row>
    <row r="1796" spans="4:9">
      <c r="D1796">
        <v>3000</v>
      </c>
      <c r="E1796" s="182">
        <v>37895</v>
      </c>
      <c r="F1796" s="198">
        <v>62792</v>
      </c>
      <c r="G1796" t="s">
        <v>937</v>
      </c>
      <c r="H1796" s="167">
        <v>78292.67</v>
      </c>
      <c r="I1796">
        <f t="shared" si="28"/>
        <v>2003</v>
      </c>
    </row>
    <row r="1797" spans="4:9">
      <c r="D1797">
        <v>3000</v>
      </c>
      <c r="E1797" s="182">
        <v>37895</v>
      </c>
      <c r="F1797" s="198">
        <v>63743</v>
      </c>
      <c r="G1797" t="s">
        <v>939</v>
      </c>
      <c r="H1797" s="167">
        <v>111857.88</v>
      </c>
      <c r="I1797">
        <f t="shared" si="28"/>
        <v>2003</v>
      </c>
    </row>
    <row r="1798" spans="4:9">
      <c r="D1798">
        <v>3000</v>
      </c>
      <c r="E1798" s="182">
        <v>37895</v>
      </c>
      <c r="F1798" s="198">
        <v>64395</v>
      </c>
      <c r="G1798" t="s">
        <v>940</v>
      </c>
      <c r="H1798" s="167">
        <v>241157.47</v>
      </c>
      <c r="I1798">
        <f t="shared" si="28"/>
        <v>2003</v>
      </c>
    </row>
    <row r="1799" spans="4:9">
      <c r="D1799">
        <v>3000</v>
      </c>
      <c r="E1799" s="182">
        <v>37895</v>
      </c>
      <c r="F1799" s="198">
        <v>68256</v>
      </c>
      <c r="G1799" t="s">
        <v>938</v>
      </c>
      <c r="H1799" s="167">
        <v>81338.8</v>
      </c>
      <c r="I1799">
        <f t="shared" si="28"/>
        <v>2003</v>
      </c>
    </row>
    <row r="1800" spans="4:9">
      <c r="D1800">
        <v>3000</v>
      </c>
      <c r="E1800" s="182">
        <v>37896</v>
      </c>
      <c r="F1800" s="198">
        <v>63710</v>
      </c>
      <c r="G1800" t="s">
        <v>941</v>
      </c>
      <c r="H1800" s="167">
        <v>19737.22</v>
      </c>
      <c r="I1800">
        <f t="shared" si="28"/>
        <v>2003</v>
      </c>
    </row>
    <row r="1801" spans="4:9">
      <c r="D1801">
        <v>3000</v>
      </c>
      <c r="E1801" s="182">
        <v>37903</v>
      </c>
      <c r="F1801" s="198">
        <v>64397</v>
      </c>
      <c r="G1801" t="s">
        <v>942</v>
      </c>
      <c r="H1801" s="167">
        <v>14382.03</v>
      </c>
      <c r="I1801">
        <f t="shared" si="28"/>
        <v>2003</v>
      </c>
    </row>
    <row r="1802" spans="4:9">
      <c r="D1802">
        <v>3000</v>
      </c>
      <c r="E1802" s="182">
        <v>37910</v>
      </c>
      <c r="F1802" s="198">
        <v>63711</v>
      </c>
      <c r="G1802" t="s">
        <v>3608</v>
      </c>
      <c r="H1802" s="167">
        <v>18927.23</v>
      </c>
      <c r="I1802">
        <f t="shared" si="28"/>
        <v>2003</v>
      </c>
    </row>
    <row r="1803" spans="4:9">
      <c r="D1803">
        <v>3000</v>
      </c>
      <c r="E1803" s="182">
        <v>37910</v>
      </c>
      <c r="F1803" s="198">
        <v>63712</v>
      </c>
      <c r="G1803" t="s">
        <v>943</v>
      </c>
      <c r="H1803" s="167">
        <v>6689.64</v>
      </c>
      <c r="I1803">
        <f t="shared" si="28"/>
        <v>2003</v>
      </c>
    </row>
    <row r="1804" spans="4:9">
      <c r="D1804">
        <v>3000</v>
      </c>
      <c r="E1804" s="182">
        <v>37911</v>
      </c>
      <c r="F1804" s="198">
        <v>68987</v>
      </c>
      <c r="G1804" t="s">
        <v>3609</v>
      </c>
      <c r="H1804" s="167">
        <v>38175.870000000003</v>
      </c>
      <c r="I1804">
        <f t="shared" si="28"/>
        <v>2003</v>
      </c>
    </row>
    <row r="1805" spans="4:9">
      <c r="D1805">
        <v>3000</v>
      </c>
      <c r="E1805" s="182">
        <v>37911</v>
      </c>
      <c r="F1805" s="198">
        <v>68988</v>
      </c>
      <c r="G1805" t="s">
        <v>3610</v>
      </c>
      <c r="H1805" s="167">
        <v>44398.85</v>
      </c>
      <c r="I1805">
        <f t="shared" si="28"/>
        <v>2003</v>
      </c>
    </row>
    <row r="1806" spans="4:9">
      <c r="D1806">
        <v>3000</v>
      </c>
      <c r="E1806" s="182">
        <v>37911</v>
      </c>
      <c r="F1806" s="198">
        <v>68989</v>
      </c>
      <c r="G1806" t="s">
        <v>3611</v>
      </c>
      <c r="H1806" s="167">
        <v>104614.01</v>
      </c>
      <c r="I1806">
        <f t="shared" si="28"/>
        <v>2003</v>
      </c>
    </row>
    <row r="1807" spans="4:9">
      <c r="D1807">
        <v>3000</v>
      </c>
      <c r="E1807" s="182">
        <v>37911</v>
      </c>
      <c r="F1807" s="198">
        <v>70072</v>
      </c>
      <c r="G1807" t="s">
        <v>3612</v>
      </c>
      <c r="H1807" s="167">
        <v>652375.82999999996</v>
      </c>
      <c r="I1807">
        <f t="shared" si="28"/>
        <v>2003</v>
      </c>
    </row>
    <row r="1808" spans="4:9">
      <c r="D1808">
        <v>3000</v>
      </c>
      <c r="E1808" s="182">
        <v>37924</v>
      </c>
      <c r="F1808" s="198">
        <v>67934</v>
      </c>
      <c r="G1808" t="s">
        <v>3615</v>
      </c>
      <c r="H1808" s="167">
        <v>39042.43</v>
      </c>
      <c r="I1808">
        <f t="shared" si="28"/>
        <v>2003</v>
      </c>
    </row>
    <row r="1809" spans="4:9">
      <c r="D1809">
        <v>3000</v>
      </c>
      <c r="E1809" s="182">
        <v>37925</v>
      </c>
      <c r="F1809" s="198">
        <v>65462</v>
      </c>
      <c r="G1809" t="s">
        <v>3616</v>
      </c>
      <c r="H1809" s="167">
        <v>47085.39</v>
      </c>
      <c r="I1809">
        <f t="shared" si="28"/>
        <v>2003</v>
      </c>
    </row>
    <row r="1810" spans="4:9">
      <c r="D1810">
        <v>3000</v>
      </c>
      <c r="E1810" s="182">
        <v>37926</v>
      </c>
      <c r="F1810" s="198">
        <v>70073</v>
      </c>
      <c r="G1810" t="s">
        <v>3368</v>
      </c>
      <c r="H1810" s="167">
        <v>62041.26</v>
      </c>
      <c r="I1810">
        <f t="shared" si="28"/>
        <v>2003</v>
      </c>
    </row>
    <row r="1811" spans="4:9">
      <c r="D1811">
        <v>3000</v>
      </c>
      <c r="E1811" s="182">
        <v>37926</v>
      </c>
      <c r="F1811" s="198">
        <v>70074</v>
      </c>
      <c r="G1811" t="s">
        <v>3617</v>
      </c>
      <c r="H1811" s="167">
        <v>46906.559999999998</v>
      </c>
      <c r="I1811">
        <f t="shared" si="28"/>
        <v>2003</v>
      </c>
    </row>
    <row r="1812" spans="4:9">
      <c r="D1812">
        <v>3000</v>
      </c>
      <c r="E1812" s="182">
        <v>37926</v>
      </c>
      <c r="F1812" s="198">
        <v>70075</v>
      </c>
      <c r="G1812" t="s">
        <v>3370</v>
      </c>
      <c r="H1812" s="167">
        <v>363605.94</v>
      </c>
      <c r="I1812">
        <f t="shared" si="28"/>
        <v>2003</v>
      </c>
    </row>
    <row r="1813" spans="4:9">
      <c r="D1813">
        <v>3000</v>
      </c>
      <c r="E1813" s="182">
        <v>37926</v>
      </c>
      <c r="F1813" s="198">
        <v>70076</v>
      </c>
      <c r="G1813" t="s">
        <v>3369</v>
      </c>
      <c r="H1813" s="167">
        <v>69032</v>
      </c>
      <c r="I1813">
        <f t="shared" si="28"/>
        <v>2003</v>
      </c>
    </row>
    <row r="1814" spans="4:9">
      <c r="D1814">
        <v>3000</v>
      </c>
      <c r="E1814" s="182">
        <v>37956</v>
      </c>
      <c r="F1814" s="198">
        <v>67936</v>
      </c>
      <c r="G1814" t="s">
        <v>2172</v>
      </c>
      <c r="H1814" s="167">
        <v>461938.78</v>
      </c>
      <c r="I1814">
        <f t="shared" si="28"/>
        <v>2003</v>
      </c>
    </row>
    <row r="1815" spans="4:9">
      <c r="D1815">
        <v>3000</v>
      </c>
      <c r="E1815" s="182">
        <v>37964</v>
      </c>
      <c r="F1815" s="198">
        <v>68982</v>
      </c>
      <c r="G1815" t="s">
        <v>2720</v>
      </c>
      <c r="H1815" s="167">
        <v>36071.839999999997</v>
      </c>
      <c r="I1815">
        <f t="shared" si="28"/>
        <v>2003</v>
      </c>
    </row>
    <row r="1816" spans="4:9">
      <c r="D1816">
        <v>3000</v>
      </c>
      <c r="E1816" s="182">
        <v>37964</v>
      </c>
      <c r="F1816" s="198">
        <v>68983</v>
      </c>
      <c r="G1816" t="s">
        <v>1352</v>
      </c>
      <c r="H1816" s="167">
        <v>55381.64</v>
      </c>
      <c r="I1816">
        <f t="shared" si="28"/>
        <v>2003</v>
      </c>
    </row>
    <row r="1817" spans="4:9">
      <c r="D1817">
        <v>3000</v>
      </c>
      <c r="E1817" s="182">
        <v>37964</v>
      </c>
      <c r="F1817" s="198">
        <v>68984</v>
      </c>
      <c r="G1817" t="s">
        <v>1355</v>
      </c>
      <c r="H1817" s="167">
        <v>120656</v>
      </c>
      <c r="I1817">
        <f t="shared" si="28"/>
        <v>2003</v>
      </c>
    </row>
    <row r="1818" spans="4:9">
      <c r="D1818">
        <v>3000</v>
      </c>
      <c r="E1818" s="182">
        <v>37964</v>
      </c>
      <c r="F1818" s="198">
        <v>68985</v>
      </c>
      <c r="G1818" t="s">
        <v>1353</v>
      </c>
      <c r="H1818" s="167">
        <v>57965.59</v>
      </c>
      <c r="I1818">
        <f t="shared" si="28"/>
        <v>2003</v>
      </c>
    </row>
    <row r="1819" spans="4:9">
      <c r="D1819">
        <v>3000</v>
      </c>
      <c r="E1819" s="182">
        <v>37964</v>
      </c>
      <c r="F1819" s="198">
        <v>68986</v>
      </c>
      <c r="G1819" t="s">
        <v>1354</v>
      </c>
      <c r="H1819" s="167">
        <v>119898.25</v>
      </c>
      <c r="I1819">
        <f t="shared" si="28"/>
        <v>2003</v>
      </c>
    </row>
    <row r="1820" spans="4:9">
      <c r="D1820">
        <v>3000</v>
      </c>
      <c r="E1820" s="182">
        <v>37965</v>
      </c>
      <c r="F1820" s="198">
        <v>68979</v>
      </c>
      <c r="G1820" t="s">
        <v>1356</v>
      </c>
      <c r="H1820" s="167">
        <v>12893.5</v>
      </c>
      <c r="I1820">
        <f t="shared" si="28"/>
        <v>2003</v>
      </c>
    </row>
    <row r="1821" spans="4:9">
      <c r="D1821">
        <v>3000</v>
      </c>
      <c r="E1821" s="182">
        <v>37972</v>
      </c>
      <c r="F1821" s="198">
        <v>65505</v>
      </c>
      <c r="G1821" t="s">
        <v>1357</v>
      </c>
      <c r="H1821" s="167">
        <v>37450</v>
      </c>
      <c r="I1821">
        <f t="shared" si="28"/>
        <v>2003</v>
      </c>
    </row>
    <row r="1822" spans="4:9">
      <c r="D1822">
        <v>3000</v>
      </c>
      <c r="E1822" s="182">
        <v>37999</v>
      </c>
      <c r="F1822" s="198">
        <v>62082</v>
      </c>
      <c r="G1822" t="s">
        <v>53</v>
      </c>
      <c r="H1822" s="167">
        <v>61344.13</v>
      </c>
      <c r="I1822">
        <f t="shared" si="28"/>
        <v>2004</v>
      </c>
    </row>
    <row r="1823" spans="4:9">
      <c r="D1823">
        <v>3000</v>
      </c>
      <c r="E1823" s="182">
        <v>38000</v>
      </c>
      <c r="F1823" s="198">
        <v>62076</v>
      </c>
      <c r="G1823" t="s">
        <v>55</v>
      </c>
      <c r="H1823" s="167">
        <v>7052.79</v>
      </c>
      <c r="I1823">
        <f t="shared" si="28"/>
        <v>2004</v>
      </c>
    </row>
    <row r="1824" spans="4:9">
      <c r="D1824">
        <v>3000</v>
      </c>
      <c r="E1824" s="182">
        <v>38000</v>
      </c>
      <c r="F1824" s="198">
        <v>62077</v>
      </c>
      <c r="G1824" t="s">
        <v>54</v>
      </c>
      <c r="H1824" s="167">
        <v>7052.79</v>
      </c>
      <c r="I1824">
        <f t="shared" si="28"/>
        <v>2004</v>
      </c>
    </row>
    <row r="1825" spans="4:9">
      <c r="D1825">
        <v>3000</v>
      </c>
      <c r="E1825" s="182">
        <v>38018</v>
      </c>
      <c r="F1825" s="198">
        <v>62085</v>
      </c>
      <c r="G1825" t="s">
        <v>57</v>
      </c>
      <c r="H1825" s="167">
        <v>13303.57</v>
      </c>
      <c r="I1825">
        <f t="shared" si="28"/>
        <v>2004</v>
      </c>
    </row>
    <row r="1826" spans="4:9">
      <c r="D1826">
        <v>3000</v>
      </c>
      <c r="E1826" s="182">
        <v>38030</v>
      </c>
      <c r="F1826" s="198">
        <v>68978</v>
      </c>
      <c r="G1826" t="s">
        <v>59</v>
      </c>
      <c r="H1826" s="167">
        <v>29216.35</v>
      </c>
      <c r="I1826">
        <f t="shared" si="28"/>
        <v>2004</v>
      </c>
    </row>
    <row r="1827" spans="4:9">
      <c r="D1827">
        <v>3000</v>
      </c>
      <c r="E1827" s="182">
        <v>38078</v>
      </c>
      <c r="F1827" s="198">
        <v>68977</v>
      </c>
      <c r="G1827" t="s">
        <v>63</v>
      </c>
      <c r="H1827" s="167">
        <v>14643.12</v>
      </c>
      <c r="I1827">
        <f t="shared" si="28"/>
        <v>2004</v>
      </c>
    </row>
    <row r="1828" spans="4:9">
      <c r="D1828">
        <v>3000</v>
      </c>
      <c r="E1828" s="182">
        <v>38108</v>
      </c>
      <c r="F1828" s="198">
        <v>65497</v>
      </c>
      <c r="G1828" t="s">
        <v>65</v>
      </c>
      <c r="H1828" s="167">
        <v>552623.49</v>
      </c>
      <c r="I1828">
        <f t="shared" si="28"/>
        <v>2004</v>
      </c>
    </row>
    <row r="1829" spans="4:9">
      <c r="D1829">
        <v>3000</v>
      </c>
      <c r="E1829" s="182">
        <v>38139</v>
      </c>
      <c r="F1829" s="198">
        <v>61451</v>
      </c>
      <c r="G1829" t="s">
        <v>2436</v>
      </c>
      <c r="H1829" s="167">
        <v>315448.19</v>
      </c>
      <c r="I1829">
        <f t="shared" si="28"/>
        <v>2004</v>
      </c>
    </row>
    <row r="1830" spans="4:9">
      <c r="D1830">
        <v>3000</v>
      </c>
      <c r="E1830" s="182">
        <v>38139</v>
      </c>
      <c r="F1830" s="198">
        <v>61959</v>
      </c>
      <c r="G1830" t="s">
        <v>2448</v>
      </c>
      <c r="H1830" s="167">
        <v>596708.56000000006</v>
      </c>
      <c r="I1830">
        <f t="shared" si="28"/>
        <v>2004</v>
      </c>
    </row>
    <row r="1831" spans="4:9">
      <c r="D1831">
        <v>3000</v>
      </c>
      <c r="E1831" s="182">
        <v>38139</v>
      </c>
      <c r="F1831" s="198">
        <v>61960</v>
      </c>
      <c r="G1831" t="s">
        <v>1847</v>
      </c>
      <c r="H1831" s="167">
        <v>116176.47</v>
      </c>
      <c r="I1831">
        <f t="shared" si="28"/>
        <v>2004</v>
      </c>
    </row>
    <row r="1832" spans="4:9">
      <c r="D1832">
        <v>3000</v>
      </c>
      <c r="E1832" s="182">
        <v>38139</v>
      </c>
      <c r="F1832" s="198">
        <v>61962</v>
      </c>
      <c r="G1832" t="s">
        <v>1348</v>
      </c>
      <c r="H1832" s="167">
        <v>40610.35</v>
      </c>
      <c r="I1832">
        <f t="shared" si="28"/>
        <v>2004</v>
      </c>
    </row>
    <row r="1833" spans="4:9">
      <c r="D1833">
        <v>3000</v>
      </c>
      <c r="E1833" s="182">
        <v>38139</v>
      </c>
      <c r="F1833" s="198">
        <v>62124</v>
      </c>
      <c r="G1833" t="s">
        <v>2449</v>
      </c>
      <c r="H1833" s="167">
        <v>674466.09</v>
      </c>
      <c r="I1833">
        <f t="shared" si="28"/>
        <v>2004</v>
      </c>
    </row>
    <row r="1834" spans="4:9">
      <c r="D1834">
        <v>3000</v>
      </c>
      <c r="E1834" s="182">
        <v>38139</v>
      </c>
      <c r="F1834" s="198">
        <v>62132</v>
      </c>
      <c r="G1834" t="s">
        <v>3586</v>
      </c>
      <c r="H1834" s="167">
        <v>6999.59</v>
      </c>
      <c r="I1834">
        <f t="shared" si="28"/>
        <v>2004</v>
      </c>
    </row>
    <row r="1835" spans="4:9">
      <c r="D1835">
        <v>3000</v>
      </c>
      <c r="E1835" s="182">
        <v>38139</v>
      </c>
      <c r="F1835" s="198">
        <v>62134</v>
      </c>
      <c r="G1835" t="s">
        <v>63</v>
      </c>
      <c r="H1835" s="167">
        <v>193043.67</v>
      </c>
      <c r="I1835">
        <f t="shared" si="28"/>
        <v>2004</v>
      </c>
    </row>
    <row r="1836" spans="4:9">
      <c r="D1836">
        <v>3000</v>
      </c>
      <c r="E1836" s="182">
        <v>38139</v>
      </c>
      <c r="F1836" s="198">
        <v>63081</v>
      </c>
      <c r="G1836" t="s">
        <v>2460</v>
      </c>
      <c r="H1836" s="167">
        <v>4385734.7300000004</v>
      </c>
      <c r="I1836">
        <f t="shared" si="28"/>
        <v>2004</v>
      </c>
    </row>
    <row r="1837" spans="4:9">
      <c r="D1837">
        <v>3000</v>
      </c>
      <c r="E1837" s="182">
        <v>38139</v>
      </c>
      <c r="F1837" s="198">
        <v>63090</v>
      </c>
      <c r="G1837" t="s">
        <v>3469</v>
      </c>
      <c r="H1837" s="167">
        <v>72557.45</v>
      </c>
      <c r="I1837">
        <f t="shared" si="28"/>
        <v>2004</v>
      </c>
    </row>
    <row r="1838" spans="4:9">
      <c r="D1838">
        <v>3000</v>
      </c>
      <c r="E1838" s="182">
        <v>38139</v>
      </c>
      <c r="F1838" s="198">
        <v>63761</v>
      </c>
      <c r="G1838" t="s">
        <v>3472</v>
      </c>
      <c r="H1838" s="167">
        <v>83225.87</v>
      </c>
      <c r="I1838">
        <f t="shared" si="28"/>
        <v>2004</v>
      </c>
    </row>
    <row r="1839" spans="4:9">
      <c r="D1839">
        <v>3000</v>
      </c>
      <c r="E1839" s="182">
        <v>38139</v>
      </c>
      <c r="F1839" s="198">
        <v>63762</v>
      </c>
      <c r="G1839" t="s">
        <v>2457</v>
      </c>
      <c r="H1839" s="167">
        <v>1484947.93</v>
      </c>
      <c r="I1839">
        <f t="shared" si="28"/>
        <v>2004</v>
      </c>
    </row>
    <row r="1840" spans="4:9">
      <c r="D1840">
        <v>3000</v>
      </c>
      <c r="E1840" s="182">
        <v>38139</v>
      </c>
      <c r="F1840" s="198">
        <v>63764</v>
      </c>
      <c r="G1840" t="s">
        <v>3655</v>
      </c>
      <c r="H1840" s="167">
        <v>19260</v>
      </c>
      <c r="I1840">
        <f t="shared" si="28"/>
        <v>2004</v>
      </c>
    </row>
    <row r="1841" spans="4:9">
      <c r="D1841">
        <v>3000</v>
      </c>
      <c r="E1841" s="182">
        <v>38139</v>
      </c>
      <c r="F1841" s="198">
        <v>63767</v>
      </c>
      <c r="G1841" t="s">
        <v>3589</v>
      </c>
      <c r="H1841" s="167">
        <v>8543.74</v>
      </c>
      <c r="I1841">
        <f t="shared" si="28"/>
        <v>2004</v>
      </c>
    </row>
    <row r="1842" spans="4:9">
      <c r="D1842">
        <v>3000</v>
      </c>
      <c r="E1842" s="182">
        <v>38139</v>
      </c>
      <c r="F1842" s="198">
        <v>63770</v>
      </c>
      <c r="G1842" t="s">
        <v>3659</v>
      </c>
      <c r="H1842" s="167">
        <v>29735.29</v>
      </c>
      <c r="I1842">
        <f t="shared" si="28"/>
        <v>2004</v>
      </c>
    </row>
    <row r="1843" spans="4:9">
      <c r="D1843">
        <v>3000</v>
      </c>
      <c r="E1843" s="182">
        <v>38139</v>
      </c>
      <c r="F1843" s="198">
        <v>63772</v>
      </c>
      <c r="G1843" t="s">
        <v>3660</v>
      </c>
      <c r="H1843" s="167">
        <v>29735.3</v>
      </c>
      <c r="I1843">
        <f t="shared" si="28"/>
        <v>2004</v>
      </c>
    </row>
    <row r="1844" spans="4:9">
      <c r="D1844">
        <v>3000</v>
      </c>
      <c r="E1844" s="182">
        <v>38139</v>
      </c>
      <c r="F1844" s="198">
        <v>63773</v>
      </c>
      <c r="G1844" t="s">
        <v>3661</v>
      </c>
      <c r="H1844" s="167">
        <v>29735.3</v>
      </c>
      <c r="I1844">
        <f t="shared" si="28"/>
        <v>2004</v>
      </c>
    </row>
    <row r="1845" spans="4:9">
      <c r="D1845">
        <v>3000</v>
      </c>
      <c r="E1845" s="182">
        <v>38139</v>
      </c>
      <c r="F1845" s="198">
        <v>64454</v>
      </c>
      <c r="G1845" t="s">
        <v>330</v>
      </c>
      <c r="H1845" s="167">
        <v>317539.05</v>
      </c>
      <c r="I1845">
        <f t="shared" si="28"/>
        <v>2004</v>
      </c>
    </row>
    <row r="1846" spans="4:9">
      <c r="D1846">
        <v>3000</v>
      </c>
      <c r="E1846" s="182">
        <v>38139</v>
      </c>
      <c r="F1846" s="198">
        <v>64459</v>
      </c>
      <c r="G1846" t="s">
        <v>3597</v>
      </c>
      <c r="H1846" s="167">
        <v>12681.94</v>
      </c>
      <c r="I1846">
        <f t="shared" si="28"/>
        <v>2004</v>
      </c>
    </row>
    <row r="1847" spans="4:9">
      <c r="D1847">
        <v>3000</v>
      </c>
      <c r="E1847" s="182">
        <v>38139</v>
      </c>
      <c r="F1847" s="198">
        <v>64460</v>
      </c>
      <c r="G1847" t="s">
        <v>3606</v>
      </c>
      <c r="H1847" s="167">
        <v>18018.810000000001</v>
      </c>
      <c r="I1847">
        <f t="shared" si="28"/>
        <v>2004</v>
      </c>
    </row>
    <row r="1848" spans="4:9">
      <c r="D1848">
        <v>3000</v>
      </c>
      <c r="E1848" s="182">
        <v>38139</v>
      </c>
      <c r="F1848" s="198">
        <v>64462</v>
      </c>
      <c r="G1848" t="s">
        <v>3602</v>
      </c>
      <c r="H1848" s="167">
        <v>16172.76</v>
      </c>
      <c r="I1848">
        <f t="shared" si="28"/>
        <v>2004</v>
      </c>
    </row>
    <row r="1849" spans="4:9">
      <c r="D1849">
        <v>3000</v>
      </c>
      <c r="E1849" s="182">
        <v>38139</v>
      </c>
      <c r="F1849" s="198">
        <v>64463</v>
      </c>
      <c r="G1849" t="s">
        <v>3461</v>
      </c>
      <c r="H1849" s="167">
        <v>53393.34</v>
      </c>
      <c r="I1849">
        <f t="shared" si="28"/>
        <v>2004</v>
      </c>
    </row>
    <row r="1850" spans="4:9">
      <c r="D1850">
        <v>3000</v>
      </c>
      <c r="E1850" s="182">
        <v>38139</v>
      </c>
      <c r="F1850" s="198">
        <v>64877</v>
      </c>
      <c r="G1850" t="s">
        <v>2446</v>
      </c>
      <c r="H1850" s="167">
        <v>530734.73</v>
      </c>
      <c r="I1850">
        <f t="shared" si="28"/>
        <v>2004</v>
      </c>
    </row>
    <row r="1851" spans="4:9">
      <c r="D1851">
        <v>3000</v>
      </c>
      <c r="E1851" s="182">
        <v>38139</v>
      </c>
      <c r="F1851" s="198">
        <v>64878</v>
      </c>
      <c r="G1851" t="s">
        <v>2433</v>
      </c>
      <c r="H1851" s="167">
        <v>277548.03999999998</v>
      </c>
      <c r="I1851">
        <f t="shared" si="28"/>
        <v>2004</v>
      </c>
    </row>
    <row r="1852" spans="4:9">
      <c r="D1852">
        <v>3000</v>
      </c>
      <c r="E1852" s="182">
        <v>38139</v>
      </c>
      <c r="F1852" s="198">
        <v>65511</v>
      </c>
      <c r="G1852" t="s">
        <v>2429</v>
      </c>
      <c r="H1852" s="167">
        <v>234826.77</v>
      </c>
      <c r="I1852">
        <f t="shared" si="28"/>
        <v>2004</v>
      </c>
    </row>
    <row r="1853" spans="4:9">
      <c r="D1853">
        <v>3000</v>
      </c>
      <c r="E1853" s="182">
        <v>38139</v>
      </c>
      <c r="F1853" s="198">
        <v>65512</v>
      </c>
      <c r="G1853" t="s">
        <v>1848</v>
      </c>
      <c r="H1853" s="167">
        <v>117150.65</v>
      </c>
      <c r="I1853">
        <f t="shared" si="28"/>
        <v>2004</v>
      </c>
    </row>
    <row r="1854" spans="4:9">
      <c r="D1854">
        <v>3000</v>
      </c>
      <c r="E1854" s="182">
        <v>38139</v>
      </c>
      <c r="F1854" s="198">
        <v>65513</v>
      </c>
      <c r="G1854" t="s">
        <v>1842</v>
      </c>
      <c r="H1854" s="167">
        <v>95548.05</v>
      </c>
      <c r="I1854">
        <f t="shared" si="28"/>
        <v>2004</v>
      </c>
    </row>
    <row r="1855" spans="4:9">
      <c r="D1855">
        <v>3000</v>
      </c>
      <c r="E1855" s="182">
        <v>38139</v>
      </c>
      <c r="F1855" s="198">
        <v>65520</v>
      </c>
      <c r="G1855" t="s">
        <v>2423</v>
      </c>
      <c r="H1855" s="167">
        <v>176479.03</v>
      </c>
      <c r="I1855">
        <f t="shared" si="28"/>
        <v>2004</v>
      </c>
    </row>
    <row r="1856" spans="4:9">
      <c r="D1856">
        <v>3000</v>
      </c>
      <c r="E1856" s="182">
        <v>38139</v>
      </c>
      <c r="F1856" s="198">
        <v>65521</v>
      </c>
      <c r="G1856" t="s">
        <v>2423</v>
      </c>
      <c r="H1856" s="167">
        <v>176479.04</v>
      </c>
      <c r="I1856">
        <f t="shared" si="28"/>
        <v>2004</v>
      </c>
    </row>
    <row r="1857" spans="4:9">
      <c r="D1857">
        <v>3000</v>
      </c>
      <c r="E1857" s="182">
        <v>38139</v>
      </c>
      <c r="F1857" s="198">
        <v>67288</v>
      </c>
      <c r="G1857" t="s">
        <v>2437</v>
      </c>
      <c r="H1857" s="167">
        <v>318524.42</v>
      </c>
      <c r="I1857">
        <f t="shared" si="28"/>
        <v>2004</v>
      </c>
    </row>
    <row r="1858" spans="4:9">
      <c r="D1858">
        <v>3000</v>
      </c>
      <c r="E1858" s="182">
        <v>38139</v>
      </c>
      <c r="F1858" s="198">
        <v>67291</v>
      </c>
      <c r="G1858" t="s">
        <v>2459</v>
      </c>
      <c r="H1858" s="167">
        <v>3445364.63</v>
      </c>
      <c r="I1858">
        <f t="shared" ref="I1858:I1921" si="29">YEAR(E1858)</f>
        <v>2004</v>
      </c>
    </row>
    <row r="1859" spans="4:9">
      <c r="D1859">
        <v>3000</v>
      </c>
      <c r="E1859" s="182">
        <v>38139</v>
      </c>
      <c r="F1859" s="198">
        <v>67292</v>
      </c>
      <c r="G1859" t="s">
        <v>3664</v>
      </c>
      <c r="H1859" s="167">
        <v>31612.080000000002</v>
      </c>
      <c r="I1859">
        <f t="shared" si="29"/>
        <v>2004</v>
      </c>
    </row>
    <row r="1860" spans="4:9">
      <c r="D1860">
        <v>3000</v>
      </c>
      <c r="E1860" s="182">
        <v>38139</v>
      </c>
      <c r="F1860" s="198">
        <v>67293</v>
      </c>
      <c r="G1860" t="s">
        <v>3595</v>
      </c>
      <c r="H1860" s="167">
        <v>11678.17</v>
      </c>
      <c r="I1860">
        <f t="shared" si="29"/>
        <v>2004</v>
      </c>
    </row>
    <row r="1861" spans="4:9">
      <c r="D1861">
        <v>3000</v>
      </c>
      <c r="E1861" s="182">
        <v>38139</v>
      </c>
      <c r="F1861" s="198">
        <v>67295</v>
      </c>
      <c r="G1861" t="s">
        <v>331</v>
      </c>
      <c r="H1861" s="167">
        <v>9117.2000000000007</v>
      </c>
      <c r="I1861">
        <f t="shared" si="29"/>
        <v>2004</v>
      </c>
    </row>
    <row r="1862" spans="4:9">
      <c r="D1862">
        <v>3000</v>
      </c>
      <c r="E1862" s="182">
        <v>38139</v>
      </c>
      <c r="F1862" s="198">
        <v>67297</v>
      </c>
      <c r="G1862" t="s">
        <v>1346</v>
      </c>
      <c r="H1862" s="167">
        <v>40054.699999999997</v>
      </c>
      <c r="I1862">
        <f t="shared" si="29"/>
        <v>2004</v>
      </c>
    </row>
    <row r="1863" spans="4:9">
      <c r="D1863">
        <v>3000</v>
      </c>
      <c r="E1863" s="182">
        <v>38139</v>
      </c>
      <c r="F1863" s="198">
        <v>67299</v>
      </c>
      <c r="G1863" t="s">
        <v>3666</v>
      </c>
      <c r="H1863" s="167">
        <v>36535.74</v>
      </c>
      <c r="I1863">
        <f t="shared" si="29"/>
        <v>2004</v>
      </c>
    </row>
    <row r="1864" spans="4:9">
      <c r="D1864">
        <v>3000</v>
      </c>
      <c r="E1864" s="182">
        <v>38139</v>
      </c>
      <c r="F1864" s="198">
        <v>67982</v>
      </c>
      <c r="G1864" t="s">
        <v>3593</v>
      </c>
      <c r="H1864" s="167">
        <v>11186.36</v>
      </c>
      <c r="I1864">
        <f t="shared" si="29"/>
        <v>2004</v>
      </c>
    </row>
    <row r="1865" spans="4:9">
      <c r="D1865">
        <v>3000</v>
      </c>
      <c r="E1865" s="182">
        <v>38139</v>
      </c>
      <c r="F1865" s="198">
        <v>67984</v>
      </c>
      <c r="G1865" t="s">
        <v>2418</v>
      </c>
      <c r="H1865" s="167">
        <v>135711.63</v>
      </c>
      <c r="I1865">
        <f t="shared" si="29"/>
        <v>2004</v>
      </c>
    </row>
    <row r="1866" spans="4:9">
      <c r="D1866">
        <v>3000</v>
      </c>
      <c r="E1866" s="182">
        <v>38139</v>
      </c>
      <c r="F1866" s="198">
        <v>67985</v>
      </c>
      <c r="G1866" t="s">
        <v>2422</v>
      </c>
      <c r="H1866" s="167">
        <v>145525.60999999999</v>
      </c>
      <c r="I1866">
        <f t="shared" si="29"/>
        <v>2004</v>
      </c>
    </row>
    <row r="1867" spans="4:9">
      <c r="D1867">
        <v>3000</v>
      </c>
      <c r="E1867" s="182">
        <v>38139</v>
      </c>
      <c r="F1867" s="198">
        <v>67986</v>
      </c>
      <c r="G1867" t="s">
        <v>2417</v>
      </c>
      <c r="H1867" s="167">
        <v>125151.67999999999</v>
      </c>
      <c r="I1867">
        <f t="shared" si="29"/>
        <v>2004</v>
      </c>
    </row>
    <row r="1868" spans="4:9">
      <c r="D1868">
        <v>3000</v>
      </c>
      <c r="E1868" s="182">
        <v>38139</v>
      </c>
      <c r="F1868" s="198">
        <v>67987</v>
      </c>
      <c r="G1868" t="s">
        <v>3607</v>
      </c>
      <c r="H1868" s="167">
        <v>18265.990000000002</v>
      </c>
      <c r="I1868">
        <f t="shared" si="29"/>
        <v>2004</v>
      </c>
    </row>
    <row r="1869" spans="4:9">
      <c r="D1869">
        <v>3000</v>
      </c>
      <c r="E1869" s="182">
        <v>38139</v>
      </c>
      <c r="F1869" s="198">
        <v>67989</v>
      </c>
      <c r="G1869" t="s">
        <v>1344</v>
      </c>
      <c r="H1869" s="167">
        <v>39148.65</v>
      </c>
      <c r="I1869">
        <f t="shared" si="29"/>
        <v>2004</v>
      </c>
    </row>
    <row r="1870" spans="4:9">
      <c r="D1870">
        <v>3000</v>
      </c>
      <c r="E1870" s="182">
        <v>38139</v>
      </c>
      <c r="F1870" s="198">
        <v>67990</v>
      </c>
      <c r="G1870" t="s">
        <v>3473</v>
      </c>
      <c r="H1870" s="167">
        <v>86515.68</v>
      </c>
      <c r="I1870">
        <f t="shared" si="29"/>
        <v>2004</v>
      </c>
    </row>
    <row r="1871" spans="4:9">
      <c r="D1871">
        <v>3000</v>
      </c>
      <c r="E1871" s="182">
        <v>38139</v>
      </c>
      <c r="F1871" s="198">
        <v>67992</v>
      </c>
      <c r="G1871" t="s">
        <v>3474</v>
      </c>
      <c r="H1871" s="167">
        <v>87174.720000000001</v>
      </c>
      <c r="I1871">
        <f t="shared" si="29"/>
        <v>2004</v>
      </c>
    </row>
    <row r="1872" spans="4:9">
      <c r="D1872">
        <v>3000</v>
      </c>
      <c r="E1872" s="182">
        <v>38139</v>
      </c>
      <c r="F1872" s="198">
        <v>67994</v>
      </c>
      <c r="G1872" t="s">
        <v>2450</v>
      </c>
      <c r="H1872" s="167">
        <v>687116.05</v>
      </c>
      <c r="I1872">
        <f t="shared" si="29"/>
        <v>2004</v>
      </c>
    </row>
    <row r="1873" spans="4:9">
      <c r="D1873">
        <v>3000</v>
      </c>
      <c r="E1873" s="182">
        <v>38139</v>
      </c>
      <c r="F1873" s="198">
        <v>68324</v>
      </c>
      <c r="G1873" t="s">
        <v>3656</v>
      </c>
      <c r="H1873" s="167">
        <v>19322.79</v>
      </c>
      <c r="I1873">
        <f t="shared" si="29"/>
        <v>2004</v>
      </c>
    </row>
    <row r="1874" spans="4:9">
      <c r="D1874">
        <v>3000</v>
      </c>
      <c r="E1874" s="182">
        <v>38139</v>
      </c>
      <c r="F1874" s="198">
        <v>69006</v>
      </c>
      <c r="G1874" t="s">
        <v>3596</v>
      </c>
      <c r="H1874" s="167">
        <v>12499.22</v>
      </c>
      <c r="I1874">
        <f t="shared" si="29"/>
        <v>2004</v>
      </c>
    </row>
    <row r="1875" spans="4:9">
      <c r="D1875">
        <v>3000</v>
      </c>
      <c r="E1875" s="182">
        <v>38139</v>
      </c>
      <c r="F1875" s="198">
        <v>69008</v>
      </c>
      <c r="G1875" t="s">
        <v>2441</v>
      </c>
      <c r="H1875" s="167">
        <v>379609.64</v>
      </c>
      <c r="I1875">
        <f t="shared" si="29"/>
        <v>2004</v>
      </c>
    </row>
    <row r="1876" spans="4:9">
      <c r="D1876">
        <v>3000</v>
      </c>
      <c r="E1876" s="182">
        <v>38139</v>
      </c>
      <c r="F1876" s="198">
        <v>69009</v>
      </c>
      <c r="G1876" t="s">
        <v>2442</v>
      </c>
      <c r="H1876" s="167">
        <v>379609.64</v>
      </c>
      <c r="I1876">
        <f t="shared" si="29"/>
        <v>2004</v>
      </c>
    </row>
    <row r="1877" spans="4:9">
      <c r="D1877">
        <v>3000</v>
      </c>
      <c r="E1877" s="182">
        <v>38139</v>
      </c>
      <c r="F1877" s="198">
        <v>69067</v>
      </c>
      <c r="G1877" t="s">
        <v>3791</v>
      </c>
      <c r="H1877" s="167">
        <v>379609.64</v>
      </c>
      <c r="I1877">
        <f t="shared" si="29"/>
        <v>2004</v>
      </c>
    </row>
    <row r="1878" spans="4:9">
      <c r="D1878">
        <v>3000</v>
      </c>
      <c r="E1878" s="182">
        <v>38139</v>
      </c>
      <c r="F1878" s="198">
        <v>69069</v>
      </c>
      <c r="G1878" t="s">
        <v>2428</v>
      </c>
      <c r="H1878" s="167">
        <v>229655.6</v>
      </c>
      <c r="I1878">
        <f t="shared" si="29"/>
        <v>2004</v>
      </c>
    </row>
    <row r="1879" spans="4:9">
      <c r="D1879">
        <v>3000</v>
      </c>
      <c r="E1879" s="182">
        <v>38139</v>
      </c>
      <c r="F1879" s="198">
        <v>69071</v>
      </c>
      <c r="G1879" t="s">
        <v>2426</v>
      </c>
      <c r="H1879" s="167">
        <v>189741.89</v>
      </c>
      <c r="I1879">
        <f t="shared" si="29"/>
        <v>2004</v>
      </c>
    </row>
    <row r="1880" spans="4:9">
      <c r="D1880">
        <v>3000</v>
      </c>
      <c r="E1880" s="182">
        <v>38139</v>
      </c>
      <c r="F1880" s="198">
        <v>69074</v>
      </c>
      <c r="G1880" t="s">
        <v>2458</v>
      </c>
      <c r="H1880" s="167">
        <v>2157534.2000000002</v>
      </c>
      <c r="I1880">
        <f t="shared" si="29"/>
        <v>2004</v>
      </c>
    </row>
    <row r="1881" spans="4:9">
      <c r="D1881">
        <v>3000</v>
      </c>
      <c r="E1881" s="182">
        <v>38139</v>
      </c>
      <c r="F1881" s="198">
        <v>69075</v>
      </c>
      <c r="G1881" t="s">
        <v>2456</v>
      </c>
      <c r="H1881" s="167">
        <v>1376306.07</v>
      </c>
      <c r="I1881">
        <f t="shared" si="29"/>
        <v>2004</v>
      </c>
    </row>
    <row r="1882" spans="4:9">
      <c r="D1882">
        <v>3000</v>
      </c>
      <c r="E1882" s="182">
        <v>38139</v>
      </c>
      <c r="F1882" s="198">
        <v>69077</v>
      </c>
      <c r="G1882" t="s">
        <v>2453</v>
      </c>
      <c r="H1882" s="167">
        <v>922058.73</v>
      </c>
      <c r="I1882">
        <f t="shared" si="29"/>
        <v>2004</v>
      </c>
    </row>
    <row r="1883" spans="4:9">
      <c r="D1883">
        <v>3000</v>
      </c>
      <c r="E1883" s="182">
        <v>38139</v>
      </c>
      <c r="F1883" s="198">
        <v>69770</v>
      </c>
      <c r="G1883" t="s">
        <v>2424</v>
      </c>
      <c r="H1883" s="167">
        <v>183968.86</v>
      </c>
      <c r="I1883">
        <f t="shared" si="29"/>
        <v>2004</v>
      </c>
    </row>
    <row r="1884" spans="4:9">
      <c r="D1884">
        <v>3000</v>
      </c>
      <c r="E1884" s="182">
        <v>38139</v>
      </c>
      <c r="F1884" s="198">
        <v>69771</v>
      </c>
      <c r="G1884" t="s">
        <v>2435</v>
      </c>
      <c r="H1884" s="167">
        <v>306741.09000000003</v>
      </c>
      <c r="I1884">
        <f t="shared" si="29"/>
        <v>2004</v>
      </c>
    </row>
    <row r="1885" spans="4:9">
      <c r="D1885">
        <v>3000</v>
      </c>
      <c r="E1885" s="182">
        <v>38139</v>
      </c>
      <c r="F1885" s="198">
        <v>69774</v>
      </c>
      <c r="G1885" t="s">
        <v>1849</v>
      </c>
      <c r="H1885" s="167">
        <v>119243.4</v>
      </c>
      <c r="I1885">
        <f t="shared" si="29"/>
        <v>2004</v>
      </c>
    </row>
    <row r="1886" spans="4:9">
      <c r="D1886">
        <v>3000</v>
      </c>
      <c r="E1886" s="182">
        <v>38139</v>
      </c>
      <c r="F1886" s="198">
        <v>69775</v>
      </c>
      <c r="G1886" t="s">
        <v>1851</v>
      </c>
      <c r="H1886" s="167">
        <v>121309.17</v>
      </c>
      <c r="I1886">
        <f t="shared" si="29"/>
        <v>2004</v>
      </c>
    </row>
    <row r="1887" spans="4:9">
      <c r="D1887">
        <v>3000</v>
      </c>
      <c r="E1887" s="182">
        <v>38139</v>
      </c>
      <c r="F1887" s="198">
        <v>69777</v>
      </c>
      <c r="G1887" t="s">
        <v>1841</v>
      </c>
      <c r="H1887" s="167">
        <v>95365.17</v>
      </c>
      <c r="I1887">
        <f t="shared" si="29"/>
        <v>2004</v>
      </c>
    </row>
    <row r="1888" spans="4:9">
      <c r="D1888">
        <v>3000</v>
      </c>
      <c r="E1888" s="182">
        <v>38139</v>
      </c>
      <c r="F1888" s="198">
        <v>69778</v>
      </c>
      <c r="G1888" t="s">
        <v>1844</v>
      </c>
      <c r="H1888" s="167">
        <v>101496.45</v>
      </c>
      <c r="I1888">
        <f t="shared" si="29"/>
        <v>2004</v>
      </c>
    </row>
    <row r="1889" spans="4:9">
      <c r="D1889">
        <v>3000</v>
      </c>
      <c r="E1889" s="182">
        <v>38139</v>
      </c>
      <c r="F1889" s="198">
        <v>70090</v>
      </c>
      <c r="G1889" t="s">
        <v>3471</v>
      </c>
      <c r="H1889" s="167">
        <v>79466.17</v>
      </c>
      <c r="I1889">
        <f t="shared" si="29"/>
        <v>2004</v>
      </c>
    </row>
    <row r="1890" spans="4:9">
      <c r="D1890">
        <v>3000</v>
      </c>
      <c r="E1890" s="182">
        <v>38139</v>
      </c>
      <c r="F1890" s="198">
        <v>70096</v>
      </c>
      <c r="G1890" t="s">
        <v>1350</v>
      </c>
      <c r="H1890" s="167">
        <v>44935.39</v>
      </c>
      <c r="I1890">
        <f t="shared" si="29"/>
        <v>2004</v>
      </c>
    </row>
    <row r="1891" spans="4:9">
      <c r="D1891">
        <v>3000</v>
      </c>
      <c r="E1891" s="182">
        <v>38139</v>
      </c>
      <c r="F1891" s="198">
        <v>70097</v>
      </c>
      <c r="G1891" t="s">
        <v>3658</v>
      </c>
      <c r="H1891" s="167">
        <v>27110.81</v>
      </c>
      <c r="I1891">
        <f t="shared" si="29"/>
        <v>2004</v>
      </c>
    </row>
    <row r="1892" spans="4:9">
      <c r="D1892">
        <v>3000</v>
      </c>
      <c r="E1892" s="182">
        <v>38139</v>
      </c>
      <c r="F1892" s="198">
        <v>70098</v>
      </c>
      <c r="G1892" t="s">
        <v>2434</v>
      </c>
      <c r="H1892" s="167">
        <v>282712.09000000003</v>
      </c>
      <c r="I1892">
        <f t="shared" si="29"/>
        <v>2004</v>
      </c>
    </row>
    <row r="1893" spans="4:9">
      <c r="D1893">
        <v>3000</v>
      </c>
      <c r="E1893" s="182">
        <v>38139</v>
      </c>
      <c r="F1893" s="198">
        <v>70099</v>
      </c>
      <c r="G1893" t="s">
        <v>3467</v>
      </c>
      <c r="H1893" s="167">
        <v>68150.990000000005</v>
      </c>
      <c r="I1893">
        <f t="shared" si="29"/>
        <v>2004</v>
      </c>
    </row>
    <row r="1894" spans="4:9">
      <c r="D1894">
        <v>3000</v>
      </c>
      <c r="E1894" s="182">
        <v>38139</v>
      </c>
      <c r="F1894" s="198">
        <v>70100</v>
      </c>
      <c r="G1894" t="s">
        <v>2419</v>
      </c>
      <c r="H1894" s="167">
        <v>136829.67000000001</v>
      </c>
      <c r="I1894">
        <f t="shared" si="29"/>
        <v>2004</v>
      </c>
    </row>
    <row r="1895" spans="4:9">
      <c r="D1895">
        <v>3000</v>
      </c>
      <c r="E1895" s="182">
        <v>38139</v>
      </c>
      <c r="F1895" s="198">
        <v>70101</v>
      </c>
      <c r="G1895" t="s">
        <v>3594</v>
      </c>
      <c r="H1895" s="167">
        <v>11443.47</v>
      </c>
      <c r="I1895">
        <f t="shared" si="29"/>
        <v>2004</v>
      </c>
    </row>
    <row r="1896" spans="4:9">
      <c r="D1896">
        <v>3000</v>
      </c>
      <c r="E1896" s="182">
        <v>38139</v>
      </c>
      <c r="F1896" s="198">
        <v>70102</v>
      </c>
      <c r="G1896" t="s">
        <v>3470</v>
      </c>
      <c r="H1896" s="167">
        <v>73453.91</v>
      </c>
      <c r="I1896">
        <f t="shared" si="29"/>
        <v>2004</v>
      </c>
    </row>
    <row r="1897" spans="4:9">
      <c r="D1897">
        <v>3000</v>
      </c>
      <c r="E1897" s="182">
        <v>38139</v>
      </c>
      <c r="F1897" s="198">
        <v>70107</v>
      </c>
      <c r="G1897" t="s">
        <v>2438</v>
      </c>
      <c r="H1897" s="167">
        <v>318910.87</v>
      </c>
      <c r="I1897">
        <f t="shared" si="29"/>
        <v>2004</v>
      </c>
    </row>
    <row r="1898" spans="4:9">
      <c r="D1898">
        <v>3000</v>
      </c>
      <c r="E1898" s="182">
        <v>38139</v>
      </c>
      <c r="F1898" s="198">
        <v>70455</v>
      </c>
      <c r="G1898" t="s">
        <v>3464</v>
      </c>
      <c r="H1898" s="167">
        <v>66346.86</v>
      </c>
      <c r="I1898">
        <f t="shared" si="29"/>
        <v>2004</v>
      </c>
    </row>
    <row r="1899" spans="4:9">
      <c r="D1899">
        <v>3000</v>
      </c>
      <c r="E1899" s="182">
        <v>38142</v>
      </c>
      <c r="F1899" s="198">
        <v>70092</v>
      </c>
      <c r="G1899" t="s">
        <v>2462</v>
      </c>
      <c r="H1899" s="167">
        <v>9057.5499999999993</v>
      </c>
      <c r="I1899">
        <f t="shared" si="29"/>
        <v>2004</v>
      </c>
    </row>
    <row r="1900" spans="4:9">
      <c r="D1900">
        <v>3000</v>
      </c>
      <c r="E1900" s="182">
        <v>38146</v>
      </c>
      <c r="F1900" s="198">
        <v>63089</v>
      </c>
      <c r="G1900" t="s">
        <v>2464</v>
      </c>
      <c r="H1900" s="167">
        <v>23012.81</v>
      </c>
      <c r="I1900">
        <f t="shared" si="29"/>
        <v>2004</v>
      </c>
    </row>
    <row r="1901" spans="4:9">
      <c r="D1901">
        <v>3000</v>
      </c>
      <c r="E1901" s="182">
        <v>38153</v>
      </c>
      <c r="F1901" s="198">
        <v>61961</v>
      </c>
      <c r="G1901" t="s">
        <v>2466</v>
      </c>
      <c r="H1901" s="167">
        <v>40217.230000000003</v>
      </c>
      <c r="I1901">
        <f t="shared" si="29"/>
        <v>2004</v>
      </c>
    </row>
    <row r="1902" spans="4:9">
      <c r="D1902">
        <v>3000</v>
      </c>
      <c r="E1902" s="182">
        <v>38154</v>
      </c>
      <c r="F1902" s="198">
        <v>61444</v>
      </c>
      <c r="G1902" t="s">
        <v>2468</v>
      </c>
      <c r="H1902" s="167">
        <v>207364.45</v>
      </c>
      <c r="I1902">
        <f t="shared" si="29"/>
        <v>2004</v>
      </c>
    </row>
    <row r="1903" spans="4:9">
      <c r="D1903">
        <v>3000</v>
      </c>
      <c r="E1903" s="182">
        <v>38159</v>
      </c>
      <c r="F1903" s="198">
        <v>65518</v>
      </c>
      <c r="G1903" t="s">
        <v>2470</v>
      </c>
      <c r="H1903" s="167">
        <v>165007</v>
      </c>
      <c r="I1903">
        <f t="shared" si="29"/>
        <v>2004</v>
      </c>
    </row>
    <row r="1904" spans="4:9">
      <c r="D1904">
        <v>3000</v>
      </c>
      <c r="E1904" s="182">
        <v>38160</v>
      </c>
      <c r="F1904" s="198">
        <v>69005</v>
      </c>
      <c r="G1904" t="s">
        <v>2471</v>
      </c>
      <c r="H1904" s="167">
        <v>8667</v>
      </c>
      <c r="I1904">
        <f t="shared" si="29"/>
        <v>2004</v>
      </c>
    </row>
    <row r="1905" spans="4:9">
      <c r="D1905">
        <v>3000</v>
      </c>
      <c r="E1905" s="182">
        <v>38166</v>
      </c>
      <c r="F1905" s="198">
        <v>61443</v>
      </c>
      <c r="G1905" t="s">
        <v>2473</v>
      </c>
      <c r="H1905" s="167">
        <v>94191.03</v>
      </c>
      <c r="I1905">
        <f t="shared" si="29"/>
        <v>2004</v>
      </c>
    </row>
    <row r="1906" spans="4:9">
      <c r="D1906">
        <v>3000</v>
      </c>
      <c r="E1906" s="182">
        <v>38167</v>
      </c>
      <c r="F1906" s="198">
        <v>61447</v>
      </c>
      <c r="G1906" t="s">
        <v>2474</v>
      </c>
      <c r="H1906" s="167">
        <v>10208.700000000001</v>
      </c>
      <c r="I1906">
        <f t="shared" si="29"/>
        <v>2004</v>
      </c>
    </row>
    <row r="1907" spans="4:9">
      <c r="D1907">
        <v>3000</v>
      </c>
      <c r="E1907" s="182">
        <v>38167</v>
      </c>
      <c r="F1907" s="198">
        <v>69769</v>
      </c>
      <c r="G1907" t="s">
        <v>2475</v>
      </c>
      <c r="H1907" s="167">
        <v>20383.5</v>
      </c>
      <c r="I1907">
        <f t="shared" si="29"/>
        <v>2004</v>
      </c>
    </row>
    <row r="1908" spans="4:9">
      <c r="D1908">
        <v>3000</v>
      </c>
      <c r="E1908" s="182">
        <v>38168</v>
      </c>
      <c r="F1908" s="198">
        <v>63769</v>
      </c>
      <c r="G1908" t="s">
        <v>3720</v>
      </c>
      <c r="H1908" s="167">
        <v>147926.20000000001</v>
      </c>
      <c r="I1908">
        <f t="shared" si="29"/>
        <v>2004</v>
      </c>
    </row>
    <row r="1909" spans="4:9">
      <c r="D1909">
        <v>3000</v>
      </c>
      <c r="E1909" s="182">
        <v>38175</v>
      </c>
      <c r="F1909" s="198">
        <v>63777</v>
      </c>
      <c r="G1909" t="s">
        <v>3721</v>
      </c>
      <c r="H1909" s="167">
        <v>13653.18</v>
      </c>
      <c r="I1909">
        <f t="shared" si="29"/>
        <v>2004</v>
      </c>
    </row>
    <row r="1910" spans="4:9">
      <c r="D1910">
        <v>3000</v>
      </c>
      <c r="E1910" s="182">
        <v>38175</v>
      </c>
      <c r="F1910" s="198">
        <v>64457</v>
      </c>
      <c r="G1910" t="s">
        <v>3722</v>
      </c>
      <c r="H1910" s="167">
        <v>111021.19</v>
      </c>
      <c r="I1910">
        <f t="shared" si="29"/>
        <v>2004</v>
      </c>
    </row>
    <row r="1911" spans="4:9">
      <c r="D1911">
        <v>3000</v>
      </c>
      <c r="E1911" s="182">
        <v>38180</v>
      </c>
      <c r="F1911" s="198">
        <v>70091</v>
      </c>
      <c r="G1911" t="s">
        <v>3723</v>
      </c>
      <c r="H1911" s="167">
        <v>65182.77</v>
      </c>
      <c r="I1911">
        <f t="shared" si="29"/>
        <v>2004</v>
      </c>
    </row>
    <row r="1912" spans="4:9">
      <c r="D1912">
        <v>3000</v>
      </c>
      <c r="E1912" s="182">
        <v>38187</v>
      </c>
      <c r="F1912" s="198">
        <v>63768</v>
      </c>
      <c r="G1912" t="s">
        <v>3725</v>
      </c>
      <c r="H1912" s="167">
        <v>19800</v>
      </c>
      <c r="I1912">
        <f t="shared" si="29"/>
        <v>2004</v>
      </c>
    </row>
    <row r="1913" spans="4:9">
      <c r="D1913">
        <v>3000</v>
      </c>
      <c r="E1913" s="182">
        <v>38199</v>
      </c>
      <c r="F1913" s="198">
        <v>62130</v>
      </c>
      <c r="G1913" t="s">
        <v>3728</v>
      </c>
      <c r="H1913" s="167">
        <v>13219.53</v>
      </c>
      <c r="I1913">
        <f t="shared" si="29"/>
        <v>2004</v>
      </c>
    </row>
    <row r="1914" spans="4:9">
      <c r="D1914">
        <v>3000</v>
      </c>
      <c r="E1914" s="182">
        <v>38203</v>
      </c>
      <c r="F1914" s="198">
        <v>62133</v>
      </c>
      <c r="G1914" t="s">
        <v>3729</v>
      </c>
      <c r="H1914" s="167">
        <v>11545.93</v>
      </c>
      <c r="I1914">
        <f t="shared" si="29"/>
        <v>2004</v>
      </c>
    </row>
    <row r="1915" spans="4:9">
      <c r="D1915">
        <v>3000</v>
      </c>
      <c r="E1915" s="182">
        <v>38210</v>
      </c>
      <c r="F1915" s="198">
        <v>70106</v>
      </c>
      <c r="G1915" t="s">
        <v>3731</v>
      </c>
      <c r="H1915" s="167">
        <v>36734.82</v>
      </c>
      <c r="I1915">
        <f t="shared" si="29"/>
        <v>2004</v>
      </c>
    </row>
    <row r="1916" spans="4:9">
      <c r="D1916">
        <v>3000</v>
      </c>
      <c r="E1916" s="182">
        <v>38211</v>
      </c>
      <c r="F1916" s="198">
        <v>63766</v>
      </c>
      <c r="G1916" t="s">
        <v>3732</v>
      </c>
      <c r="H1916" s="167">
        <v>206344.49</v>
      </c>
      <c r="I1916">
        <f t="shared" si="29"/>
        <v>2004</v>
      </c>
    </row>
    <row r="1917" spans="4:9">
      <c r="D1917">
        <v>3000</v>
      </c>
      <c r="E1917" s="182">
        <v>38216</v>
      </c>
      <c r="F1917" s="198">
        <v>61968</v>
      </c>
      <c r="G1917" t="s">
        <v>469</v>
      </c>
      <c r="H1917" s="167">
        <v>17239.04</v>
      </c>
      <c r="I1917">
        <f t="shared" si="29"/>
        <v>2004</v>
      </c>
    </row>
    <row r="1918" spans="4:9">
      <c r="D1918">
        <v>3000</v>
      </c>
      <c r="E1918" s="182">
        <v>38216</v>
      </c>
      <c r="F1918" s="198">
        <v>61969</v>
      </c>
      <c r="G1918" t="s">
        <v>470</v>
      </c>
      <c r="H1918" s="167">
        <v>27996.55</v>
      </c>
      <c r="I1918">
        <f t="shared" si="29"/>
        <v>2004</v>
      </c>
    </row>
    <row r="1919" spans="4:9">
      <c r="D1919">
        <v>3000</v>
      </c>
      <c r="E1919" s="182">
        <v>38216</v>
      </c>
      <c r="F1919" s="198">
        <v>61970</v>
      </c>
      <c r="G1919" t="s">
        <v>3733</v>
      </c>
      <c r="H1919" s="167">
        <v>13333.54</v>
      </c>
      <c r="I1919">
        <f t="shared" si="29"/>
        <v>2004</v>
      </c>
    </row>
    <row r="1920" spans="4:9">
      <c r="D1920">
        <v>3000</v>
      </c>
      <c r="E1920" s="182">
        <v>38217</v>
      </c>
      <c r="F1920" s="198">
        <v>61967</v>
      </c>
      <c r="G1920" t="s">
        <v>471</v>
      </c>
      <c r="H1920" s="167">
        <v>24325.34</v>
      </c>
      <c r="I1920">
        <f t="shared" si="29"/>
        <v>2004</v>
      </c>
    </row>
    <row r="1921" spans="4:9">
      <c r="D1921">
        <v>3000</v>
      </c>
      <c r="E1921" s="182">
        <v>38222</v>
      </c>
      <c r="F1921" s="198">
        <v>65524</v>
      </c>
      <c r="G1921" t="s">
        <v>473</v>
      </c>
      <c r="H1921" s="167">
        <v>15043.94</v>
      </c>
      <c r="I1921">
        <f t="shared" si="29"/>
        <v>2004</v>
      </c>
    </row>
    <row r="1922" spans="4:9">
      <c r="D1922">
        <v>3000</v>
      </c>
      <c r="E1922" s="182">
        <v>38223</v>
      </c>
      <c r="F1922" s="198">
        <v>61446</v>
      </c>
      <c r="G1922" t="s">
        <v>474</v>
      </c>
      <c r="H1922" s="167">
        <v>17810.150000000001</v>
      </c>
      <c r="I1922">
        <f t="shared" ref="I1922:I1985" si="30">YEAR(E1922)</f>
        <v>2004</v>
      </c>
    </row>
    <row r="1923" spans="4:9">
      <c r="D1923">
        <v>3000</v>
      </c>
      <c r="E1923" s="182">
        <v>38223</v>
      </c>
      <c r="F1923" s="198">
        <v>63085</v>
      </c>
      <c r="G1923" t="s">
        <v>475</v>
      </c>
      <c r="H1923" s="167">
        <v>35723.019999999997</v>
      </c>
      <c r="I1923">
        <f t="shared" si="30"/>
        <v>2004</v>
      </c>
    </row>
    <row r="1924" spans="4:9">
      <c r="D1924">
        <v>3000</v>
      </c>
      <c r="E1924" s="182">
        <v>38224</v>
      </c>
      <c r="F1924" s="198">
        <v>61440</v>
      </c>
      <c r="G1924" t="s">
        <v>476</v>
      </c>
      <c r="H1924" s="167">
        <v>95215.02</v>
      </c>
      <c r="I1924">
        <f t="shared" si="30"/>
        <v>2004</v>
      </c>
    </row>
    <row r="1925" spans="4:9">
      <c r="D1925">
        <v>3000</v>
      </c>
      <c r="E1925" s="182">
        <v>38231</v>
      </c>
      <c r="F1925" s="198">
        <v>65525</v>
      </c>
      <c r="G1925" t="s">
        <v>479</v>
      </c>
      <c r="H1925" s="167">
        <v>134483.84</v>
      </c>
      <c r="I1925">
        <f t="shared" si="30"/>
        <v>2004</v>
      </c>
    </row>
    <row r="1926" spans="4:9">
      <c r="D1926">
        <v>3000</v>
      </c>
      <c r="E1926" s="182">
        <v>38231</v>
      </c>
      <c r="F1926" s="198">
        <v>65526</v>
      </c>
      <c r="G1926" t="s">
        <v>2600</v>
      </c>
      <c r="H1926" s="167">
        <v>75185.58</v>
      </c>
      <c r="I1926">
        <f t="shared" si="30"/>
        <v>2004</v>
      </c>
    </row>
    <row r="1927" spans="4:9">
      <c r="D1927">
        <v>3000</v>
      </c>
      <c r="E1927" s="182">
        <v>38231</v>
      </c>
      <c r="F1927" s="198">
        <v>68309</v>
      </c>
      <c r="G1927" t="s">
        <v>478</v>
      </c>
      <c r="H1927" s="167">
        <v>94896.4</v>
      </c>
      <c r="I1927">
        <f t="shared" si="30"/>
        <v>2004</v>
      </c>
    </row>
    <row r="1928" spans="4:9">
      <c r="D1928">
        <v>3000</v>
      </c>
      <c r="E1928" s="182">
        <v>38232</v>
      </c>
      <c r="F1928" s="198">
        <v>61436</v>
      </c>
      <c r="G1928" t="s">
        <v>483</v>
      </c>
      <c r="H1928" s="167">
        <v>86569.08</v>
      </c>
      <c r="I1928">
        <f t="shared" si="30"/>
        <v>2004</v>
      </c>
    </row>
    <row r="1929" spans="4:9">
      <c r="D1929">
        <v>3000</v>
      </c>
      <c r="E1929" s="182">
        <v>38232</v>
      </c>
      <c r="F1929" s="198">
        <v>61437</v>
      </c>
      <c r="G1929" t="s">
        <v>480</v>
      </c>
      <c r="H1929" s="167">
        <v>11710.08</v>
      </c>
      <c r="I1929">
        <f t="shared" si="30"/>
        <v>2004</v>
      </c>
    </row>
    <row r="1930" spans="4:9">
      <c r="D1930">
        <v>3000</v>
      </c>
      <c r="E1930" s="182">
        <v>38232</v>
      </c>
      <c r="F1930" s="198">
        <v>61439</v>
      </c>
      <c r="G1930" t="s">
        <v>482</v>
      </c>
      <c r="H1930" s="167">
        <v>15281.96</v>
      </c>
      <c r="I1930">
        <f t="shared" si="30"/>
        <v>2004</v>
      </c>
    </row>
    <row r="1931" spans="4:9">
      <c r="D1931">
        <v>3000</v>
      </c>
      <c r="E1931" s="182">
        <v>38232</v>
      </c>
      <c r="F1931" s="198">
        <v>61441</v>
      </c>
      <c r="G1931" t="s">
        <v>481</v>
      </c>
      <c r="H1931" s="167">
        <v>13588</v>
      </c>
      <c r="I1931">
        <f t="shared" si="30"/>
        <v>2004</v>
      </c>
    </row>
    <row r="1932" spans="4:9">
      <c r="D1932">
        <v>3000</v>
      </c>
      <c r="E1932" s="182">
        <v>38232</v>
      </c>
      <c r="F1932" s="198">
        <v>69766</v>
      </c>
      <c r="G1932" t="s">
        <v>484</v>
      </c>
      <c r="H1932" s="167">
        <v>599349.27</v>
      </c>
      <c r="I1932">
        <f t="shared" si="30"/>
        <v>2004</v>
      </c>
    </row>
    <row r="1933" spans="4:9">
      <c r="D1933">
        <v>3000</v>
      </c>
      <c r="E1933" s="182">
        <v>38237</v>
      </c>
      <c r="F1933" s="198">
        <v>61450</v>
      </c>
      <c r="G1933" t="s">
        <v>485</v>
      </c>
      <c r="H1933" s="167">
        <v>53075.78</v>
      </c>
      <c r="I1933">
        <f t="shared" si="30"/>
        <v>2004</v>
      </c>
    </row>
    <row r="1934" spans="4:9">
      <c r="D1934">
        <v>3000</v>
      </c>
      <c r="E1934" s="182">
        <v>38251</v>
      </c>
      <c r="F1934" s="198">
        <v>70456</v>
      </c>
      <c r="G1934" t="s">
        <v>487</v>
      </c>
      <c r="H1934" s="167">
        <v>18149.37</v>
      </c>
      <c r="I1934">
        <f t="shared" si="30"/>
        <v>2004</v>
      </c>
    </row>
    <row r="1935" spans="4:9">
      <c r="D1935">
        <v>3000</v>
      </c>
      <c r="E1935" s="182">
        <v>38252</v>
      </c>
      <c r="F1935" s="198">
        <v>68326</v>
      </c>
      <c r="G1935" t="s">
        <v>2149</v>
      </c>
      <c r="H1935" s="167">
        <v>18356.03</v>
      </c>
      <c r="I1935">
        <f t="shared" si="30"/>
        <v>2004</v>
      </c>
    </row>
    <row r="1936" spans="4:9">
      <c r="D1936">
        <v>3000</v>
      </c>
      <c r="E1936" s="182">
        <v>38253</v>
      </c>
      <c r="F1936" s="198">
        <v>69768</v>
      </c>
      <c r="G1936" t="s">
        <v>2150</v>
      </c>
      <c r="H1936" s="167">
        <v>21514.49</v>
      </c>
      <c r="I1936">
        <f t="shared" si="30"/>
        <v>2004</v>
      </c>
    </row>
    <row r="1937" spans="4:9">
      <c r="D1937">
        <v>3000</v>
      </c>
      <c r="E1937" s="182">
        <v>38258</v>
      </c>
      <c r="F1937" s="198">
        <v>68318</v>
      </c>
      <c r="G1937" t="s">
        <v>2153</v>
      </c>
      <c r="H1937" s="167">
        <v>594620.18000000005</v>
      </c>
      <c r="I1937">
        <f t="shared" si="30"/>
        <v>2004</v>
      </c>
    </row>
    <row r="1938" spans="4:9">
      <c r="D1938">
        <v>3000</v>
      </c>
      <c r="E1938" s="182">
        <v>38258</v>
      </c>
      <c r="F1938" s="198">
        <v>69767</v>
      </c>
      <c r="G1938" t="s">
        <v>2152</v>
      </c>
      <c r="H1938" s="167">
        <v>100316.28</v>
      </c>
      <c r="I1938">
        <f t="shared" si="30"/>
        <v>2004</v>
      </c>
    </row>
    <row r="1939" spans="4:9">
      <c r="D1939">
        <v>3000</v>
      </c>
      <c r="E1939" s="182">
        <v>38260</v>
      </c>
      <c r="F1939" s="198">
        <v>62125</v>
      </c>
      <c r="G1939" t="s">
        <v>2157</v>
      </c>
      <c r="H1939" s="167">
        <v>59217.8</v>
      </c>
      <c r="I1939">
        <f t="shared" si="30"/>
        <v>2004</v>
      </c>
    </row>
    <row r="1940" spans="4:9">
      <c r="D1940">
        <v>3000</v>
      </c>
      <c r="E1940" s="182">
        <v>38260</v>
      </c>
      <c r="F1940" s="198">
        <v>62126</v>
      </c>
      <c r="G1940" t="s">
        <v>2156</v>
      </c>
      <c r="H1940" s="167">
        <v>51627.5</v>
      </c>
      <c r="I1940">
        <f t="shared" si="30"/>
        <v>2004</v>
      </c>
    </row>
    <row r="1941" spans="4:9">
      <c r="D1941">
        <v>3000</v>
      </c>
      <c r="E1941" s="182">
        <v>38260</v>
      </c>
      <c r="F1941" s="198">
        <v>62127</v>
      </c>
      <c r="G1941" t="s">
        <v>2154</v>
      </c>
      <c r="H1941" s="167">
        <v>47080</v>
      </c>
      <c r="I1941">
        <f t="shared" si="30"/>
        <v>2004</v>
      </c>
    </row>
    <row r="1942" spans="4:9">
      <c r="D1942">
        <v>3000</v>
      </c>
      <c r="E1942" s="182">
        <v>38260</v>
      </c>
      <c r="F1942" s="198">
        <v>62128</v>
      </c>
      <c r="G1942" t="s">
        <v>2155</v>
      </c>
      <c r="H1942" s="167">
        <v>47080</v>
      </c>
      <c r="I1942">
        <f t="shared" si="30"/>
        <v>2004</v>
      </c>
    </row>
    <row r="1943" spans="4:9">
      <c r="D1943">
        <v>3000</v>
      </c>
      <c r="E1943" s="182">
        <v>38260</v>
      </c>
      <c r="F1943" s="198">
        <v>62129</v>
      </c>
      <c r="G1943" t="s">
        <v>2158</v>
      </c>
      <c r="H1943" s="167">
        <v>312188.57</v>
      </c>
      <c r="I1943">
        <f t="shared" si="30"/>
        <v>2004</v>
      </c>
    </row>
    <row r="1944" spans="4:9">
      <c r="D1944">
        <v>3000</v>
      </c>
      <c r="E1944" s="182">
        <v>38265</v>
      </c>
      <c r="F1944" s="198">
        <v>62139</v>
      </c>
      <c r="G1944" t="s">
        <v>2161</v>
      </c>
      <c r="H1944" s="167">
        <v>35186.5</v>
      </c>
      <c r="I1944">
        <f t="shared" si="30"/>
        <v>2004</v>
      </c>
    </row>
    <row r="1945" spans="4:9">
      <c r="D1945">
        <v>3000</v>
      </c>
      <c r="E1945" s="182">
        <v>38265</v>
      </c>
      <c r="F1945" s="198">
        <v>62141</v>
      </c>
      <c r="G1945" t="s">
        <v>2591</v>
      </c>
      <c r="H1945" s="167">
        <v>19616.310000000001</v>
      </c>
      <c r="I1945">
        <f t="shared" si="30"/>
        <v>2004</v>
      </c>
    </row>
    <row r="1946" spans="4:9">
      <c r="D1946">
        <v>3000</v>
      </c>
      <c r="E1946" s="182">
        <v>38265</v>
      </c>
      <c r="F1946" s="198">
        <v>62831</v>
      </c>
      <c r="G1946" t="s">
        <v>2159</v>
      </c>
      <c r="H1946" s="167">
        <v>18997.849999999999</v>
      </c>
      <c r="I1946">
        <f t="shared" si="30"/>
        <v>2004</v>
      </c>
    </row>
    <row r="1947" spans="4:9">
      <c r="D1947">
        <v>3000</v>
      </c>
      <c r="E1947" s="182">
        <v>38267</v>
      </c>
      <c r="F1947" s="198">
        <v>62138</v>
      </c>
      <c r="G1947" t="s">
        <v>2162</v>
      </c>
      <c r="H1947" s="167">
        <v>12337.1</v>
      </c>
      <c r="I1947">
        <f t="shared" si="30"/>
        <v>2004</v>
      </c>
    </row>
    <row r="1948" spans="4:9">
      <c r="D1948">
        <v>3000</v>
      </c>
      <c r="E1948" s="182">
        <v>38267</v>
      </c>
      <c r="F1948" s="198">
        <v>62140</v>
      </c>
      <c r="G1948" t="s">
        <v>2163</v>
      </c>
      <c r="H1948" s="167">
        <v>101803.33</v>
      </c>
      <c r="I1948">
        <f t="shared" si="30"/>
        <v>2004</v>
      </c>
    </row>
    <row r="1949" spans="4:9">
      <c r="D1949">
        <v>3000</v>
      </c>
      <c r="E1949" s="182">
        <v>38292</v>
      </c>
      <c r="F1949" s="198">
        <v>61452</v>
      </c>
      <c r="G1949" t="s">
        <v>1363</v>
      </c>
      <c r="H1949" s="167">
        <v>12999.37</v>
      </c>
      <c r="I1949">
        <f t="shared" si="30"/>
        <v>2004</v>
      </c>
    </row>
    <row r="1950" spans="4:9">
      <c r="D1950">
        <v>3000</v>
      </c>
      <c r="E1950" s="182">
        <v>38292</v>
      </c>
      <c r="F1950" s="198">
        <v>61454</v>
      </c>
      <c r="G1950" t="s">
        <v>2336</v>
      </c>
      <c r="H1950" s="167">
        <v>27551.34</v>
      </c>
      <c r="I1950">
        <f t="shared" si="30"/>
        <v>2004</v>
      </c>
    </row>
    <row r="1951" spans="4:9">
      <c r="D1951">
        <v>3000</v>
      </c>
      <c r="E1951" s="182">
        <v>38292</v>
      </c>
      <c r="F1951" s="198">
        <v>61455</v>
      </c>
      <c r="G1951" t="s">
        <v>2169</v>
      </c>
      <c r="H1951" s="167">
        <v>6643.42</v>
      </c>
      <c r="I1951">
        <f t="shared" si="30"/>
        <v>2004</v>
      </c>
    </row>
    <row r="1952" spans="4:9">
      <c r="D1952">
        <v>3000</v>
      </c>
      <c r="E1952" s="182">
        <v>38292</v>
      </c>
      <c r="F1952" s="198">
        <v>61456</v>
      </c>
      <c r="G1952" t="s">
        <v>1489</v>
      </c>
      <c r="H1952" s="167">
        <v>12543.89</v>
      </c>
      <c r="I1952">
        <f t="shared" si="30"/>
        <v>2004</v>
      </c>
    </row>
    <row r="1953" spans="4:9">
      <c r="D1953">
        <v>3000</v>
      </c>
      <c r="E1953" s="182">
        <v>38292</v>
      </c>
      <c r="F1953" s="198">
        <v>62159</v>
      </c>
      <c r="G1953" t="s">
        <v>2832</v>
      </c>
      <c r="H1953" s="167">
        <v>89865.95</v>
      </c>
      <c r="I1953">
        <f t="shared" si="30"/>
        <v>2004</v>
      </c>
    </row>
    <row r="1954" spans="4:9">
      <c r="D1954">
        <v>3000</v>
      </c>
      <c r="E1954" s="182">
        <v>38292</v>
      </c>
      <c r="F1954" s="198">
        <v>62849</v>
      </c>
      <c r="G1954" t="s">
        <v>328</v>
      </c>
      <c r="H1954" s="167">
        <v>17973.599999999999</v>
      </c>
      <c r="I1954">
        <f t="shared" si="30"/>
        <v>2004</v>
      </c>
    </row>
    <row r="1955" spans="4:9">
      <c r="D1955">
        <v>3000</v>
      </c>
      <c r="E1955" s="182">
        <v>38292</v>
      </c>
      <c r="F1955" s="198">
        <v>62850</v>
      </c>
      <c r="G1955" t="s">
        <v>2592</v>
      </c>
      <c r="H1955" s="167">
        <v>17329.72</v>
      </c>
      <c r="I1955">
        <f t="shared" si="30"/>
        <v>2004</v>
      </c>
    </row>
    <row r="1956" spans="4:9">
      <c r="D1956">
        <v>3000</v>
      </c>
      <c r="E1956" s="182">
        <v>38292</v>
      </c>
      <c r="F1956" s="198">
        <v>65536</v>
      </c>
      <c r="G1956" t="s">
        <v>2329</v>
      </c>
      <c r="H1956" s="167">
        <v>18400.25</v>
      </c>
      <c r="I1956">
        <f t="shared" si="30"/>
        <v>2004</v>
      </c>
    </row>
    <row r="1957" spans="4:9">
      <c r="D1957">
        <v>3000</v>
      </c>
      <c r="E1957" s="182">
        <v>38292</v>
      </c>
      <c r="F1957" s="198">
        <v>65539</v>
      </c>
      <c r="G1957" t="s">
        <v>2342</v>
      </c>
      <c r="H1957" s="167">
        <v>58199.99</v>
      </c>
      <c r="I1957">
        <f t="shared" si="30"/>
        <v>2004</v>
      </c>
    </row>
    <row r="1958" spans="4:9">
      <c r="D1958">
        <v>3000</v>
      </c>
      <c r="E1958" s="182">
        <v>38292</v>
      </c>
      <c r="F1958" s="198">
        <v>65540</v>
      </c>
      <c r="G1958" t="s">
        <v>2328</v>
      </c>
      <c r="H1958" s="167">
        <v>16832.169999999998</v>
      </c>
      <c r="I1958">
        <f t="shared" si="30"/>
        <v>2004</v>
      </c>
    </row>
    <row r="1959" spans="4:9">
      <c r="D1959">
        <v>3000</v>
      </c>
      <c r="E1959" s="182">
        <v>38292</v>
      </c>
      <c r="F1959" s="198">
        <v>66231</v>
      </c>
      <c r="G1959" t="s">
        <v>2333</v>
      </c>
      <c r="H1959" s="167">
        <v>20912.82</v>
      </c>
      <c r="I1959">
        <f t="shared" si="30"/>
        <v>2004</v>
      </c>
    </row>
    <row r="1960" spans="4:9">
      <c r="D1960">
        <v>3000</v>
      </c>
      <c r="E1960" s="182">
        <v>38292</v>
      </c>
      <c r="F1960" s="198">
        <v>66232</v>
      </c>
      <c r="G1960" t="s">
        <v>2334</v>
      </c>
      <c r="H1960" s="167">
        <v>21980.400000000001</v>
      </c>
      <c r="I1960">
        <f t="shared" si="30"/>
        <v>2004</v>
      </c>
    </row>
    <row r="1961" spans="4:9">
      <c r="D1961">
        <v>3000</v>
      </c>
      <c r="E1961" s="182">
        <v>38292</v>
      </c>
      <c r="F1961" s="198">
        <v>68331</v>
      </c>
      <c r="G1961" t="s">
        <v>333</v>
      </c>
      <c r="H1961" s="167">
        <v>378399.24</v>
      </c>
      <c r="I1961">
        <f t="shared" si="30"/>
        <v>2004</v>
      </c>
    </row>
    <row r="1962" spans="4:9">
      <c r="D1962">
        <v>3000</v>
      </c>
      <c r="E1962" s="182">
        <v>38292</v>
      </c>
      <c r="F1962" s="198">
        <v>68332</v>
      </c>
      <c r="G1962" t="s">
        <v>334</v>
      </c>
      <c r="H1962" s="167">
        <v>16542.2</v>
      </c>
      <c r="I1962">
        <f t="shared" si="30"/>
        <v>2004</v>
      </c>
    </row>
    <row r="1963" spans="4:9">
      <c r="D1963">
        <v>3000</v>
      </c>
      <c r="E1963" s="182">
        <v>38292</v>
      </c>
      <c r="F1963" s="198">
        <v>69087</v>
      </c>
      <c r="G1963" t="s">
        <v>2331</v>
      </c>
      <c r="H1963" s="167">
        <v>19260</v>
      </c>
      <c r="I1963">
        <f t="shared" si="30"/>
        <v>2004</v>
      </c>
    </row>
    <row r="1964" spans="4:9">
      <c r="D1964">
        <v>3000</v>
      </c>
      <c r="E1964" s="182">
        <v>38292</v>
      </c>
      <c r="F1964" s="198">
        <v>69099</v>
      </c>
      <c r="G1964" t="s">
        <v>2341</v>
      </c>
      <c r="H1964" s="167">
        <v>56610.83</v>
      </c>
      <c r="I1964">
        <f t="shared" si="30"/>
        <v>2004</v>
      </c>
    </row>
    <row r="1965" spans="4:9">
      <c r="D1965">
        <v>3000</v>
      </c>
      <c r="E1965" s="182">
        <v>38292</v>
      </c>
      <c r="F1965" s="198">
        <v>69101</v>
      </c>
      <c r="G1965" t="s">
        <v>1590</v>
      </c>
      <c r="H1965" s="167">
        <v>8324.69</v>
      </c>
      <c r="I1965">
        <f t="shared" si="30"/>
        <v>2004</v>
      </c>
    </row>
    <row r="1966" spans="4:9">
      <c r="D1966">
        <v>3000</v>
      </c>
      <c r="E1966" s="182">
        <v>38292</v>
      </c>
      <c r="F1966" s="198">
        <v>69779</v>
      </c>
      <c r="G1966" t="s">
        <v>2837</v>
      </c>
      <c r="H1966" s="167">
        <v>893933.66</v>
      </c>
      <c r="I1966">
        <f t="shared" si="30"/>
        <v>2004</v>
      </c>
    </row>
    <row r="1967" spans="4:9">
      <c r="D1967">
        <v>3000</v>
      </c>
      <c r="E1967" s="182">
        <v>38292</v>
      </c>
      <c r="F1967" s="198">
        <v>69781</v>
      </c>
      <c r="G1967" t="s">
        <v>2326</v>
      </c>
      <c r="H1967" s="167">
        <v>15928.02</v>
      </c>
      <c r="I1967">
        <f t="shared" si="30"/>
        <v>2004</v>
      </c>
    </row>
    <row r="1968" spans="4:9">
      <c r="D1968">
        <v>3000</v>
      </c>
      <c r="E1968" s="182">
        <v>38292</v>
      </c>
      <c r="F1968" s="198">
        <v>69782</v>
      </c>
      <c r="G1968" t="s">
        <v>2340</v>
      </c>
      <c r="H1968" s="167">
        <v>53351.3</v>
      </c>
      <c r="I1968">
        <f t="shared" si="30"/>
        <v>2004</v>
      </c>
    </row>
    <row r="1969" spans="4:9">
      <c r="D1969">
        <v>3000</v>
      </c>
      <c r="E1969" s="182">
        <v>38292</v>
      </c>
      <c r="F1969" s="198">
        <v>69783</v>
      </c>
      <c r="G1969" t="s">
        <v>2339</v>
      </c>
      <c r="H1969" s="167">
        <v>40674.980000000003</v>
      </c>
      <c r="I1969">
        <f t="shared" si="30"/>
        <v>2004</v>
      </c>
    </row>
    <row r="1970" spans="4:9">
      <c r="D1970">
        <v>3000</v>
      </c>
      <c r="E1970" s="182">
        <v>38292</v>
      </c>
      <c r="F1970" s="198">
        <v>69784</v>
      </c>
      <c r="G1970" t="s">
        <v>1593</v>
      </c>
      <c r="H1970" s="167">
        <v>9473.7800000000007</v>
      </c>
      <c r="I1970">
        <f t="shared" si="30"/>
        <v>2004</v>
      </c>
    </row>
    <row r="1971" spans="4:9">
      <c r="D1971">
        <v>3000</v>
      </c>
      <c r="E1971" s="182">
        <v>38292</v>
      </c>
      <c r="F1971" s="198">
        <v>69785</v>
      </c>
      <c r="G1971" t="s">
        <v>1490</v>
      </c>
      <c r="H1971" s="167">
        <v>12708.36</v>
      </c>
      <c r="I1971">
        <f t="shared" si="30"/>
        <v>2004</v>
      </c>
    </row>
    <row r="1972" spans="4:9">
      <c r="D1972">
        <v>3000</v>
      </c>
      <c r="E1972" s="182">
        <v>38292</v>
      </c>
      <c r="F1972" s="198">
        <v>69795</v>
      </c>
      <c r="G1972" t="s">
        <v>2337</v>
      </c>
      <c r="H1972" s="167">
        <v>38423.519999999997</v>
      </c>
      <c r="I1972">
        <f t="shared" si="30"/>
        <v>2004</v>
      </c>
    </row>
    <row r="1973" spans="4:9">
      <c r="D1973">
        <v>3000</v>
      </c>
      <c r="E1973" s="182">
        <v>38292</v>
      </c>
      <c r="F1973" s="198">
        <v>69796</v>
      </c>
      <c r="G1973" t="s">
        <v>1488</v>
      </c>
      <c r="H1973" s="167">
        <v>11610.67</v>
      </c>
      <c r="I1973">
        <f t="shared" si="30"/>
        <v>2004</v>
      </c>
    </row>
    <row r="1974" spans="4:9">
      <c r="D1974">
        <v>3000</v>
      </c>
      <c r="E1974" s="182">
        <v>38292</v>
      </c>
      <c r="F1974" s="198">
        <v>70120</v>
      </c>
      <c r="G1974" t="s">
        <v>2836</v>
      </c>
      <c r="H1974" s="167">
        <v>256122.69</v>
      </c>
      <c r="I1974">
        <f t="shared" si="30"/>
        <v>2004</v>
      </c>
    </row>
    <row r="1975" spans="4:9">
      <c r="D1975">
        <v>3000</v>
      </c>
      <c r="E1975" s="182">
        <v>38292</v>
      </c>
      <c r="F1975" s="198">
        <v>70121</v>
      </c>
      <c r="G1975" t="s">
        <v>2343</v>
      </c>
      <c r="H1975" s="167">
        <v>60608.33</v>
      </c>
      <c r="I1975">
        <f t="shared" si="30"/>
        <v>2004</v>
      </c>
    </row>
    <row r="1976" spans="4:9">
      <c r="D1976">
        <v>3000</v>
      </c>
      <c r="E1976" s="182">
        <v>38292</v>
      </c>
      <c r="F1976" s="198">
        <v>70122</v>
      </c>
      <c r="G1976" t="s">
        <v>1592</v>
      </c>
      <c r="H1976" s="167">
        <v>9047.17</v>
      </c>
      <c r="I1976">
        <f t="shared" si="30"/>
        <v>2004</v>
      </c>
    </row>
    <row r="1977" spans="4:9">
      <c r="D1977">
        <v>3000</v>
      </c>
      <c r="E1977" s="182">
        <v>38292</v>
      </c>
      <c r="F1977" s="198">
        <v>70123</v>
      </c>
      <c r="G1977" t="s">
        <v>2335</v>
      </c>
      <c r="H1977" s="167">
        <v>26274.83</v>
      </c>
      <c r="I1977">
        <f t="shared" si="30"/>
        <v>2004</v>
      </c>
    </row>
    <row r="1978" spans="4:9">
      <c r="D1978">
        <v>3000</v>
      </c>
      <c r="E1978" s="182">
        <v>38292</v>
      </c>
      <c r="F1978" s="198">
        <v>70124</v>
      </c>
      <c r="G1978" t="s">
        <v>2168</v>
      </c>
      <c r="H1978" s="167">
        <v>6580.83</v>
      </c>
      <c r="I1978">
        <f t="shared" si="30"/>
        <v>2004</v>
      </c>
    </row>
    <row r="1979" spans="4:9">
      <c r="D1979">
        <v>3000</v>
      </c>
      <c r="E1979" s="182">
        <v>38292</v>
      </c>
      <c r="F1979" s="198">
        <v>70125</v>
      </c>
      <c r="G1979" t="s">
        <v>2338</v>
      </c>
      <c r="H1979" s="167">
        <v>39337.08</v>
      </c>
      <c r="I1979">
        <f t="shared" si="30"/>
        <v>2004</v>
      </c>
    </row>
    <row r="1980" spans="4:9">
      <c r="D1980">
        <v>3000</v>
      </c>
      <c r="E1980" s="182">
        <v>38292</v>
      </c>
      <c r="F1980" s="198">
        <v>70127</v>
      </c>
      <c r="G1980" t="s">
        <v>2025</v>
      </c>
      <c r="H1980" s="167">
        <v>14637.6</v>
      </c>
      <c r="I1980">
        <f t="shared" si="30"/>
        <v>2004</v>
      </c>
    </row>
    <row r="1981" spans="4:9">
      <c r="D1981">
        <v>3000</v>
      </c>
      <c r="E1981" s="182">
        <v>38292</v>
      </c>
      <c r="F1981" s="198">
        <v>70128</v>
      </c>
      <c r="G1981" t="s">
        <v>2026</v>
      </c>
      <c r="H1981" s="167">
        <v>14493.91</v>
      </c>
      <c r="I1981">
        <f t="shared" si="30"/>
        <v>2004</v>
      </c>
    </row>
    <row r="1982" spans="4:9">
      <c r="D1982">
        <v>3000</v>
      </c>
      <c r="E1982" s="182">
        <v>38292</v>
      </c>
      <c r="F1982" s="198">
        <v>70133</v>
      </c>
      <c r="G1982" t="s">
        <v>2028</v>
      </c>
      <c r="H1982" s="167">
        <v>73205.119999999995</v>
      </c>
      <c r="I1982">
        <f t="shared" si="30"/>
        <v>2004</v>
      </c>
    </row>
    <row r="1983" spans="4:9">
      <c r="D1983">
        <v>3000</v>
      </c>
      <c r="E1983" s="182">
        <v>38294</v>
      </c>
      <c r="F1983" s="198">
        <v>65534</v>
      </c>
      <c r="G1983" t="s">
        <v>2838</v>
      </c>
      <c r="H1983" s="167">
        <v>35137.089999999997</v>
      </c>
      <c r="I1983">
        <f t="shared" si="30"/>
        <v>2004</v>
      </c>
    </row>
    <row r="1984" spans="4:9">
      <c r="D1984">
        <v>3000</v>
      </c>
      <c r="E1984" s="182">
        <v>38294</v>
      </c>
      <c r="F1984" s="198">
        <v>69780</v>
      </c>
      <c r="G1984" t="s">
        <v>1062</v>
      </c>
      <c r="H1984" s="167">
        <v>193821.43</v>
      </c>
      <c r="I1984">
        <f t="shared" si="30"/>
        <v>2004</v>
      </c>
    </row>
    <row r="1985" spans="4:9">
      <c r="D1985">
        <v>3000</v>
      </c>
      <c r="E1985" s="182">
        <v>38299</v>
      </c>
      <c r="F1985" s="198">
        <v>62157</v>
      </c>
      <c r="G1985" t="s">
        <v>2963</v>
      </c>
      <c r="H1985" s="167">
        <v>965606.52</v>
      </c>
      <c r="I1985">
        <f t="shared" si="30"/>
        <v>2004</v>
      </c>
    </row>
    <row r="1986" spans="4:9">
      <c r="D1986">
        <v>3000</v>
      </c>
      <c r="E1986" s="182">
        <v>38301</v>
      </c>
      <c r="F1986" s="198">
        <v>69787</v>
      </c>
      <c r="G1986" t="s">
        <v>1065</v>
      </c>
      <c r="H1986" s="167">
        <v>24686.25</v>
      </c>
      <c r="I1986">
        <f t="shared" ref="I1986:I2049" si="31">YEAR(E1986)</f>
        <v>2004</v>
      </c>
    </row>
    <row r="1987" spans="4:9">
      <c r="D1987">
        <v>3000</v>
      </c>
      <c r="E1987" s="182">
        <v>38306</v>
      </c>
      <c r="F1987" s="198">
        <v>61464</v>
      </c>
      <c r="G1987" t="s">
        <v>1067</v>
      </c>
      <c r="H1987" s="167">
        <v>13249.35</v>
      </c>
      <c r="I1987">
        <f t="shared" si="31"/>
        <v>2004</v>
      </c>
    </row>
    <row r="1988" spans="4:9">
      <c r="D1988">
        <v>3000</v>
      </c>
      <c r="E1988" s="182">
        <v>38308</v>
      </c>
      <c r="F1988" s="198">
        <v>69794</v>
      </c>
      <c r="G1988" t="s">
        <v>1068</v>
      </c>
      <c r="H1988" s="167">
        <v>216999.41</v>
      </c>
      <c r="I1988">
        <f t="shared" si="31"/>
        <v>2004</v>
      </c>
    </row>
    <row r="1989" spans="4:9">
      <c r="D1989">
        <v>3000</v>
      </c>
      <c r="E1989" s="182">
        <v>38313</v>
      </c>
      <c r="F1989" s="198">
        <v>70132</v>
      </c>
      <c r="G1989" t="s">
        <v>2027</v>
      </c>
      <c r="H1989" s="167">
        <v>48816.69</v>
      </c>
      <c r="I1989">
        <f t="shared" si="31"/>
        <v>2004</v>
      </c>
    </row>
    <row r="1990" spans="4:9">
      <c r="D1990">
        <v>3000</v>
      </c>
      <c r="E1990" s="182">
        <v>38327</v>
      </c>
      <c r="F1990" s="198">
        <v>62152</v>
      </c>
      <c r="G1990" t="s">
        <v>2962</v>
      </c>
      <c r="H1990" s="167">
        <v>11364.81</v>
      </c>
      <c r="I1990">
        <f t="shared" si="31"/>
        <v>2004</v>
      </c>
    </row>
    <row r="1991" spans="4:9">
      <c r="D1991">
        <v>3000</v>
      </c>
      <c r="E1991" s="182">
        <v>38328</v>
      </c>
      <c r="F1991" s="198">
        <v>69790</v>
      </c>
      <c r="G1991" t="s">
        <v>1070</v>
      </c>
      <c r="H1991" s="167">
        <v>146392.88</v>
      </c>
      <c r="I1991">
        <f t="shared" si="31"/>
        <v>2004</v>
      </c>
    </row>
    <row r="1992" spans="4:9">
      <c r="D1992">
        <v>3000</v>
      </c>
      <c r="E1992" s="182">
        <v>38331</v>
      </c>
      <c r="F1992" s="198">
        <v>61453</v>
      </c>
      <c r="G1992" t="s">
        <v>3063</v>
      </c>
      <c r="H1992" s="167">
        <v>289969.49</v>
      </c>
      <c r="I1992">
        <f t="shared" si="31"/>
        <v>2004</v>
      </c>
    </row>
    <row r="1993" spans="4:9">
      <c r="D1993">
        <v>3000</v>
      </c>
      <c r="E1993" s="182">
        <v>38335</v>
      </c>
      <c r="F1993" s="198">
        <v>69789</v>
      </c>
      <c r="G1993" t="s">
        <v>3064</v>
      </c>
      <c r="H1993" s="167">
        <v>18571.61</v>
      </c>
      <c r="I1993">
        <f t="shared" si="31"/>
        <v>2004</v>
      </c>
    </row>
    <row r="1994" spans="4:9">
      <c r="D1994">
        <v>3000</v>
      </c>
      <c r="E1994" s="182">
        <v>38336</v>
      </c>
      <c r="F1994" s="198">
        <v>69028</v>
      </c>
      <c r="G1994" t="s">
        <v>336</v>
      </c>
      <c r="H1994" s="167">
        <v>135710.14000000001</v>
      </c>
      <c r="I1994">
        <f t="shared" si="31"/>
        <v>2004</v>
      </c>
    </row>
    <row r="1995" spans="4:9">
      <c r="D1995">
        <v>3000</v>
      </c>
      <c r="E1995" s="182">
        <v>38336</v>
      </c>
      <c r="F1995" s="198">
        <v>69029</v>
      </c>
      <c r="G1995" t="s">
        <v>337</v>
      </c>
      <c r="H1995" s="167">
        <v>7777.78</v>
      </c>
      <c r="I1995">
        <f t="shared" si="31"/>
        <v>2004</v>
      </c>
    </row>
    <row r="1996" spans="4:9">
      <c r="D1996">
        <v>3000</v>
      </c>
      <c r="E1996" s="182">
        <v>38343</v>
      </c>
      <c r="F1996" s="198">
        <v>62149</v>
      </c>
      <c r="G1996" t="s">
        <v>2960</v>
      </c>
      <c r="H1996" s="167">
        <v>236142.15</v>
      </c>
      <c r="I1996">
        <f t="shared" si="31"/>
        <v>2004</v>
      </c>
    </row>
    <row r="1997" spans="4:9">
      <c r="D1997">
        <v>3000</v>
      </c>
      <c r="E1997" s="182">
        <v>38350</v>
      </c>
      <c r="F1997" s="198">
        <v>69038</v>
      </c>
      <c r="G1997" t="s">
        <v>338</v>
      </c>
      <c r="H1997" s="167">
        <v>24351.23</v>
      </c>
      <c r="I1997">
        <f t="shared" si="31"/>
        <v>2004</v>
      </c>
    </row>
    <row r="1998" spans="4:9">
      <c r="D1998">
        <v>3000</v>
      </c>
      <c r="E1998" s="182">
        <v>38363</v>
      </c>
      <c r="F1998" s="198">
        <v>62154</v>
      </c>
      <c r="G1998" t="s">
        <v>3018</v>
      </c>
      <c r="H1998" s="167">
        <v>11941.2</v>
      </c>
      <c r="I1998">
        <f t="shared" si="31"/>
        <v>2005</v>
      </c>
    </row>
    <row r="1999" spans="4:9">
      <c r="D1999">
        <v>3000</v>
      </c>
      <c r="E1999" s="182">
        <v>38363</v>
      </c>
      <c r="F1999" s="198">
        <v>69042</v>
      </c>
      <c r="G1999" t="s">
        <v>1393</v>
      </c>
      <c r="H1999" s="167">
        <v>73371.02</v>
      </c>
      <c r="I1999">
        <f t="shared" si="31"/>
        <v>2005</v>
      </c>
    </row>
    <row r="2000" spans="4:9">
      <c r="D2000">
        <v>3000</v>
      </c>
      <c r="E2000" s="182">
        <v>38363</v>
      </c>
      <c r="F2000" s="198">
        <v>69043</v>
      </c>
      <c r="G2000" t="s">
        <v>339</v>
      </c>
      <c r="H2000" s="167">
        <v>19464.86</v>
      </c>
      <c r="I2000">
        <f t="shared" si="31"/>
        <v>2005</v>
      </c>
    </row>
    <row r="2001" spans="4:9">
      <c r="D2001">
        <v>3000</v>
      </c>
      <c r="E2001" s="182">
        <v>38364</v>
      </c>
      <c r="F2001" s="198">
        <v>62145</v>
      </c>
      <c r="G2001" t="s">
        <v>2029</v>
      </c>
      <c r="H2001" s="167">
        <v>59046.879999999997</v>
      </c>
      <c r="I2001">
        <f t="shared" si="31"/>
        <v>2005</v>
      </c>
    </row>
    <row r="2002" spans="4:9">
      <c r="D2002">
        <v>3000</v>
      </c>
      <c r="E2002" s="182">
        <v>38371</v>
      </c>
      <c r="F2002" s="198">
        <v>70140</v>
      </c>
      <c r="G2002" t="s">
        <v>345</v>
      </c>
      <c r="H2002" s="167">
        <v>119322.06</v>
      </c>
      <c r="I2002">
        <f t="shared" si="31"/>
        <v>2005</v>
      </c>
    </row>
    <row r="2003" spans="4:9">
      <c r="D2003">
        <v>3000</v>
      </c>
      <c r="E2003" s="182">
        <v>38383</v>
      </c>
      <c r="F2003" s="198">
        <v>62147</v>
      </c>
      <c r="G2003" t="s">
        <v>2030</v>
      </c>
      <c r="H2003" s="167">
        <v>12064.32</v>
      </c>
      <c r="I2003">
        <f t="shared" si="31"/>
        <v>2005</v>
      </c>
    </row>
    <row r="2004" spans="4:9">
      <c r="D2004">
        <v>3000</v>
      </c>
      <c r="E2004" s="182">
        <v>38383</v>
      </c>
      <c r="F2004" s="198">
        <v>69035</v>
      </c>
      <c r="G2004" t="s">
        <v>1387</v>
      </c>
      <c r="H2004" s="167">
        <v>8890.6299999999992</v>
      </c>
      <c r="I2004">
        <f t="shared" si="31"/>
        <v>2005</v>
      </c>
    </row>
    <row r="2005" spans="4:9">
      <c r="D2005">
        <v>3000</v>
      </c>
      <c r="E2005" s="182">
        <v>38384</v>
      </c>
      <c r="F2005" s="198">
        <v>69040</v>
      </c>
      <c r="G2005" t="s">
        <v>1391</v>
      </c>
      <c r="H2005" s="167">
        <v>10034.459999999999</v>
      </c>
      <c r="I2005">
        <f t="shared" si="31"/>
        <v>2005</v>
      </c>
    </row>
    <row r="2006" spans="4:9">
      <c r="D2006">
        <v>3000</v>
      </c>
      <c r="E2006" s="182">
        <v>38391</v>
      </c>
      <c r="F2006" s="198">
        <v>63797</v>
      </c>
      <c r="G2006" t="s">
        <v>3026</v>
      </c>
      <c r="H2006" s="167">
        <v>100426.99</v>
      </c>
      <c r="I2006">
        <f t="shared" si="31"/>
        <v>2005</v>
      </c>
    </row>
    <row r="2007" spans="4:9">
      <c r="D2007">
        <v>3000</v>
      </c>
      <c r="E2007" s="182">
        <v>38392</v>
      </c>
      <c r="F2007" s="198">
        <v>63801</v>
      </c>
      <c r="G2007" t="s">
        <v>3029</v>
      </c>
      <c r="H2007" s="167">
        <v>355886.77</v>
      </c>
      <c r="I2007">
        <f t="shared" si="31"/>
        <v>2005</v>
      </c>
    </row>
    <row r="2008" spans="4:9">
      <c r="D2008">
        <v>3000</v>
      </c>
      <c r="E2008" s="182">
        <v>38397</v>
      </c>
      <c r="F2008" s="198">
        <v>63798</v>
      </c>
      <c r="G2008" t="s">
        <v>3027</v>
      </c>
      <c r="H2008" s="167">
        <v>82031.05</v>
      </c>
      <c r="I2008">
        <f t="shared" si="31"/>
        <v>2005</v>
      </c>
    </row>
    <row r="2009" spans="4:9">
      <c r="D2009">
        <v>3000</v>
      </c>
      <c r="E2009" s="182">
        <v>38399</v>
      </c>
      <c r="F2009" s="198">
        <v>63802</v>
      </c>
      <c r="G2009" t="s">
        <v>2594</v>
      </c>
      <c r="H2009" s="167">
        <v>118737.2</v>
      </c>
      <c r="I2009">
        <f t="shared" si="31"/>
        <v>2005</v>
      </c>
    </row>
    <row r="2010" spans="4:9">
      <c r="D2010">
        <v>3000</v>
      </c>
      <c r="E2010" s="182">
        <v>38399</v>
      </c>
      <c r="F2010" s="198">
        <v>70126</v>
      </c>
      <c r="G2010" t="s">
        <v>340</v>
      </c>
      <c r="H2010" s="167">
        <v>107214</v>
      </c>
      <c r="I2010">
        <f t="shared" si="31"/>
        <v>2005</v>
      </c>
    </row>
    <row r="2011" spans="4:9">
      <c r="D2011">
        <v>3000</v>
      </c>
      <c r="E2011" s="182">
        <v>38405</v>
      </c>
      <c r="F2011" s="198">
        <v>69039</v>
      </c>
      <c r="G2011" t="s">
        <v>1390</v>
      </c>
      <c r="H2011" s="167">
        <v>882472.17</v>
      </c>
      <c r="I2011">
        <f t="shared" si="31"/>
        <v>2005</v>
      </c>
    </row>
    <row r="2012" spans="4:9">
      <c r="D2012">
        <v>3000</v>
      </c>
      <c r="E2012" s="182">
        <v>38405</v>
      </c>
      <c r="F2012" s="198">
        <v>70139</v>
      </c>
      <c r="G2012" t="s">
        <v>344</v>
      </c>
      <c r="H2012" s="167">
        <v>10882.92</v>
      </c>
      <c r="I2012">
        <f t="shared" si="31"/>
        <v>2005</v>
      </c>
    </row>
    <row r="2013" spans="4:9">
      <c r="D2013">
        <v>3000</v>
      </c>
      <c r="E2013" s="182">
        <v>38411</v>
      </c>
      <c r="F2013" s="198">
        <v>70138</v>
      </c>
      <c r="G2013" t="s">
        <v>343</v>
      </c>
      <c r="H2013" s="167">
        <v>222930.42</v>
      </c>
      <c r="I2013">
        <f t="shared" si="31"/>
        <v>2005</v>
      </c>
    </row>
    <row r="2014" spans="4:9">
      <c r="D2014">
        <v>3000</v>
      </c>
      <c r="E2014" s="182">
        <v>38419</v>
      </c>
      <c r="F2014" s="198">
        <v>69036</v>
      </c>
      <c r="G2014" t="s">
        <v>1388</v>
      </c>
      <c r="H2014" s="167">
        <v>76677.08</v>
      </c>
      <c r="I2014">
        <f t="shared" si="31"/>
        <v>2005</v>
      </c>
    </row>
    <row r="2015" spans="4:9">
      <c r="D2015">
        <v>3000</v>
      </c>
      <c r="E2015" s="182">
        <v>38427</v>
      </c>
      <c r="F2015" s="198">
        <v>69037</v>
      </c>
      <c r="G2015" t="s">
        <v>1389</v>
      </c>
      <c r="H2015" s="167">
        <v>110330.25</v>
      </c>
      <c r="I2015">
        <f t="shared" si="31"/>
        <v>2005</v>
      </c>
    </row>
    <row r="2016" spans="4:9">
      <c r="D2016">
        <v>3000</v>
      </c>
      <c r="E2016" s="182">
        <v>38429</v>
      </c>
      <c r="F2016" s="198">
        <v>70136</v>
      </c>
      <c r="G2016" t="s">
        <v>341</v>
      </c>
      <c r="H2016" s="167">
        <v>331402.43</v>
      </c>
      <c r="I2016">
        <f t="shared" si="31"/>
        <v>2005</v>
      </c>
    </row>
    <row r="2017" spans="4:9">
      <c r="D2017">
        <v>3000</v>
      </c>
      <c r="E2017" s="182">
        <v>38441</v>
      </c>
      <c r="F2017" s="198">
        <v>63115</v>
      </c>
      <c r="G2017" t="s">
        <v>3019</v>
      </c>
      <c r="H2017" s="167">
        <v>63391.43</v>
      </c>
      <c r="I2017">
        <f t="shared" si="31"/>
        <v>2005</v>
      </c>
    </row>
    <row r="2018" spans="4:9">
      <c r="D2018">
        <v>3000</v>
      </c>
      <c r="E2018" s="182">
        <v>38441</v>
      </c>
      <c r="F2018" s="198">
        <v>63117</v>
      </c>
      <c r="G2018" t="s">
        <v>3021</v>
      </c>
      <c r="H2018" s="167">
        <v>197439.26</v>
      </c>
      <c r="I2018">
        <f t="shared" si="31"/>
        <v>2005</v>
      </c>
    </row>
    <row r="2019" spans="4:9">
      <c r="D2019">
        <v>3000</v>
      </c>
      <c r="E2019" s="182">
        <v>38441</v>
      </c>
      <c r="F2019" s="198">
        <v>63118</v>
      </c>
      <c r="G2019" t="s">
        <v>3022</v>
      </c>
      <c r="H2019" s="167">
        <v>202524.37</v>
      </c>
      <c r="I2019">
        <f t="shared" si="31"/>
        <v>2005</v>
      </c>
    </row>
    <row r="2020" spans="4:9">
      <c r="D2020">
        <v>3000</v>
      </c>
      <c r="E2020" s="182">
        <v>38441</v>
      </c>
      <c r="F2020" s="198">
        <v>63119</v>
      </c>
      <c r="G2020" t="s">
        <v>3023</v>
      </c>
      <c r="H2020" s="167">
        <v>78364.509999999995</v>
      </c>
      <c r="I2020">
        <f t="shared" si="31"/>
        <v>2005</v>
      </c>
    </row>
    <row r="2021" spans="4:9">
      <c r="D2021">
        <v>3000</v>
      </c>
      <c r="E2021" s="182">
        <v>38441</v>
      </c>
      <c r="F2021" s="198">
        <v>63120</v>
      </c>
      <c r="G2021" t="s">
        <v>3024</v>
      </c>
      <c r="H2021" s="167">
        <v>33296</v>
      </c>
      <c r="I2021">
        <f t="shared" si="31"/>
        <v>2005</v>
      </c>
    </row>
    <row r="2022" spans="4:9">
      <c r="D2022">
        <v>3000</v>
      </c>
      <c r="E2022" s="182">
        <v>38441</v>
      </c>
      <c r="F2022" s="198">
        <v>65561</v>
      </c>
      <c r="G2022" t="s">
        <v>1382</v>
      </c>
      <c r="H2022" s="167">
        <v>348044.15</v>
      </c>
      <c r="I2022">
        <f t="shared" si="31"/>
        <v>2005</v>
      </c>
    </row>
    <row r="2023" spans="4:9">
      <c r="D2023">
        <v>3000</v>
      </c>
      <c r="E2023" s="182">
        <v>38441</v>
      </c>
      <c r="F2023" s="198">
        <v>66234</v>
      </c>
      <c r="G2023" t="s">
        <v>1386</v>
      </c>
      <c r="H2023" s="167">
        <v>310753.7</v>
      </c>
      <c r="I2023">
        <f t="shared" si="31"/>
        <v>2005</v>
      </c>
    </row>
    <row r="2024" spans="4:9">
      <c r="D2024">
        <v>3000</v>
      </c>
      <c r="E2024" s="182">
        <v>38441</v>
      </c>
      <c r="F2024" s="198">
        <v>70137</v>
      </c>
      <c r="G2024" t="s">
        <v>342</v>
      </c>
      <c r="H2024" s="167">
        <v>126916.39</v>
      </c>
      <c r="I2024">
        <f t="shared" si="31"/>
        <v>2005</v>
      </c>
    </row>
    <row r="2025" spans="4:9">
      <c r="D2025">
        <v>3000</v>
      </c>
      <c r="E2025" s="182">
        <v>38477</v>
      </c>
      <c r="F2025" s="198">
        <v>63800</v>
      </c>
      <c r="G2025" t="s">
        <v>3028</v>
      </c>
      <c r="H2025" s="167">
        <v>83448.710000000006</v>
      </c>
      <c r="I2025">
        <f t="shared" si="31"/>
        <v>2005</v>
      </c>
    </row>
    <row r="2026" spans="4:9">
      <c r="D2026">
        <v>3000</v>
      </c>
      <c r="E2026" s="182">
        <v>38481</v>
      </c>
      <c r="F2026" s="198">
        <v>64910</v>
      </c>
      <c r="G2026" t="s">
        <v>3032</v>
      </c>
      <c r="H2026" s="167">
        <v>159127.07999999999</v>
      </c>
      <c r="I2026">
        <f t="shared" si="31"/>
        <v>2005</v>
      </c>
    </row>
    <row r="2027" spans="4:9">
      <c r="D2027">
        <v>3000</v>
      </c>
      <c r="E2027" s="182">
        <v>38481</v>
      </c>
      <c r="F2027" s="198">
        <v>64913</v>
      </c>
      <c r="G2027" t="s">
        <v>1367</v>
      </c>
      <c r="H2027" s="167">
        <v>45728.39</v>
      </c>
      <c r="I2027">
        <f t="shared" si="31"/>
        <v>2005</v>
      </c>
    </row>
    <row r="2028" spans="4:9">
      <c r="D2028">
        <v>3000</v>
      </c>
      <c r="E2028" s="182">
        <v>38481</v>
      </c>
      <c r="F2028" s="198">
        <v>65547</v>
      </c>
      <c r="G2028" t="s">
        <v>1368</v>
      </c>
      <c r="H2028" s="167">
        <v>150036.1</v>
      </c>
      <c r="I2028">
        <f t="shared" si="31"/>
        <v>2005</v>
      </c>
    </row>
    <row r="2029" spans="4:9">
      <c r="D2029">
        <v>3000</v>
      </c>
      <c r="E2029" s="182">
        <v>38481</v>
      </c>
      <c r="F2029" s="198">
        <v>65548</v>
      </c>
      <c r="G2029" t="s">
        <v>1369</v>
      </c>
      <c r="H2029" s="167">
        <v>154590.73000000001</v>
      </c>
      <c r="I2029">
        <f t="shared" si="31"/>
        <v>2005</v>
      </c>
    </row>
    <row r="2030" spans="4:9">
      <c r="D2030">
        <v>3000</v>
      </c>
      <c r="E2030" s="182">
        <v>38481</v>
      </c>
      <c r="F2030" s="198">
        <v>65549</v>
      </c>
      <c r="G2030" t="s">
        <v>1370</v>
      </c>
      <c r="H2030" s="167">
        <v>70703.89</v>
      </c>
      <c r="I2030">
        <f t="shared" si="31"/>
        <v>2005</v>
      </c>
    </row>
    <row r="2031" spans="4:9">
      <c r="D2031">
        <v>3000</v>
      </c>
      <c r="E2031" s="182">
        <v>38481</v>
      </c>
      <c r="F2031" s="198">
        <v>65550</v>
      </c>
      <c r="G2031" t="s">
        <v>1371</v>
      </c>
      <c r="H2031" s="167">
        <v>15386.01</v>
      </c>
      <c r="I2031">
        <f t="shared" si="31"/>
        <v>2005</v>
      </c>
    </row>
    <row r="2032" spans="4:9">
      <c r="D2032">
        <v>3000</v>
      </c>
      <c r="E2032" s="182">
        <v>38481</v>
      </c>
      <c r="F2032" s="198">
        <v>65552</v>
      </c>
      <c r="G2032" t="s">
        <v>1373</v>
      </c>
      <c r="H2032" s="167">
        <v>61907.13</v>
      </c>
      <c r="I2032">
        <f t="shared" si="31"/>
        <v>2005</v>
      </c>
    </row>
    <row r="2033" spans="4:9">
      <c r="D2033">
        <v>3000</v>
      </c>
      <c r="E2033" s="182">
        <v>38481</v>
      </c>
      <c r="F2033" s="198">
        <v>65553</v>
      </c>
      <c r="G2033" t="s">
        <v>1374</v>
      </c>
      <c r="H2033" s="167">
        <v>462251.07</v>
      </c>
      <c r="I2033">
        <f t="shared" si="31"/>
        <v>2005</v>
      </c>
    </row>
    <row r="2034" spans="4:9">
      <c r="D2034">
        <v>3000</v>
      </c>
      <c r="E2034" s="182">
        <v>38481</v>
      </c>
      <c r="F2034" s="198">
        <v>65554</v>
      </c>
      <c r="G2034" t="s">
        <v>1375</v>
      </c>
      <c r="H2034" s="167">
        <v>37623.93</v>
      </c>
      <c r="I2034">
        <f t="shared" si="31"/>
        <v>2005</v>
      </c>
    </row>
    <row r="2035" spans="4:9">
      <c r="D2035">
        <v>3000</v>
      </c>
      <c r="E2035" s="182">
        <v>38481</v>
      </c>
      <c r="F2035" s="198">
        <v>65555</v>
      </c>
      <c r="G2035" t="s">
        <v>1376</v>
      </c>
      <c r="H2035" s="167">
        <v>340420.99</v>
      </c>
      <c r="I2035">
        <f t="shared" si="31"/>
        <v>2005</v>
      </c>
    </row>
    <row r="2036" spans="4:9">
      <c r="D2036">
        <v>3000</v>
      </c>
      <c r="E2036" s="182">
        <v>38481</v>
      </c>
      <c r="F2036" s="198">
        <v>65556</v>
      </c>
      <c r="G2036" t="s">
        <v>1377</v>
      </c>
      <c r="H2036" s="167">
        <v>2118287.2200000002</v>
      </c>
      <c r="I2036">
        <f t="shared" si="31"/>
        <v>2005</v>
      </c>
    </row>
    <row r="2037" spans="4:9">
      <c r="D2037">
        <v>3000</v>
      </c>
      <c r="E2037" s="182">
        <v>38504</v>
      </c>
      <c r="F2037" s="198">
        <v>70748</v>
      </c>
      <c r="G2037" t="s">
        <v>347</v>
      </c>
      <c r="H2037" s="167">
        <v>42290.81</v>
      </c>
      <c r="I2037">
        <f t="shared" si="31"/>
        <v>2005</v>
      </c>
    </row>
    <row r="2038" spans="4:9">
      <c r="D2038">
        <v>3000</v>
      </c>
      <c r="E2038" s="182">
        <v>38504</v>
      </c>
      <c r="F2038" s="198">
        <v>70755</v>
      </c>
      <c r="G2038" t="s">
        <v>351</v>
      </c>
      <c r="H2038" s="167">
        <v>506224.37</v>
      </c>
      <c r="I2038">
        <f t="shared" si="31"/>
        <v>2005</v>
      </c>
    </row>
    <row r="2039" spans="4:9">
      <c r="D2039">
        <v>3000</v>
      </c>
      <c r="E2039" s="182">
        <v>38504</v>
      </c>
      <c r="F2039" s="198">
        <v>70756</v>
      </c>
      <c r="G2039" t="s">
        <v>352</v>
      </c>
      <c r="H2039" s="167">
        <v>72479.62</v>
      </c>
      <c r="I2039">
        <f t="shared" si="31"/>
        <v>2005</v>
      </c>
    </row>
    <row r="2040" spans="4:9">
      <c r="D2040">
        <v>3000</v>
      </c>
      <c r="E2040" s="182">
        <v>38504</v>
      </c>
      <c r="F2040" s="198">
        <v>70757</v>
      </c>
      <c r="G2040" t="s">
        <v>353</v>
      </c>
      <c r="H2040" s="167">
        <v>146308.69</v>
      </c>
      <c r="I2040">
        <f t="shared" si="31"/>
        <v>2005</v>
      </c>
    </row>
    <row r="2041" spans="4:9">
      <c r="D2041">
        <v>3000</v>
      </c>
      <c r="E2041" s="182">
        <v>38504</v>
      </c>
      <c r="F2041" s="198">
        <v>70759</v>
      </c>
      <c r="G2041" t="s">
        <v>355</v>
      </c>
      <c r="H2041" s="167">
        <v>201147.82</v>
      </c>
      <c r="I2041">
        <f t="shared" si="31"/>
        <v>2005</v>
      </c>
    </row>
    <row r="2042" spans="4:9">
      <c r="D2042">
        <v>3000</v>
      </c>
      <c r="E2042" s="182">
        <v>38504</v>
      </c>
      <c r="F2042" s="198">
        <v>70762</v>
      </c>
      <c r="G2042" t="s">
        <v>356</v>
      </c>
      <c r="H2042" s="167">
        <v>24875.360000000001</v>
      </c>
      <c r="I2042">
        <f t="shared" si="31"/>
        <v>2005</v>
      </c>
    </row>
    <row r="2043" spans="4:9">
      <c r="D2043">
        <v>3000</v>
      </c>
      <c r="E2043" s="182">
        <v>38504</v>
      </c>
      <c r="F2043" s="198">
        <v>70779</v>
      </c>
      <c r="G2043" t="s">
        <v>358</v>
      </c>
      <c r="H2043" s="167">
        <v>494608.91</v>
      </c>
      <c r="I2043">
        <f t="shared" si="31"/>
        <v>2005</v>
      </c>
    </row>
    <row r="2044" spans="4:9">
      <c r="D2044">
        <v>3000</v>
      </c>
      <c r="E2044" s="182">
        <v>38504</v>
      </c>
      <c r="F2044" s="198">
        <v>70781</v>
      </c>
      <c r="G2044" t="s">
        <v>359</v>
      </c>
      <c r="H2044" s="167">
        <v>526853.12</v>
      </c>
      <c r="I2044">
        <f t="shared" si="31"/>
        <v>2005</v>
      </c>
    </row>
    <row r="2045" spans="4:9">
      <c r="D2045">
        <v>3000</v>
      </c>
      <c r="E2045" s="182">
        <v>38504</v>
      </c>
      <c r="F2045" s="198">
        <v>70821</v>
      </c>
      <c r="G2045" t="s">
        <v>2607</v>
      </c>
      <c r="H2045" s="167">
        <v>1250209.1200000001</v>
      </c>
      <c r="I2045">
        <f t="shared" si="31"/>
        <v>2005</v>
      </c>
    </row>
    <row r="2046" spans="4:9">
      <c r="D2046">
        <v>3000</v>
      </c>
      <c r="E2046" s="182">
        <v>38504</v>
      </c>
      <c r="F2046" s="198">
        <v>70822</v>
      </c>
      <c r="G2046" t="s">
        <v>2608</v>
      </c>
      <c r="H2046" s="167">
        <v>69815.38</v>
      </c>
      <c r="I2046">
        <f t="shared" si="31"/>
        <v>2005</v>
      </c>
    </row>
    <row r="2047" spans="4:9">
      <c r="D2047">
        <v>3000</v>
      </c>
      <c r="E2047" s="182">
        <v>38504</v>
      </c>
      <c r="F2047" s="198">
        <v>70828</v>
      </c>
      <c r="G2047" t="s">
        <v>2609</v>
      </c>
      <c r="H2047" s="167">
        <v>20089.52</v>
      </c>
      <c r="I2047">
        <f t="shared" si="31"/>
        <v>2005</v>
      </c>
    </row>
    <row r="2048" spans="4:9">
      <c r="D2048">
        <v>3000</v>
      </c>
      <c r="E2048" s="182">
        <v>38504</v>
      </c>
      <c r="F2048" s="198">
        <v>70841</v>
      </c>
      <c r="G2048" t="s">
        <v>2610</v>
      </c>
      <c r="H2048" s="167">
        <v>68546.64</v>
      </c>
      <c r="I2048">
        <f t="shared" si="31"/>
        <v>2005</v>
      </c>
    </row>
    <row r="2049" spans="4:9">
      <c r="D2049">
        <v>3000</v>
      </c>
      <c r="E2049" s="182">
        <v>38504</v>
      </c>
      <c r="F2049" s="198">
        <v>70862</v>
      </c>
      <c r="G2049" t="s">
        <v>2613</v>
      </c>
      <c r="H2049" s="167">
        <v>44940</v>
      </c>
      <c r="I2049">
        <f t="shared" si="31"/>
        <v>2005</v>
      </c>
    </row>
    <row r="2050" spans="4:9">
      <c r="D2050">
        <v>3000</v>
      </c>
      <c r="E2050" s="182">
        <v>38504</v>
      </c>
      <c r="F2050" s="198">
        <v>70901</v>
      </c>
      <c r="G2050" t="s">
        <v>2615</v>
      </c>
      <c r="H2050" s="167">
        <v>33199.03</v>
      </c>
      <c r="I2050">
        <f t="shared" ref="I2050:I2094" si="32">YEAR(E2050)</f>
        <v>2005</v>
      </c>
    </row>
    <row r="2051" spans="4:9">
      <c r="D2051">
        <v>3000</v>
      </c>
      <c r="E2051" s="182">
        <v>38504</v>
      </c>
      <c r="F2051" s="198">
        <v>70902</v>
      </c>
      <c r="G2051" t="s">
        <v>2616</v>
      </c>
      <c r="H2051" s="167">
        <v>142516.67000000001</v>
      </c>
      <c r="I2051">
        <f t="shared" si="32"/>
        <v>2005</v>
      </c>
    </row>
    <row r="2052" spans="4:9">
      <c r="D2052">
        <v>3000</v>
      </c>
      <c r="E2052" s="182">
        <v>38504</v>
      </c>
      <c r="F2052" s="198">
        <v>70903</v>
      </c>
      <c r="G2052" t="s">
        <v>2617</v>
      </c>
      <c r="H2052" s="167">
        <v>58328.44</v>
      </c>
      <c r="I2052">
        <f t="shared" si="32"/>
        <v>2005</v>
      </c>
    </row>
    <row r="2053" spans="4:9">
      <c r="D2053">
        <v>3000</v>
      </c>
      <c r="E2053" s="182">
        <v>38504</v>
      </c>
      <c r="F2053" s="198">
        <v>70904</v>
      </c>
      <c r="G2053" t="s">
        <v>2618</v>
      </c>
      <c r="H2053" s="167">
        <v>11379.12</v>
      </c>
      <c r="I2053">
        <f t="shared" si="32"/>
        <v>2005</v>
      </c>
    </row>
    <row r="2054" spans="4:9">
      <c r="D2054">
        <v>3000</v>
      </c>
      <c r="E2054" s="182">
        <v>38504</v>
      </c>
      <c r="F2054" s="198">
        <v>70905</v>
      </c>
      <c r="G2054" t="s">
        <v>2619</v>
      </c>
      <c r="H2054" s="167">
        <v>59875.16</v>
      </c>
      <c r="I2054">
        <f t="shared" si="32"/>
        <v>2005</v>
      </c>
    </row>
    <row r="2055" spans="4:9">
      <c r="D2055">
        <v>3000</v>
      </c>
      <c r="E2055" s="182">
        <v>38504</v>
      </c>
      <c r="F2055" s="198">
        <v>70909</v>
      </c>
      <c r="G2055" t="s">
        <v>2620</v>
      </c>
      <c r="H2055" s="167">
        <v>8210.36</v>
      </c>
      <c r="I2055">
        <f t="shared" si="32"/>
        <v>2005</v>
      </c>
    </row>
    <row r="2056" spans="4:9">
      <c r="D2056">
        <v>3000</v>
      </c>
      <c r="E2056" s="182">
        <v>38504</v>
      </c>
      <c r="F2056" s="198">
        <v>70913</v>
      </c>
      <c r="G2056" t="s">
        <v>2621</v>
      </c>
      <c r="H2056" s="167">
        <v>13972.58</v>
      </c>
      <c r="I2056">
        <f t="shared" si="32"/>
        <v>2005</v>
      </c>
    </row>
    <row r="2057" spans="4:9">
      <c r="D2057">
        <v>3000</v>
      </c>
      <c r="E2057" s="182">
        <v>38504</v>
      </c>
      <c r="F2057" s="198">
        <v>70915</v>
      </c>
      <c r="G2057" t="s">
        <v>2622</v>
      </c>
      <c r="H2057" s="167">
        <v>8821.5400000000009</v>
      </c>
      <c r="I2057">
        <f t="shared" si="32"/>
        <v>2005</v>
      </c>
    </row>
    <row r="2058" spans="4:9">
      <c r="D2058">
        <v>3000</v>
      </c>
      <c r="E2058" s="182">
        <v>38504</v>
      </c>
      <c r="F2058" s="198">
        <v>70920</v>
      </c>
      <c r="G2058" t="s">
        <v>2623</v>
      </c>
      <c r="H2058" s="167">
        <v>196544.46</v>
      </c>
      <c r="I2058">
        <f t="shared" si="32"/>
        <v>2005</v>
      </c>
    </row>
    <row r="2059" spans="4:9">
      <c r="D2059">
        <v>3000</v>
      </c>
      <c r="E2059" s="182">
        <v>38504</v>
      </c>
      <c r="F2059" s="198">
        <v>70924</v>
      </c>
      <c r="G2059" t="s">
        <v>2624</v>
      </c>
      <c r="H2059" s="167">
        <v>25656.57</v>
      </c>
      <c r="I2059">
        <f t="shared" si="32"/>
        <v>2005</v>
      </c>
    </row>
    <row r="2060" spans="4:9">
      <c r="D2060">
        <v>3000</v>
      </c>
      <c r="E2060" s="182">
        <v>38504</v>
      </c>
      <c r="F2060" s="198">
        <v>70933</v>
      </c>
      <c r="G2060" t="s">
        <v>1270</v>
      </c>
      <c r="H2060" s="167">
        <v>44430.47</v>
      </c>
      <c r="I2060">
        <f t="shared" si="32"/>
        <v>2005</v>
      </c>
    </row>
    <row r="2061" spans="4:9">
      <c r="D2061">
        <v>3000</v>
      </c>
      <c r="E2061" s="182">
        <v>38504</v>
      </c>
      <c r="F2061" s="198">
        <v>70934</v>
      </c>
      <c r="G2061" t="s">
        <v>1271</v>
      </c>
      <c r="H2061" s="167">
        <v>7172.73</v>
      </c>
      <c r="I2061">
        <f t="shared" si="32"/>
        <v>2005</v>
      </c>
    </row>
    <row r="2062" spans="4:9">
      <c r="D2062">
        <v>3000</v>
      </c>
      <c r="E2062" s="182">
        <v>38504</v>
      </c>
      <c r="F2062" s="198">
        <v>70935</v>
      </c>
      <c r="G2062" t="s">
        <v>1272</v>
      </c>
      <c r="H2062" s="167">
        <v>78234.45</v>
      </c>
      <c r="I2062">
        <f t="shared" si="32"/>
        <v>2005</v>
      </c>
    </row>
    <row r="2063" spans="4:9">
      <c r="D2063">
        <v>3000</v>
      </c>
      <c r="E2063" s="182">
        <v>38504</v>
      </c>
      <c r="F2063" s="198">
        <v>70936</v>
      </c>
      <c r="G2063" t="s">
        <v>1273</v>
      </c>
      <c r="H2063" s="167">
        <v>11732.72</v>
      </c>
      <c r="I2063">
        <f t="shared" si="32"/>
        <v>2005</v>
      </c>
    </row>
    <row r="2064" spans="4:9">
      <c r="D2064">
        <v>3000</v>
      </c>
      <c r="E2064" s="182">
        <v>38504</v>
      </c>
      <c r="F2064" s="198">
        <v>70937</v>
      </c>
      <c r="G2064" t="s">
        <v>1274</v>
      </c>
      <c r="H2064" s="167">
        <v>32968.050000000003</v>
      </c>
      <c r="I2064">
        <f t="shared" si="32"/>
        <v>2005</v>
      </c>
    </row>
    <row r="2065" spans="4:9">
      <c r="D2065">
        <v>3000</v>
      </c>
      <c r="E2065" s="182">
        <v>38504</v>
      </c>
      <c r="F2065" s="198">
        <v>70938</v>
      </c>
      <c r="G2065" t="s">
        <v>1275</v>
      </c>
      <c r="H2065" s="167">
        <v>20089.21</v>
      </c>
      <c r="I2065">
        <f t="shared" si="32"/>
        <v>2005</v>
      </c>
    </row>
    <row r="2066" spans="4:9">
      <c r="D2066">
        <v>3000</v>
      </c>
      <c r="E2066" s="182">
        <v>38504</v>
      </c>
      <c r="F2066" s="198">
        <v>70939</v>
      </c>
      <c r="G2066" t="s">
        <v>1276</v>
      </c>
      <c r="H2066" s="167">
        <v>91374.53</v>
      </c>
      <c r="I2066">
        <f t="shared" si="32"/>
        <v>2005</v>
      </c>
    </row>
    <row r="2067" spans="4:9">
      <c r="D2067">
        <v>3000</v>
      </c>
      <c r="E2067" s="182">
        <v>38504</v>
      </c>
      <c r="F2067" s="198">
        <v>70940</v>
      </c>
      <c r="G2067" t="s">
        <v>1277</v>
      </c>
      <c r="H2067" s="167">
        <v>66898.039999999994</v>
      </c>
      <c r="I2067">
        <f t="shared" si="32"/>
        <v>2005</v>
      </c>
    </row>
    <row r="2068" spans="4:9">
      <c r="D2068">
        <v>3000</v>
      </c>
      <c r="E2068" s="182">
        <v>38504</v>
      </c>
      <c r="F2068" s="198">
        <v>70941</v>
      </c>
      <c r="G2068" t="s">
        <v>1278</v>
      </c>
      <c r="H2068" s="167">
        <v>45072.11</v>
      </c>
      <c r="I2068">
        <f t="shared" si="32"/>
        <v>2005</v>
      </c>
    </row>
    <row r="2069" spans="4:9">
      <c r="D2069">
        <v>3000</v>
      </c>
      <c r="E2069" s="182">
        <v>38504</v>
      </c>
      <c r="F2069" s="198">
        <v>70942</v>
      </c>
      <c r="G2069" t="s">
        <v>1279</v>
      </c>
      <c r="H2069" s="167">
        <v>6784.47</v>
      </c>
      <c r="I2069">
        <f t="shared" si="32"/>
        <v>2005</v>
      </c>
    </row>
    <row r="2070" spans="4:9">
      <c r="D2070">
        <v>3000</v>
      </c>
      <c r="E2070" s="182">
        <v>38504</v>
      </c>
      <c r="F2070" s="198">
        <v>70943</v>
      </c>
      <c r="G2070" t="s">
        <v>1280</v>
      </c>
      <c r="H2070" s="167">
        <v>69311.25</v>
      </c>
      <c r="I2070">
        <f t="shared" si="32"/>
        <v>2005</v>
      </c>
    </row>
    <row r="2071" spans="4:9">
      <c r="D2071">
        <v>3000</v>
      </c>
      <c r="E2071" s="182">
        <v>38504</v>
      </c>
      <c r="F2071" s="198">
        <v>70944</v>
      </c>
      <c r="G2071" t="s">
        <v>1281</v>
      </c>
      <c r="H2071" s="167">
        <v>16462.419999999998</v>
      </c>
      <c r="I2071">
        <f t="shared" si="32"/>
        <v>2005</v>
      </c>
    </row>
    <row r="2072" spans="4:9">
      <c r="D2072">
        <v>3000</v>
      </c>
      <c r="E2072" s="182">
        <v>38504</v>
      </c>
      <c r="F2072" s="198">
        <v>70945</v>
      </c>
      <c r="G2072" t="s">
        <v>1282</v>
      </c>
      <c r="H2072" s="167">
        <v>28830.39</v>
      </c>
      <c r="I2072">
        <f t="shared" si="32"/>
        <v>2005</v>
      </c>
    </row>
    <row r="2073" spans="4:9">
      <c r="D2073">
        <v>3000</v>
      </c>
      <c r="E2073" s="182">
        <v>38504</v>
      </c>
      <c r="F2073" s="198">
        <v>70946</v>
      </c>
      <c r="G2073" t="s">
        <v>1283</v>
      </c>
      <c r="H2073" s="167">
        <v>65690.73</v>
      </c>
      <c r="I2073">
        <f t="shared" si="32"/>
        <v>2005</v>
      </c>
    </row>
    <row r="2074" spans="4:9">
      <c r="D2074">
        <v>3000</v>
      </c>
      <c r="E2074" s="182">
        <v>38504</v>
      </c>
      <c r="F2074" s="198">
        <v>70948</v>
      </c>
      <c r="G2074" t="s">
        <v>1284</v>
      </c>
      <c r="H2074" s="167">
        <v>13128.71</v>
      </c>
      <c r="I2074">
        <f t="shared" si="32"/>
        <v>2005</v>
      </c>
    </row>
    <row r="2075" spans="4:9">
      <c r="D2075">
        <v>3000</v>
      </c>
      <c r="E2075" s="182">
        <v>38504</v>
      </c>
      <c r="F2075" s="198">
        <v>70949</v>
      </c>
      <c r="G2075" t="s">
        <v>1285</v>
      </c>
      <c r="H2075" s="167">
        <v>65066.17</v>
      </c>
      <c r="I2075">
        <f t="shared" si="32"/>
        <v>2005</v>
      </c>
    </row>
    <row r="2076" spans="4:9">
      <c r="D2076">
        <v>3000</v>
      </c>
      <c r="E2076" s="182">
        <v>38504</v>
      </c>
      <c r="F2076" s="198">
        <v>70951</v>
      </c>
      <c r="G2076" t="s">
        <v>1286</v>
      </c>
      <c r="H2076" s="167">
        <v>18785.23</v>
      </c>
      <c r="I2076">
        <f t="shared" si="32"/>
        <v>2005</v>
      </c>
    </row>
    <row r="2077" spans="4:9">
      <c r="D2077">
        <v>3000</v>
      </c>
      <c r="E2077" s="182">
        <v>38504</v>
      </c>
      <c r="F2077" s="198">
        <v>70952</v>
      </c>
      <c r="G2077" t="s">
        <v>1287</v>
      </c>
      <c r="H2077" s="167">
        <v>21513.82</v>
      </c>
      <c r="I2077">
        <f t="shared" si="32"/>
        <v>2005</v>
      </c>
    </row>
    <row r="2078" spans="4:9">
      <c r="D2078">
        <v>3000</v>
      </c>
      <c r="E2078" s="182">
        <v>38504</v>
      </c>
      <c r="F2078" s="198">
        <v>70954</v>
      </c>
      <c r="G2078" t="s">
        <v>1288</v>
      </c>
      <c r="H2078" s="167">
        <v>10075.02</v>
      </c>
      <c r="I2078">
        <f t="shared" si="32"/>
        <v>2005</v>
      </c>
    </row>
    <row r="2079" spans="4:9">
      <c r="D2079">
        <v>3000</v>
      </c>
      <c r="E2079" s="182">
        <v>38504</v>
      </c>
      <c r="F2079" s="198">
        <v>70955</v>
      </c>
      <c r="G2079" t="s">
        <v>1289</v>
      </c>
      <c r="H2079" s="167">
        <v>16511.91</v>
      </c>
      <c r="I2079">
        <f t="shared" si="32"/>
        <v>2005</v>
      </c>
    </row>
    <row r="2080" spans="4:9">
      <c r="D2080">
        <v>3000</v>
      </c>
      <c r="E2080" s="182">
        <v>38504</v>
      </c>
      <c r="F2080" s="198">
        <v>70956</v>
      </c>
      <c r="G2080" t="s">
        <v>1290</v>
      </c>
      <c r="H2080" s="167">
        <v>13188.66</v>
      </c>
      <c r="I2080">
        <f t="shared" si="32"/>
        <v>2005</v>
      </c>
    </row>
    <row r="2081" spans="1:10">
      <c r="D2081">
        <v>3000</v>
      </c>
      <c r="E2081" s="182">
        <v>38504</v>
      </c>
      <c r="F2081" s="198">
        <v>70957</v>
      </c>
      <c r="G2081" t="s">
        <v>1291</v>
      </c>
      <c r="H2081" s="167">
        <v>592455.97</v>
      </c>
      <c r="I2081">
        <f t="shared" si="32"/>
        <v>2005</v>
      </c>
    </row>
    <row r="2082" spans="1:10">
      <c r="D2082">
        <v>3000</v>
      </c>
      <c r="E2082" s="182">
        <v>38518</v>
      </c>
      <c r="F2082" s="198">
        <v>70739</v>
      </c>
      <c r="G2082" t="s">
        <v>346</v>
      </c>
      <c r="H2082" s="167">
        <v>42290.82</v>
      </c>
      <c r="I2082">
        <f t="shared" si="32"/>
        <v>2005</v>
      </c>
    </row>
    <row r="2083" spans="1:10">
      <c r="D2083">
        <v>3000</v>
      </c>
      <c r="E2083" s="182">
        <v>38519</v>
      </c>
      <c r="F2083" s="198">
        <v>70795</v>
      </c>
      <c r="G2083" t="s">
        <v>364</v>
      </c>
      <c r="H2083" s="167">
        <v>68123.61</v>
      </c>
      <c r="I2083">
        <f t="shared" si="32"/>
        <v>2005</v>
      </c>
    </row>
    <row r="2084" spans="1:10">
      <c r="D2084">
        <v>3000</v>
      </c>
      <c r="E2084" s="182">
        <v>38534</v>
      </c>
      <c r="F2084" s="198">
        <v>70786</v>
      </c>
      <c r="G2084" t="s">
        <v>361</v>
      </c>
      <c r="H2084" s="167">
        <v>73063.88</v>
      </c>
      <c r="I2084">
        <f t="shared" si="32"/>
        <v>2005</v>
      </c>
    </row>
    <row r="2085" spans="1:10">
      <c r="D2085">
        <v>3000</v>
      </c>
      <c r="E2085" s="182">
        <v>38551</v>
      </c>
      <c r="F2085" s="198">
        <v>70861</v>
      </c>
      <c r="G2085" t="s">
        <v>2612</v>
      </c>
      <c r="H2085" s="167">
        <v>115547.73</v>
      </c>
      <c r="I2085">
        <f t="shared" si="32"/>
        <v>2005</v>
      </c>
    </row>
    <row r="2086" spans="1:10">
      <c r="D2086">
        <v>3000</v>
      </c>
      <c r="E2086" s="182">
        <v>38574</v>
      </c>
      <c r="F2086" s="198">
        <v>70791</v>
      </c>
      <c r="G2086" t="s">
        <v>2605</v>
      </c>
      <c r="H2086" s="167">
        <v>65931.7</v>
      </c>
      <c r="I2086">
        <f t="shared" si="32"/>
        <v>2005</v>
      </c>
    </row>
    <row r="2087" spans="1:10">
      <c r="D2087">
        <v>3000</v>
      </c>
      <c r="E2087" s="182">
        <v>38618</v>
      </c>
      <c r="F2087" s="198">
        <v>70752</v>
      </c>
      <c r="G2087" t="s">
        <v>996</v>
      </c>
      <c r="H2087" s="167">
        <v>8952.26</v>
      </c>
      <c r="I2087">
        <f t="shared" si="32"/>
        <v>2005</v>
      </c>
    </row>
    <row r="2088" spans="1:10">
      <c r="D2088">
        <v>3000</v>
      </c>
      <c r="E2088" s="182">
        <v>38686</v>
      </c>
      <c r="F2088" s="198">
        <v>70803</v>
      </c>
      <c r="G2088" t="s">
        <v>2606</v>
      </c>
      <c r="H2088" s="167">
        <v>907727.99</v>
      </c>
      <c r="I2088">
        <f t="shared" si="32"/>
        <v>2005</v>
      </c>
    </row>
    <row r="2089" spans="1:10">
      <c r="D2089">
        <v>3000</v>
      </c>
      <c r="E2089" s="182">
        <v>38735</v>
      </c>
      <c r="F2089" s="198">
        <v>70856</v>
      </c>
      <c r="G2089" t="s">
        <v>2611</v>
      </c>
      <c r="H2089" s="167">
        <v>241012.02</v>
      </c>
      <c r="I2089">
        <f t="shared" si="32"/>
        <v>2006</v>
      </c>
    </row>
    <row r="2090" spans="1:10">
      <c r="D2090">
        <v>3000</v>
      </c>
      <c r="E2090" s="182">
        <v>38811</v>
      </c>
      <c r="F2090" s="198">
        <v>70864</v>
      </c>
      <c r="G2090" t="s">
        <v>2614</v>
      </c>
      <c r="H2090" s="167">
        <v>59146.080000000002</v>
      </c>
      <c r="I2090">
        <f t="shared" si="32"/>
        <v>2006</v>
      </c>
    </row>
    <row r="2091" spans="1:10">
      <c r="D2091">
        <v>3000</v>
      </c>
      <c r="E2091" s="182">
        <v>38854</v>
      </c>
      <c r="F2091" s="198">
        <v>70927</v>
      </c>
      <c r="G2091" t="s">
        <v>1269</v>
      </c>
      <c r="H2091" s="167">
        <v>298758.98</v>
      </c>
      <c r="I2091">
        <f t="shared" si="32"/>
        <v>2006</v>
      </c>
    </row>
    <row r="2092" spans="1:10">
      <c r="D2092">
        <v>3000</v>
      </c>
      <c r="E2092" s="182">
        <v>38868</v>
      </c>
      <c r="F2092" s="198">
        <v>20988</v>
      </c>
      <c r="G2092" t="s">
        <v>2586</v>
      </c>
      <c r="H2092" s="167">
        <v>117341.78</v>
      </c>
      <c r="I2092">
        <f t="shared" si="32"/>
        <v>2006</v>
      </c>
    </row>
    <row r="2093" spans="1:10">
      <c r="D2093">
        <v>3000</v>
      </c>
      <c r="E2093" s="182">
        <v>38975</v>
      </c>
      <c r="F2093" s="198">
        <v>70991</v>
      </c>
      <c r="G2093" t="s">
        <v>1292</v>
      </c>
      <c r="H2093" s="167">
        <v>133518.09</v>
      </c>
      <c r="I2093">
        <f t="shared" si="32"/>
        <v>2006</v>
      </c>
    </row>
    <row r="2094" spans="1:10">
      <c r="D2094">
        <v>3000</v>
      </c>
      <c r="E2094" s="182">
        <v>38975</v>
      </c>
      <c r="F2094" s="198">
        <v>70992</v>
      </c>
      <c r="G2094" t="s">
        <v>1293</v>
      </c>
      <c r="H2094" s="167">
        <v>97992.13</v>
      </c>
      <c r="I2094">
        <f t="shared" si="32"/>
        <v>2006</v>
      </c>
    </row>
    <row r="2095" spans="1:10" ht="15.75">
      <c r="A2095" s="202" t="s">
        <v>3380</v>
      </c>
      <c r="D2095">
        <v>4000</v>
      </c>
      <c r="E2095" s="182">
        <v>32295</v>
      </c>
      <c r="F2095" s="198">
        <v>60484</v>
      </c>
      <c r="G2095" t="s">
        <v>2359</v>
      </c>
      <c r="H2095" s="167">
        <v>5936.08</v>
      </c>
      <c r="I2095">
        <f t="shared" ref="I2095:I2126" si="33">YEAR(E2095)</f>
        <v>1988</v>
      </c>
      <c r="J2095" s="167"/>
    </row>
    <row r="2096" spans="1:10">
      <c r="D2096">
        <v>4000</v>
      </c>
      <c r="E2096" s="182">
        <v>32339</v>
      </c>
      <c r="F2096" s="198">
        <v>60245</v>
      </c>
      <c r="G2096" t="s">
        <v>2360</v>
      </c>
      <c r="H2096" s="167">
        <v>252109.98</v>
      </c>
      <c r="I2096">
        <f t="shared" si="33"/>
        <v>1988</v>
      </c>
    </row>
    <row r="2097" spans="4:9">
      <c r="D2097">
        <v>4000</v>
      </c>
      <c r="E2097" s="182">
        <v>32741</v>
      </c>
      <c r="F2097" s="198">
        <v>61356</v>
      </c>
      <c r="G2097" t="s">
        <v>2361</v>
      </c>
      <c r="H2097" s="167">
        <v>2199</v>
      </c>
      <c r="I2097">
        <f t="shared" si="33"/>
        <v>1989</v>
      </c>
    </row>
    <row r="2098" spans="4:9">
      <c r="D2098">
        <v>4000</v>
      </c>
      <c r="E2098" s="182">
        <v>32779</v>
      </c>
      <c r="F2098" s="198">
        <v>61202</v>
      </c>
      <c r="G2098" t="s">
        <v>2344</v>
      </c>
      <c r="H2098" s="167">
        <v>5138.68</v>
      </c>
      <c r="I2098">
        <f t="shared" si="33"/>
        <v>1989</v>
      </c>
    </row>
    <row r="2099" spans="4:9">
      <c r="D2099">
        <v>4000</v>
      </c>
      <c r="E2099" s="182">
        <v>32833</v>
      </c>
      <c r="F2099" s="198">
        <v>59578</v>
      </c>
      <c r="G2099" t="s">
        <v>1544</v>
      </c>
      <c r="H2099" s="167">
        <v>259.95</v>
      </c>
      <c r="I2099">
        <f t="shared" si="33"/>
        <v>1989</v>
      </c>
    </row>
    <row r="2100" spans="4:9">
      <c r="D2100">
        <v>4000</v>
      </c>
      <c r="E2100" s="182">
        <v>33235</v>
      </c>
      <c r="F2100" s="198">
        <v>60640</v>
      </c>
      <c r="G2100" t="s">
        <v>1546</v>
      </c>
      <c r="H2100" s="167">
        <v>1000</v>
      </c>
      <c r="I2100">
        <f t="shared" si="33"/>
        <v>1990</v>
      </c>
    </row>
    <row r="2101" spans="4:9">
      <c r="D2101">
        <v>4000</v>
      </c>
      <c r="E2101" s="182">
        <v>33394</v>
      </c>
      <c r="F2101" s="198">
        <v>59919</v>
      </c>
      <c r="G2101" t="s">
        <v>2363</v>
      </c>
      <c r="H2101" s="167">
        <v>4845</v>
      </c>
      <c r="I2101">
        <f t="shared" si="33"/>
        <v>1991</v>
      </c>
    </row>
    <row r="2102" spans="4:9">
      <c r="D2102">
        <v>4000</v>
      </c>
      <c r="E2102" s="182">
        <v>33394</v>
      </c>
      <c r="F2102" s="198">
        <v>59920</v>
      </c>
      <c r="G2102" t="s">
        <v>2364</v>
      </c>
      <c r="H2102" s="167">
        <v>5686</v>
      </c>
      <c r="I2102">
        <f t="shared" si="33"/>
        <v>1991</v>
      </c>
    </row>
    <row r="2103" spans="4:9">
      <c r="D2103">
        <v>4000</v>
      </c>
      <c r="E2103" s="182">
        <v>33417</v>
      </c>
      <c r="F2103" s="198">
        <v>60065</v>
      </c>
      <c r="G2103" t="s">
        <v>2365</v>
      </c>
      <c r="H2103" s="167">
        <v>3280.7</v>
      </c>
      <c r="I2103">
        <f t="shared" si="33"/>
        <v>1991</v>
      </c>
    </row>
    <row r="2104" spans="4:9">
      <c r="D2104">
        <v>4000</v>
      </c>
      <c r="E2104" s="182">
        <v>33539</v>
      </c>
      <c r="F2104" s="198">
        <v>60894</v>
      </c>
      <c r="G2104" t="s">
        <v>2366</v>
      </c>
      <c r="H2104" s="167">
        <v>4695</v>
      </c>
      <c r="I2104">
        <f t="shared" si="33"/>
        <v>1991</v>
      </c>
    </row>
    <row r="2105" spans="4:9">
      <c r="D2105">
        <v>4000</v>
      </c>
      <c r="E2105" s="182">
        <v>33541</v>
      </c>
      <c r="F2105" s="198">
        <v>60895</v>
      </c>
      <c r="G2105" t="s">
        <v>2367</v>
      </c>
      <c r="H2105" s="167">
        <v>9692</v>
      </c>
      <c r="I2105">
        <f t="shared" si="33"/>
        <v>1991</v>
      </c>
    </row>
    <row r="2106" spans="4:9">
      <c r="D2106">
        <v>4000</v>
      </c>
      <c r="E2106" s="182">
        <v>33561</v>
      </c>
      <c r="F2106" s="198">
        <v>60770</v>
      </c>
      <c r="G2106" t="s">
        <v>2368</v>
      </c>
      <c r="H2106" s="167">
        <v>59006.85</v>
      </c>
      <c r="I2106">
        <f t="shared" si="33"/>
        <v>1991</v>
      </c>
    </row>
    <row r="2107" spans="4:9">
      <c r="D2107">
        <v>4000</v>
      </c>
      <c r="E2107" s="182">
        <v>33718</v>
      </c>
      <c r="F2107" s="198">
        <v>61234</v>
      </c>
      <c r="G2107" t="s">
        <v>3700</v>
      </c>
      <c r="H2107" s="167">
        <v>4284</v>
      </c>
      <c r="I2107">
        <f t="shared" si="33"/>
        <v>1992</v>
      </c>
    </row>
    <row r="2108" spans="4:9">
      <c r="D2108">
        <v>4000</v>
      </c>
      <c r="E2108" s="182">
        <v>33756</v>
      </c>
      <c r="F2108" s="198">
        <v>59930</v>
      </c>
      <c r="G2108" t="s">
        <v>2369</v>
      </c>
      <c r="H2108" s="167">
        <v>2410</v>
      </c>
      <c r="I2108">
        <f t="shared" si="33"/>
        <v>1992</v>
      </c>
    </row>
    <row r="2109" spans="4:9">
      <c r="D2109">
        <v>4000</v>
      </c>
      <c r="E2109" s="182">
        <v>33778</v>
      </c>
      <c r="F2109" s="198">
        <v>60538</v>
      </c>
      <c r="G2109" t="s">
        <v>1547</v>
      </c>
      <c r="H2109" s="167">
        <v>3733.27</v>
      </c>
      <c r="I2109">
        <f t="shared" si="33"/>
        <v>1992</v>
      </c>
    </row>
    <row r="2110" spans="4:9">
      <c r="D2110">
        <v>4000</v>
      </c>
      <c r="E2110" s="182">
        <v>33778</v>
      </c>
      <c r="F2110" s="198">
        <v>60539</v>
      </c>
      <c r="G2110" t="s">
        <v>1548</v>
      </c>
      <c r="H2110" s="167">
        <v>43087.13</v>
      </c>
      <c r="I2110">
        <f t="shared" si="33"/>
        <v>1992</v>
      </c>
    </row>
    <row r="2111" spans="4:9">
      <c r="D2111">
        <v>4000</v>
      </c>
      <c r="E2111" s="182">
        <v>33786</v>
      </c>
      <c r="F2111" s="198">
        <v>59932</v>
      </c>
      <c r="G2111" t="s">
        <v>2370</v>
      </c>
      <c r="H2111" s="167">
        <v>4595</v>
      </c>
      <c r="I2111">
        <f t="shared" si="33"/>
        <v>1992</v>
      </c>
    </row>
    <row r="2112" spans="4:9">
      <c r="D2112">
        <v>4000</v>
      </c>
      <c r="E2112" s="182">
        <v>33816</v>
      </c>
      <c r="F2112" s="198">
        <v>60293</v>
      </c>
      <c r="G2112" t="s">
        <v>1549</v>
      </c>
      <c r="H2112" s="167">
        <v>6360</v>
      </c>
      <c r="I2112">
        <f t="shared" si="33"/>
        <v>1992</v>
      </c>
    </row>
    <row r="2113" spans="4:9">
      <c r="D2113">
        <v>4000</v>
      </c>
      <c r="E2113" s="182">
        <v>33870</v>
      </c>
      <c r="F2113" s="198">
        <v>60901</v>
      </c>
      <c r="G2113" t="s">
        <v>2271</v>
      </c>
      <c r="H2113" s="167">
        <v>5260</v>
      </c>
      <c r="I2113">
        <f t="shared" si="33"/>
        <v>1992</v>
      </c>
    </row>
    <row r="2114" spans="4:9">
      <c r="D2114">
        <v>4000</v>
      </c>
      <c r="E2114" s="182">
        <v>33931</v>
      </c>
      <c r="F2114" s="198">
        <v>60301</v>
      </c>
      <c r="G2114" t="s">
        <v>1294</v>
      </c>
      <c r="H2114" s="167">
        <v>1150</v>
      </c>
      <c r="I2114">
        <f t="shared" si="33"/>
        <v>1992</v>
      </c>
    </row>
    <row r="2115" spans="4:9">
      <c r="D2115">
        <v>4000</v>
      </c>
      <c r="E2115" s="182">
        <v>33988</v>
      </c>
      <c r="F2115" s="198">
        <v>60540</v>
      </c>
      <c r="G2115" t="s">
        <v>2831</v>
      </c>
      <c r="H2115" s="167">
        <v>1393.18</v>
      </c>
      <c r="I2115">
        <f t="shared" si="33"/>
        <v>1993</v>
      </c>
    </row>
    <row r="2116" spans="4:9">
      <c r="D2116">
        <v>4000</v>
      </c>
      <c r="E2116" s="182">
        <v>34087</v>
      </c>
      <c r="F2116" s="198">
        <v>59815</v>
      </c>
      <c r="G2116" t="s">
        <v>1550</v>
      </c>
      <c r="H2116" s="167">
        <v>2623.8</v>
      </c>
      <c r="I2116">
        <f t="shared" si="33"/>
        <v>1993</v>
      </c>
    </row>
    <row r="2117" spans="4:9">
      <c r="D2117">
        <v>4000</v>
      </c>
      <c r="E2117" s="182">
        <v>34087</v>
      </c>
      <c r="F2117" s="198">
        <v>59816</v>
      </c>
      <c r="G2117" t="s">
        <v>1551</v>
      </c>
      <c r="H2117" s="167">
        <v>3666</v>
      </c>
      <c r="I2117">
        <f t="shared" si="33"/>
        <v>1993</v>
      </c>
    </row>
    <row r="2118" spans="4:9">
      <c r="D2118">
        <v>4000</v>
      </c>
      <c r="E2118" s="182">
        <v>34303</v>
      </c>
      <c r="F2118" s="198">
        <v>60573</v>
      </c>
      <c r="G2118" t="s">
        <v>1552</v>
      </c>
      <c r="H2118" s="167">
        <v>7179.91</v>
      </c>
      <c r="I2118">
        <f t="shared" si="33"/>
        <v>1993</v>
      </c>
    </row>
    <row r="2119" spans="4:9">
      <c r="D2119">
        <v>4000</v>
      </c>
      <c r="E2119" s="182">
        <v>34515</v>
      </c>
      <c r="F2119" s="198">
        <v>70646</v>
      </c>
      <c r="G2119" t="s">
        <v>1555</v>
      </c>
      <c r="H2119" s="167">
        <v>41089.360000000001</v>
      </c>
      <c r="I2119">
        <f t="shared" si="33"/>
        <v>1994</v>
      </c>
    </row>
    <row r="2120" spans="4:9">
      <c r="D2120">
        <v>4000</v>
      </c>
      <c r="E2120" s="182">
        <v>34515</v>
      </c>
      <c r="F2120" s="198">
        <v>70647</v>
      </c>
      <c r="G2120" t="s">
        <v>1554</v>
      </c>
      <c r="H2120" s="167">
        <v>2077.02</v>
      </c>
      <c r="I2120">
        <f t="shared" si="33"/>
        <v>1994</v>
      </c>
    </row>
    <row r="2121" spans="4:9">
      <c r="D2121">
        <v>4000</v>
      </c>
      <c r="E2121" s="182">
        <v>34515</v>
      </c>
      <c r="F2121" s="198">
        <v>70648</v>
      </c>
      <c r="G2121" t="s">
        <v>1553</v>
      </c>
      <c r="H2121" s="167">
        <v>1726.53</v>
      </c>
      <c r="I2121">
        <f t="shared" si="33"/>
        <v>1994</v>
      </c>
    </row>
    <row r="2122" spans="4:9">
      <c r="D2122">
        <v>4000</v>
      </c>
      <c r="E2122" s="182">
        <v>34577</v>
      </c>
      <c r="F2122" s="198">
        <v>59851</v>
      </c>
      <c r="G2122" t="s">
        <v>2373</v>
      </c>
      <c r="H2122" s="167">
        <v>3570</v>
      </c>
      <c r="I2122">
        <f t="shared" si="33"/>
        <v>1994</v>
      </c>
    </row>
    <row r="2123" spans="4:9">
      <c r="D2123">
        <v>4000</v>
      </c>
      <c r="E2123" s="182">
        <v>34745</v>
      </c>
      <c r="F2123" s="198">
        <v>62343</v>
      </c>
      <c r="G2123" t="s">
        <v>1558</v>
      </c>
      <c r="H2123" s="167">
        <v>1750</v>
      </c>
      <c r="I2123">
        <f t="shared" si="33"/>
        <v>1995</v>
      </c>
    </row>
    <row r="2124" spans="4:9">
      <c r="D2124">
        <v>4000</v>
      </c>
      <c r="E2124" s="182">
        <v>34773</v>
      </c>
      <c r="F2124" s="198">
        <v>61652</v>
      </c>
      <c r="G2124" t="s">
        <v>2377</v>
      </c>
      <c r="H2124" s="167">
        <v>7975</v>
      </c>
      <c r="I2124">
        <f t="shared" si="33"/>
        <v>1995</v>
      </c>
    </row>
    <row r="2125" spans="4:9">
      <c r="D2125">
        <v>4000</v>
      </c>
      <c r="E2125" s="182">
        <v>34803</v>
      </c>
      <c r="F2125" s="198">
        <v>64131</v>
      </c>
      <c r="G2125" t="s">
        <v>2378</v>
      </c>
      <c r="H2125" s="167">
        <v>3759</v>
      </c>
      <c r="I2125">
        <f t="shared" si="33"/>
        <v>1995</v>
      </c>
    </row>
    <row r="2126" spans="4:9">
      <c r="D2126">
        <v>4000</v>
      </c>
      <c r="E2126" s="182">
        <v>34851</v>
      </c>
      <c r="F2126" s="198">
        <v>64017</v>
      </c>
      <c r="G2126" t="s">
        <v>1560</v>
      </c>
      <c r="H2126" s="167">
        <v>1567.52</v>
      </c>
      <c r="I2126">
        <f t="shared" si="33"/>
        <v>1995</v>
      </c>
    </row>
    <row r="2127" spans="4:9">
      <c r="D2127">
        <v>4000</v>
      </c>
      <c r="E2127" s="182">
        <v>34851</v>
      </c>
      <c r="F2127" s="198">
        <v>64018</v>
      </c>
      <c r="G2127" t="s">
        <v>1559</v>
      </c>
      <c r="H2127" s="167">
        <v>1128.5</v>
      </c>
      <c r="I2127">
        <f t="shared" ref="I2127:I2158" si="34">YEAR(E2127)</f>
        <v>1995</v>
      </c>
    </row>
    <row r="2128" spans="4:9">
      <c r="D2128">
        <v>4000</v>
      </c>
      <c r="E2128" s="182">
        <v>34851</v>
      </c>
      <c r="F2128" s="198">
        <v>64019</v>
      </c>
      <c r="G2128" t="s">
        <v>3541</v>
      </c>
      <c r="H2128" s="167">
        <v>6502</v>
      </c>
      <c r="I2128">
        <f t="shared" si="34"/>
        <v>1995</v>
      </c>
    </row>
    <row r="2129" spans="4:9">
      <c r="D2129">
        <v>4000</v>
      </c>
      <c r="E2129" s="182">
        <v>34851</v>
      </c>
      <c r="F2129" s="198">
        <v>64137</v>
      </c>
      <c r="G2129" t="s">
        <v>2383</v>
      </c>
      <c r="H2129" s="167">
        <v>14764.94</v>
      </c>
      <c r="I2129">
        <f t="shared" si="34"/>
        <v>1995</v>
      </c>
    </row>
    <row r="2130" spans="4:9">
      <c r="D2130">
        <v>4000</v>
      </c>
      <c r="E2130" s="182">
        <v>34851</v>
      </c>
      <c r="F2130" s="198">
        <v>64138</v>
      </c>
      <c r="G2130" t="s">
        <v>2382</v>
      </c>
      <c r="H2130" s="167">
        <v>6451.8</v>
      </c>
      <c r="I2130">
        <f t="shared" si="34"/>
        <v>1995</v>
      </c>
    </row>
    <row r="2131" spans="4:9">
      <c r="D2131">
        <v>4000</v>
      </c>
      <c r="E2131" s="182">
        <v>34880</v>
      </c>
      <c r="F2131" s="198">
        <v>67680</v>
      </c>
      <c r="G2131" t="s">
        <v>2384</v>
      </c>
      <c r="H2131" s="167">
        <v>1051</v>
      </c>
      <c r="I2131">
        <f t="shared" si="34"/>
        <v>1995</v>
      </c>
    </row>
    <row r="2132" spans="4:9">
      <c r="D2132">
        <v>4000</v>
      </c>
      <c r="E2132" s="182">
        <v>34880</v>
      </c>
      <c r="F2132" s="198">
        <v>67681</v>
      </c>
      <c r="G2132" t="s">
        <v>2384</v>
      </c>
      <c r="H2132" s="167">
        <v>1051</v>
      </c>
      <c r="I2132">
        <f t="shared" si="34"/>
        <v>1995</v>
      </c>
    </row>
    <row r="2133" spans="4:9">
      <c r="D2133">
        <v>4000</v>
      </c>
      <c r="E2133" s="182">
        <v>34880</v>
      </c>
      <c r="F2133" s="198">
        <v>67682</v>
      </c>
      <c r="G2133" t="s">
        <v>2384</v>
      </c>
      <c r="H2133" s="167">
        <v>1051</v>
      </c>
      <c r="I2133">
        <f t="shared" si="34"/>
        <v>1995</v>
      </c>
    </row>
    <row r="2134" spans="4:9">
      <c r="D2134">
        <v>4000</v>
      </c>
      <c r="E2134" s="182">
        <v>34880</v>
      </c>
      <c r="F2134" s="198">
        <v>67683</v>
      </c>
      <c r="G2134" t="s">
        <v>2384</v>
      </c>
      <c r="H2134" s="167">
        <v>1051</v>
      </c>
      <c r="I2134">
        <f t="shared" si="34"/>
        <v>1995</v>
      </c>
    </row>
    <row r="2135" spans="4:9">
      <c r="D2135">
        <v>4000</v>
      </c>
      <c r="E2135" s="182">
        <v>34957</v>
      </c>
      <c r="F2135" s="198">
        <v>65906</v>
      </c>
      <c r="G2135" t="s">
        <v>1561</v>
      </c>
      <c r="H2135" s="167">
        <v>24969.11</v>
      </c>
      <c r="I2135">
        <f t="shared" si="34"/>
        <v>1995</v>
      </c>
    </row>
    <row r="2136" spans="4:9">
      <c r="D2136">
        <v>4000</v>
      </c>
      <c r="E2136" s="182">
        <v>34972</v>
      </c>
      <c r="F2136" s="198">
        <v>61666</v>
      </c>
      <c r="G2136" t="s">
        <v>1562</v>
      </c>
      <c r="H2136" s="167">
        <v>27225.81</v>
      </c>
      <c r="I2136">
        <f t="shared" si="34"/>
        <v>1995</v>
      </c>
    </row>
    <row r="2137" spans="4:9">
      <c r="D2137">
        <v>4000</v>
      </c>
      <c r="E2137" s="182">
        <v>35185</v>
      </c>
      <c r="F2137" s="198">
        <v>67742</v>
      </c>
      <c r="G2137" t="s">
        <v>2737</v>
      </c>
      <c r="H2137" s="167">
        <v>14594.79</v>
      </c>
      <c r="I2137">
        <f t="shared" si="34"/>
        <v>1996</v>
      </c>
    </row>
    <row r="2138" spans="4:9">
      <c r="D2138">
        <v>4000</v>
      </c>
      <c r="E2138" s="182">
        <v>35285</v>
      </c>
      <c r="F2138" s="198">
        <v>65975</v>
      </c>
      <c r="G2138" t="s">
        <v>1563</v>
      </c>
      <c r="H2138" s="167">
        <v>15603.98</v>
      </c>
      <c r="I2138">
        <f t="shared" si="34"/>
        <v>1996</v>
      </c>
    </row>
    <row r="2139" spans="4:9">
      <c r="D2139">
        <v>4000</v>
      </c>
      <c r="E2139" s="182">
        <v>35303</v>
      </c>
      <c r="F2139" s="198">
        <v>67578</v>
      </c>
      <c r="G2139" t="s">
        <v>1564</v>
      </c>
      <c r="H2139" s="167">
        <v>8921.06</v>
      </c>
      <c r="I2139">
        <f t="shared" si="34"/>
        <v>1996</v>
      </c>
    </row>
    <row r="2140" spans="4:9">
      <c r="D2140">
        <v>4000</v>
      </c>
      <c r="E2140" s="182">
        <v>35436</v>
      </c>
      <c r="F2140" s="198">
        <v>64210</v>
      </c>
      <c r="G2140" t="s">
        <v>1596</v>
      </c>
      <c r="H2140" s="167">
        <v>5544.42</v>
      </c>
      <c r="I2140">
        <f t="shared" si="34"/>
        <v>1997</v>
      </c>
    </row>
    <row r="2141" spans="4:9">
      <c r="D2141">
        <v>4000</v>
      </c>
      <c r="E2141" s="182">
        <v>35461</v>
      </c>
      <c r="F2141" s="198">
        <v>65800</v>
      </c>
      <c r="G2141" t="s">
        <v>1565</v>
      </c>
      <c r="H2141" s="167">
        <v>2980.14</v>
      </c>
      <c r="I2141">
        <f t="shared" si="34"/>
        <v>1997</v>
      </c>
    </row>
    <row r="2142" spans="4:9">
      <c r="D2142">
        <v>4000</v>
      </c>
      <c r="E2142" s="182">
        <v>35461</v>
      </c>
      <c r="F2142" s="198">
        <v>65801</v>
      </c>
      <c r="G2142" t="s">
        <v>1568</v>
      </c>
      <c r="H2142" s="167">
        <v>51136.83</v>
      </c>
      <c r="I2142">
        <f t="shared" si="34"/>
        <v>1997</v>
      </c>
    </row>
    <row r="2143" spans="4:9">
      <c r="D2143">
        <v>4000</v>
      </c>
      <c r="E2143" s="182">
        <v>35461</v>
      </c>
      <c r="F2143" s="198">
        <v>65802</v>
      </c>
      <c r="G2143" t="s">
        <v>1569</v>
      </c>
      <c r="H2143" s="167">
        <v>95364.479999999996</v>
      </c>
      <c r="I2143">
        <f t="shared" si="34"/>
        <v>1997</v>
      </c>
    </row>
    <row r="2144" spans="4:9">
      <c r="D2144">
        <v>4000</v>
      </c>
      <c r="E2144" s="182">
        <v>35461</v>
      </c>
      <c r="F2144" s="198">
        <v>65803</v>
      </c>
      <c r="G2144" t="s">
        <v>1566</v>
      </c>
      <c r="H2144" s="167">
        <v>35761.68</v>
      </c>
      <c r="I2144">
        <f t="shared" si="34"/>
        <v>1997</v>
      </c>
    </row>
    <row r="2145" spans="4:9">
      <c r="D2145">
        <v>4000</v>
      </c>
      <c r="E2145" s="182">
        <v>35461</v>
      </c>
      <c r="F2145" s="198">
        <v>65804</v>
      </c>
      <c r="G2145" t="s">
        <v>1567</v>
      </c>
      <c r="H2145" s="167">
        <v>35761.68</v>
      </c>
      <c r="I2145">
        <f t="shared" si="34"/>
        <v>1997</v>
      </c>
    </row>
    <row r="2146" spans="4:9">
      <c r="D2146">
        <v>4000</v>
      </c>
      <c r="E2146" s="182">
        <v>35461</v>
      </c>
      <c r="F2146" s="198">
        <v>69361</v>
      </c>
      <c r="G2146" t="s">
        <v>2386</v>
      </c>
      <c r="H2146" s="167">
        <v>8779.2199999999993</v>
      </c>
      <c r="I2146">
        <f t="shared" si="34"/>
        <v>1997</v>
      </c>
    </row>
    <row r="2147" spans="4:9">
      <c r="D2147">
        <v>4000</v>
      </c>
      <c r="E2147" s="182">
        <v>35582</v>
      </c>
      <c r="F2147" s="198">
        <v>66009</v>
      </c>
      <c r="G2147" t="s">
        <v>2387</v>
      </c>
      <c r="H2147" s="167">
        <v>5355.35</v>
      </c>
      <c r="I2147">
        <f t="shared" si="34"/>
        <v>1997</v>
      </c>
    </row>
    <row r="2148" spans="4:9">
      <c r="D2148">
        <v>4000</v>
      </c>
      <c r="E2148" s="182">
        <v>35703</v>
      </c>
      <c r="F2148" s="198">
        <v>61748</v>
      </c>
      <c r="G2148" t="s">
        <v>2842</v>
      </c>
      <c r="H2148" s="167">
        <v>8609.32</v>
      </c>
      <c r="I2148">
        <f t="shared" si="34"/>
        <v>1997</v>
      </c>
    </row>
    <row r="2149" spans="4:9">
      <c r="D2149">
        <v>4000</v>
      </c>
      <c r="E2149" s="182">
        <v>35752</v>
      </c>
      <c r="F2149" s="198">
        <v>67092</v>
      </c>
      <c r="G2149" t="s">
        <v>1570</v>
      </c>
      <c r="H2149" s="167">
        <v>2603.31</v>
      </c>
      <c r="I2149">
        <f t="shared" si="34"/>
        <v>1997</v>
      </c>
    </row>
    <row r="2150" spans="4:9">
      <c r="D2150">
        <v>4000</v>
      </c>
      <c r="E2150" s="182">
        <v>35786</v>
      </c>
      <c r="F2150" s="198">
        <v>65985</v>
      </c>
      <c r="G2150" t="s">
        <v>1571</v>
      </c>
      <c r="H2150" s="167">
        <v>39479.68</v>
      </c>
      <c r="I2150">
        <f t="shared" si="34"/>
        <v>1997</v>
      </c>
    </row>
    <row r="2151" spans="4:9">
      <c r="D2151">
        <v>4000</v>
      </c>
      <c r="E2151" s="182">
        <v>35795</v>
      </c>
      <c r="F2151" s="198">
        <v>69379</v>
      </c>
      <c r="G2151" t="s">
        <v>1436</v>
      </c>
      <c r="H2151" s="167">
        <v>13902.44</v>
      </c>
      <c r="I2151">
        <f t="shared" si="34"/>
        <v>1997</v>
      </c>
    </row>
    <row r="2152" spans="4:9">
      <c r="D2152">
        <v>4000</v>
      </c>
      <c r="E2152" s="182">
        <v>35844</v>
      </c>
      <c r="F2152" s="199">
        <v>67099</v>
      </c>
      <c r="G2152" t="s">
        <v>1582</v>
      </c>
      <c r="H2152" s="167">
        <v>48138.99</v>
      </c>
      <c r="I2152">
        <f t="shared" si="34"/>
        <v>1998</v>
      </c>
    </row>
    <row r="2153" spans="4:9">
      <c r="D2153">
        <v>4000</v>
      </c>
      <c r="E2153" s="182">
        <v>35885</v>
      </c>
      <c r="F2153" s="198">
        <v>65145</v>
      </c>
      <c r="G2153" t="s">
        <v>1572</v>
      </c>
      <c r="H2153" s="167">
        <v>2379.46</v>
      </c>
      <c r="I2153">
        <f t="shared" si="34"/>
        <v>1998</v>
      </c>
    </row>
    <row r="2154" spans="4:9">
      <c r="D2154">
        <v>4000</v>
      </c>
      <c r="E2154" s="182">
        <v>35891</v>
      </c>
      <c r="F2154" s="198">
        <v>66010</v>
      </c>
      <c r="G2154" t="s">
        <v>2389</v>
      </c>
      <c r="H2154" s="167">
        <v>7897.6</v>
      </c>
      <c r="I2154">
        <f t="shared" si="34"/>
        <v>1998</v>
      </c>
    </row>
    <row r="2155" spans="4:9">
      <c r="D2155">
        <v>4000</v>
      </c>
      <c r="E2155" s="182">
        <v>35898</v>
      </c>
      <c r="F2155" s="198">
        <v>61752</v>
      </c>
      <c r="G2155" t="s">
        <v>1575</v>
      </c>
      <c r="H2155" s="167">
        <v>4270</v>
      </c>
      <c r="I2155">
        <f t="shared" si="34"/>
        <v>1998</v>
      </c>
    </row>
    <row r="2156" spans="4:9">
      <c r="D2156">
        <v>4000</v>
      </c>
      <c r="E2156" s="182">
        <v>35947</v>
      </c>
      <c r="F2156" s="198">
        <v>67616</v>
      </c>
      <c r="G2156" t="s">
        <v>3625</v>
      </c>
      <c r="H2156" s="167">
        <v>17080</v>
      </c>
      <c r="I2156">
        <f t="shared" si="34"/>
        <v>1998</v>
      </c>
    </row>
    <row r="2157" spans="4:9">
      <c r="D2157">
        <v>4000</v>
      </c>
      <c r="E2157" s="182">
        <v>35947</v>
      </c>
      <c r="F2157" s="198">
        <v>67628</v>
      </c>
      <c r="G2157" t="s">
        <v>3624</v>
      </c>
      <c r="H2157" s="167">
        <v>17080</v>
      </c>
      <c r="I2157">
        <f t="shared" si="34"/>
        <v>1998</v>
      </c>
    </row>
    <row r="2158" spans="4:9">
      <c r="D2158">
        <v>4000</v>
      </c>
      <c r="E2158" s="182">
        <v>35947</v>
      </c>
      <c r="F2158" s="198">
        <v>70510</v>
      </c>
      <c r="G2158" t="s">
        <v>1167</v>
      </c>
      <c r="H2158" s="167">
        <v>85783.37</v>
      </c>
      <c r="I2158">
        <f t="shared" si="34"/>
        <v>1998</v>
      </c>
    </row>
    <row r="2159" spans="4:9">
      <c r="D2159">
        <v>4000</v>
      </c>
      <c r="E2159" s="182">
        <v>35952</v>
      </c>
      <c r="F2159" s="198">
        <v>65833</v>
      </c>
      <c r="G2159" t="s">
        <v>123</v>
      </c>
      <c r="H2159" s="167">
        <v>5251.7</v>
      </c>
      <c r="I2159">
        <f t="shared" ref="I2159:I2190" si="35">YEAR(E2159)</f>
        <v>1998</v>
      </c>
    </row>
    <row r="2160" spans="4:9">
      <c r="D2160">
        <v>4000</v>
      </c>
      <c r="E2160" s="182">
        <v>35954</v>
      </c>
      <c r="F2160" s="199">
        <v>64706</v>
      </c>
      <c r="G2160" t="s">
        <v>1583</v>
      </c>
      <c r="H2160" s="167">
        <v>11879.14</v>
      </c>
      <c r="I2160">
        <f t="shared" si="35"/>
        <v>1998</v>
      </c>
    </row>
    <row r="2161" spans="4:9">
      <c r="D2161">
        <v>4000</v>
      </c>
      <c r="E2161" s="182">
        <v>35968</v>
      </c>
      <c r="F2161" s="198">
        <v>65158</v>
      </c>
      <c r="G2161" t="s">
        <v>1576</v>
      </c>
      <c r="H2161" s="167">
        <v>2229.31</v>
      </c>
      <c r="I2161">
        <f t="shared" si="35"/>
        <v>1998</v>
      </c>
    </row>
    <row r="2162" spans="4:9">
      <c r="D2162">
        <v>4000</v>
      </c>
      <c r="E2162" s="182">
        <v>35969</v>
      </c>
      <c r="F2162" s="198">
        <v>65157</v>
      </c>
      <c r="G2162" t="s">
        <v>1577</v>
      </c>
      <c r="H2162" s="167">
        <v>3154.47</v>
      </c>
      <c r="I2162">
        <f t="shared" si="35"/>
        <v>1998</v>
      </c>
    </row>
    <row r="2163" spans="4:9">
      <c r="D2163">
        <v>4000</v>
      </c>
      <c r="E2163" s="182">
        <v>35977</v>
      </c>
      <c r="F2163" s="198">
        <v>69430</v>
      </c>
      <c r="G2163" t="s">
        <v>2390</v>
      </c>
      <c r="H2163" s="167">
        <v>5944.15</v>
      </c>
      <c r="I2163">
        <f t="shared" si="35"/>
        <v>1998</v>
      </c>
    </row>
    <row r="2164" spans="4:9">
      <c r="D2164">
        <v>4000</v>
      </c>
      <c r="E2164" s="182">
        <v>35977</v>
      </c>
      <c r="F2164" s="198">
        <v>69431</v>
      </c>
      <c r="G2164" t="s">
        <v>1168</v>
      </c>
      <c r="H2164" s="167">
        <v>21039.360000000001</v>
      </c>
      <c r="I2164">
        <f t="shared" si="35"/>
        <v>1998</v>
      </c>
    </row>
    <row r="2165" spans="4:9">
      <c r="D2165">
        <v>4000</v>
      </c>
      <c r="E2165" s="182">
        <v>35977</v>
      </c>
      <c r="F2165" s="199">
        <v>69432</v>
      </c>
      <c r="G2165" t="s">
        <v>1584</v>
      </c>
      <c r="H2165" s="167">
        <v>40269.03</v>
      </c>
      <c r="I2165">
        <f t="shared" si="35"/>
        <v>1998</v>
      </c>
    </row>
    <row r="2166" spans="4:9">
      <c r="D2166">
        <v>4000</v>
      </c>
      <c r="E2166" s="182">
        <v>36009</v>
      </c>
      <c r="F2166" s="198">
        <v>63602</v>
      </c>
      <c r="G2166" t="s">
        <v>1578</v>
      </c>
      <c r="H2166" s="167">
        <v>15495.14</v>
      </c>
      <c r="I2166">
        <f t="shared" si="35"/>
        <v>1998</v>
      </c>
    </row>
    <row r="2167" spans="4:9">
      <c r="D2167">
        <v>4000</v>
      </c>
      <c r="E2167" s="182">
        <v>36068</v>
      </c>
      <c r="F2167" s="198">
        <v>61768</v>
      </c>
      <c r="G2167" t="s">
        <v>1495</v>
      </c>
      <c r="H2167" s="167">
        <v>45939.13</v>
      </c>
      <c r="I2167">
        <f t="shared" si="35"/>
        <v>1998</v>
      </c>
    </row>
    <row r="2168" spans="4:9">
      <c r="D2168">
        <v>4000</v>
      </c>
      <c r="E2168" s="182">
        <v>36075</v>
      </c>
      <c r="F2168" s="198">
        <v>65355</v>
      </c>
      <c r="G2168" t="s">
        <v>2391</v>
      </c>
      <c r="H2168" s="167">
        <v>30995.75</v>
      </c>
      <c r="I2168">
        <f t="shared" si="35"/>
        <v>1998</v>
      </c>
    </row>
    <row r="2169" spans="4:9">
      <c r="D2169">
        <v>4000</v>
      </c>
      <c r="E2169" s="182">
        <v>36100</v>
      </c>
      <c r="F2169" s="198">
        <v>70512</v>
      </c>
      <c r="G2169" t="s">
        <v>2392</v>
      </c>
      <c r="H2169" s="167">
        <v>5500</v>
      </c>
      <c r="I2169">
        <f t="shared" si="35"/>
        <v>1998</v>
      </c>
    </row>
    <row r="2170" spans="4:9">
      <c r="D2170">
        <v>4000</v>
      </c>
      <c r="E2170" s="182">
        <v>36111</v>
      </c>
      <c r="F2170" s="198">
        <v>66011</v>
      </c>
      <c r="G2170" t="s">
        <v>160</v>
      </c>
      <c r="H2170" s="167">
        <v>43106.73</v>
      </c>
      <c r="I2170">
        <f t="shared" si="35"/>
        <v>1998</v>
      </c>
    </row>
    <row r="2171" spans="4:9">
      <c r="D2171">
        <v>4000</v>
      </c>
      <c r="E2171" s="182">
        <v>36312</v>
      </c>
      <c r="F2171" s="198">
        <v>60180</v>
      </c>
      <c r="G2171" t="s">
        <v>2394</v>
      </c>
      <c r="H2171" s="167">
        <v>5251.7</v>
      </c>
      <c r="I2171">
        <f t="shared" si="35"/>
        <v>1999</v>
      </c>
    </row>
    <row r="2172" spans="4:9">
      <c r="D2172">
        <v>4000</v>
      </c>
      <c r="E2172" s="182">
        <v>36312</v>
      </c>
      <c r="F2172" s="198">
        <v>60183</v>
      </c>
      <c r="G2172" t="s">
        <v>1209</v>
      </c>
      <c r="H2172" s="167">
        <v>2899.23</v>
      </c>
      <c r="I2172">
        <f t="shared" si="35"/>
        <v>1999</v>
      </c>
    </row>
    <row r="2173" spans="4:9">
      <c r="D2173">
        <v>4000</v>
      </c>
      <c r="E2173" s="182">
        <v>36312</v>
      </c>
      <c r="F2173" s="198">
        <v>67157</v>
      </c>
      <c r="G2173" t="s">
        <v>1580</v>
      </c>
      <c r="H2173" s="167">
        <v>12102.47</v>
      </c>
      <c r="I2173">
        <f t="shared" si="35"/>
        <v>1999</v>
      </c>
    </row>
    <row r="2174" spans="4:9">
      <c r="D2174">
        <v>4000</v>
      </c>
      <c r="E2174" s="182">
        <v>36350</v>
      </c>
      <c r="F2174" s="198">
        <v>65387</v>
      </c>
      <c r="G2174" t="s">
        <v>920</v>
      </c>
      <c r="H2174" s="167">
        <v>5906.26</v>
      </c>
      <c r="I2174">
        <f t="shared" si="35"/>
        <v>1999</v>
      </c>
    </row>
    <row r="2175" spans="4:9">
      <c r="D2175">
        <v>4000</v>
      </c>
      <c r="E2175" s="182">
        <v>36396</v>
      </c>
      <c r="F2175" s="198">
        <v>70526</v>
      </c>
      <c r="G2175" t="s">
        <v>1581</v>
      </c>
      <c r="H2175" s="167">
        <v>75282.7</v>
      </c>
      <c r="I2175">
        <f t="shared" si="35"/>
        <v>1999</v>
      </c>
    </row>
    <row r="2176" spans="4:9">
      <c r="D2176">
        <v>4000</v>
      </c>
      <c r="E2176" s="182">
        <v>36448</v>
      </c>
      <c r="F2176" s="198">
        <v>68641</v>
      </c>
      <c r="G2176" t="s">
        <v>1832</v>
      </c>
      <c r="H2176" s="167">
        <v>62082.14</v>
      </c>
      <c r="I2176">
        <f t="shared" si="35"/>
        <v>1999</v>
      </c>
    </row>
    <row r="2177" spans="4:9">
      <c r="D2177">
        <v>4000</v>
      </c>
      <c r="E2177" s="182">
        <v>36448</v>
      </c>
      <c r="F2177" s="198">
        <v>68642</v>
      </c>
      <c r="G2177" t="s">
        <v>1836</v>
      </c>
      <c r="H2177" s="167">
        <v>136580.70000000001</v>
      </c>
      <c r="I2177">
        <f t="shared" si="35"/>
        <v>1999</v>
      </c>
    </row>
    <row r="2178" spans="4:9">
      <c r="D2178">
        <v>4000</v>
      </c>
      <c r="E2178" s="182">
        <v>36448</v>
      </c>
      <c r="F2178" s="198">
        <v>68643</v>
      </c>
      <c r="G2178" t="s">
        <v>921</v>
      </c>
      <c r="H2178" s="167">
        <v>62082.14</v>
      </c>
      <c r="I2178">
        <f t="shared" si="35"/>
        <v>1999</v>
      </c>
    </row>
    <row r="2179" spans="4:9">
      <c r="D2179">
        <v>4000</v>
      </c>
      <c r="E2179" s="182">
        <v>36448</v>
      </c>
      <c r="F2179" s="198">
        <v>68644</v>
      </c>
      <c r="G2179" t="s">
        <v>1835</v>
      </c>
      <c r="H2179" s="167">
        <v>117956.06</v>
      </c>
      <c r="I2179">
        <f t="shared" si="35"/>
        <v>1999</v>
      </c>
    </row>
    <row r="2180" spans="4:9">
      <c r="D2180">
        <v>4000</v>
      </c>
      <c r="E2180" s="182">
        <v>36448</v>
      </c>
      <c r="F2180" s="198">
        <v>68645</v>
      </c>
      <c r="G2180" t="s">
        <v>1833</v>
      </c>
      <c r="H2180" s="167">
        <v>117956.06</v>
      </c>
      <c r="I2180">
        <f t="shared" si="35"/>
        <v>1999</v>
      </c>
    </row>
    <row r="2181" spans="4:9">
      <c r="D2181">
        <v>4000</v>
      </c>
      <c r="E2181" s="182">
        <v>36448</v>
      </c>
      <c r="F2181" s="198">
        <v>68646</v>
      </c>
      <c r="G2181" t="s">
        <v>1834</v>
      </c>
      <c r="H2181" s="167">
        <v>117956.06</v>
      </c>
      <c r="I2181">
        <f t="shared" si="35"/>
        <v>1999</v>
      </c>
    </row>
    <row r="2182" spans="4:9">
      <c r="D2182">
        <v>4000</v>
      </c>
      <c r="E2182" s="182">
        <v>36678</v>
      </c>
      <c r="F2182" s="198">
        <v>63644</v>
      </c>
      <c r="G2182" t="s">
        <v>1838</v>
      </c>
      <c r="H2182" s="167">
        <v>158001.01</v>
      </c>
      <c r="I2182">
        <f t="shared" si="35"/>
        <v>2000</v>
      </c>
    </row>
    <row r="2183" spans="4:9">
      <c r="D2183">
        <v>4000</v>
      </c>
      <c r="E2183" s="182">
        <v>36927</v>
      </c>
      <c r="F2183" s="198">
        <v>63654</v>
      </c>
      <c r="G2183" t="s">
        <v>1839</v>
      </c>
      <c r="H2183" s="167">
        <v>55595.47</v>
      </c>
      <c r="I2183">
        <f t="shared" si="35"/>
        <v>2001</v>
      </c>
    </row>
    <row r="2184" spans="4:9">
      <c r="D2184">
        <v>4000</v>
      </c>
      <c r="E2184" s="182">
        <v>37072</v>
      </c>
      <c r="F2184" s="198">
        <v>62272</v>
      </c>
      <c r="G2184" t="s">
        <v>2402</v>
      </c>
      <c r="H2184" s="167">
        <v>10640.88</v>
      </c>
      <c r="I2184">
        <f t="shared" si="35"/>
        <v>2001</v>
      </c>
    </row>
    <row r="2185" spans="4:9">
      <c r="D2185">
        <v>4000</v>
      </c>
      <c r="E2185" s="182">
        <v>37072</v>
      </c>
      <c r="F2185" s="198">
        <v>65243</v>
      </c>
      <c r="G2185" t="s">
        <v>3352</v>
      </c>
      <c r="H2185" s="167">
        <v>33491.53</v>
      </c>
      <c r="I2185">
        <f t="shared" si="35"/>
        <v>2001</v>
      </c>
    </row>
    <row r="2186" spans="4:9">
      <c r="D2186">
        <v>4000</v>
      </c>
      <c r="E2186" s="182">
        <v>37225</v>
      </c>
      <c r="F2186" s="198">
        <v>65414</v>
      </c>
      <c r="G2186" t="s">
        <v>2403</v>
      </c>
      <c r="H2186" s="167">
        <v>12476.72</v>
      </c>
      <c r="I2186">
        <f t="shared" si="35"/>
        <v>2001</v>
      </c>
    </row>
    <row r="2187" spans="4:9">
      <c r="D2187">
        <v>4000</v>
      </c>
      <c r="E2187" s="182">
        <v>37408</v>
      </c>
      <c r="F2187" s="199">
        <v>62612</v>
      </c>
      <c r="G2187" t="s">
        <v>1585</v>
      </c>
      <c r="H2187" s="167">
        <v>12617.38</v>
      </c>
      <c r="I2187">
        <f t="shared" si="35"/>
        <v>2002</v>
      </c>
    </row>
    <row r="2188" spans="4:9">
      <c r="D2188">
        <v>4000</v>
      </c>
      <c r="E2188" s="182">
        <v>37408</v>
      </c>
      <c r="F2188" s="198">
        <v>65679</v>
      </c>
      <c r="G2188" t="s">
        <v>2404</v>
      </c>
      <c r="H2188" s="167">
        <v>5897.26</v>
      </c>
      <c r="I2188">
        <f t="shared" si="35"/>
        <v>2002</v>
      </c>
    </row>
    <row r="2189" spans="4:9">
      <c r="D2189">
        <v>4000</v>
      </c>
      <c r="E2189" s="182">
        <v>37408</v>
      </c>
      <c r="F2189" s="198">
        <v>65680</v>
      </c>
      <c r="G2189" t="s">
        <v>2405</v>
      </c>
      <c r="H2189" s="167">
        <v>9945</v>
      </c>
      <c r="I2189">
        <f t="shared" si="35"/>
        <v>2002</v>
      </c>
    </row>
    <row r="2190" spans="4:9">
      <c r="D2190">
        <v>4000</v>
      </c>
      <c r="E2190" s="182">
        <v>37408</v>
      </c>
      <c r="F2190" s="198">
        <v>66359</v>
      </c>
      <c r="G2190" t="s">
        <v>2406</v>
      </c>
      <c r="H2190" s="167">
        <v>14977.86</v>
      </c>
      <c r="I2190">
        <f t="shared" si="35"/>
        <v>2002</v>
      </c>
    </row>
    <row r="2191" spans="4:9">
      <c r="D2191">
        <v>4000</v>
      </c>
      <c r="E2191" s="182">
        <v>37435</v>
      </c>
      <c r="F2191" s="198">
        <v>65856</v>
      </c>
      <c r="G2191" t="s">
        <v>2407</v>
      </c>
      <c r="H2191" s="167">
        <v>4595.6499999999996</v>
      </c>
      <c r="I2191">
        <f t="shared" ref="I2191:I2222" si="36">YEAR(E2191)</f>
        <v>2002</v>
      </c>
    </row>
    <row r="2192" spans="4:9">
      <c r="D2192">
        <v>4000</v>
      </c>
      <c r="E2192" s="182">
        <v>37529</v>
      </c>
      <c r="F2192" s="198">
        <v>67221</v>
      </c>
      <c r="G2192" t="s">
        <v>2408</v>
      </c>
      <c r="H2192" s="167">
        <v>19029.95</v>
      </c>
      <c r="I2192">
        <f t="shared" si="36"/>
        <v>2002</v>
      </c>
    </row>
    <row r="2193" spans="4:9">
      <c r="D2193">
        <v>4000</v>
      </c>
      <c r="E2193" s="182">
        <v>37622</v>
      </c>
      <c r="F2193" s="199">
        <v>70380</v>
      </c>
      <c r="G2193" t="s">
        <v>1586</v>
      </c>
      <c r="H2193" s="167">
        <v>15225.24</v>
      </c>
      <c r="I2193">
        <f t="shared" si="36"/>
        <v>2003</v>
      </c>
    </row>
    <row r="2194" spans="4:9">
      <c r="D2194">
        <v>4000</v>
      </c>
      <c r="E2194" s="182">
        <v>37631</v>
      </c>
      <c r="F2194" s="199">
        <v>68583</v>
      </c>
      <c r="G2194" t="s">
        <v>1587</v>
      </c>
      <c r="H2194" s="167">
        <v>2134.65</v>
      </c>
      <c r="I2194">
        <f t="shared" si="36"/>
        <v>2003</v>
      </c>
    </row>
    <row r="2195" spans="4:9">
      <c r="D2195">
        <v>4000</v>
      </c>
      <c r="E2195" s="182">
        <v>37631</v>
      </c>
      <c r="F2195" s="199">
        <v>68584</v>
      </c>
      <c r="G2195" t="s">
        <v>1588</v>
      </c>
      <c r="H2195" s="167">
        <v>57884.02</v>
      </c>
      <c r="I2195">
        <f t="shared" si="36"/>
        <v>2003</v>
      </c>
    </row>
    <row r="2196" spans="4:9">
      <c r="D2196">
        <v>4000</v>
      </c>
      <c r="E2196" s="182">
        <v>37711</v>
      </c>
      <c r="F2196" s="198">
        <v>67842</v>
      </c>
      <c r="G2196" t="s">
        <v>2410</v>
      </c>
      <c r="H2196" s="167">
        <v>70112.61</v>
      </c>
      <c r="I2196">
        <f t="shared" si="36"/>
        <v>2003</v>
      </c>
    </row>
    <row r="2197" spans="4:9">
      <c r="D2197">
        <v>4000</v>
      </c>
      <c r="E2197" s="182">
        <v>37742</v>
      </c>
      <c r="F2197" s="198">
        <v>68929</v>
      </c>
      <c r="G2197" t="s">
        <v>2411</v>
      </c>
      <c r="H2197" s="167">
        <v>4060.65</v>
      </c>
      <c r="I2197">
        <f t="shared" si="36"/>
        <v>2003</v>
      </c>
    </row>
    <row r="2198" spans="4:9">
      <c r="D2198">
        <v>4000</v>
      </c>
      <c r="E2198" s="182">
        <v>37742</v>
      </c>
      <c r="F2198" s="198">
        <v>68930</v>
      </c>
      <c r="G2198" t="s">
        <v>2411</v>
      </c>
      <c r="H2198" s="167">
        <v>4060.65</v>
      </c>
      <c r="I2198">
        <f t="shared" si="36"/>
        <v>2003</v>
      </c>
    </row>
    <row r="2199" spans="4:9">
      <c r="D2199">
        <v>4000</v>
      </c>
      <c r="E2199" s="182">
        <v>37742</v>
      </c>
      <c r="F2199" s="198">
        <v>68931</v>
      </c>
      <c r="G2199" t="s">
        <v>2412</v>
      </c>
      <c r="H2199" s="167">
        <v>4488.6499999999996</v>
      </c>
      <c r="I2199">
        <f t="shared" si="36"/>
        <v>2003</v>
      </c>
    </row>
    <row r="2200" spans="4:9">
      <c r="D2200">
        <v>4000</v>
      </c>
      <c r="E2200" s="182">
        <v>37742</v>
      </c>
      <c r="F2200" s="198">
        <v>68932</v>
      </c>
      <c r="G2200" t="s">
        <v>2413</v>
      </c>
      <c r="H2200" s="167">
        <v>6900.24</v>
      </c>
      <c r="I2200">
        <f t="shared" si="36"/>
        <v>2003</v>
      </c>
    </row>
    <row r="2201" spans="4:9">
      <c r="D2201">
        <v>4000</v>
      </c>
      <c r="E2201" s="182">
        <v>37773</v>
      </c>
      <c r="F2201" s="198">
        <v>62654</v>
      </c>
      <c r="G2201" t="s">
        <v>2416</v>
      </c>
      <c r="H2201" s="167">
        <v>13459.33</v>
      </c>
      <c r="I2201">
        <f t="shared" si="36"/>
        <v>2003</v>
      </c>
    </row>
    <row r="2202" spans="4:9">
      <c r="D2202">
        <v>4000</v>
      </c>
      <c r="E2202" s="182">
        <v>37773</v>
      </c>
      <c r="F2202" s="199">
        <v>67937</v>
      </c>
      <c r="G2202" t="s">
        <v>1734</v>
      </c>
      <c r="H2202" s="167">
        <v>10287.299999999999</v>
      </c>
      <c r="I2202">
        <f t="shared" si="36"/>
        <v>2003</v>
      </c>
    </row>
    <row r="2203" spans="4:9">
      <c r="D2203">
        <v>4000</v>
      </c>
      <c r="E2203" s="182">
        <v>37773</v>
      </c>
      <c r="F2203" s="198">
        <v>68591</v>
      </c>
      <c r="G2203" t="s">
        <v>2414</v>
      </c>
      <c r="H2203" s="167">
        <v>4131.2</v>
      </c>
      <c r="I2203">
        <f t="shared" si="36"/>
        <v>2003</v>
      </c>
    </row>
    <row r="2204" spans="4:9">
      <c r="D2204">
        <v>4000</v>
      </c>
      <c r="E2204" s="182">
        <v>37773</v>
      </c>
      <c r="F2204" s="198">
        <v>70389</v>
      </c>
      <c r="G2204" t="s">
        <v>2415</v>
      </c>
      <c r="H2204" s="167">
        <v>7487.86</v>
      </c>
      <c r="I2204">
        <f t="shared" si="36"/>
        <v>2003</v>
      </c>
    </row>
    <row r="2205" spans="4:9">
      <c r="D2205">
        <v>4000</v>
      </c>
      <c r="E2205" s="182">
        <v>38139</v>
      </c>
      <c r="F2205" s="198">
        <v>67286</v>
      </c>
      <c r="G2205" t="s">
        <v>3465</v>
      </c>
      <c r="H2205" s="167">
        <v>67430.97</v>
      </c>
      <c r="I2205">
        <f t="shared" si="36"/>
        <v>2004</v>
      </c>
    </row>
    <row r="2206" spans="4:9">
      <c r="D2206">
        <v>4000</v>
      </c>
      <c r="E2206" s="182">
        <v>38159</v>
      </c>
      <c r="F2206" s="198">
        <v>64451</v>
      </c>
      <c r="G2206" t="s">
        <v>2469</v>
      </c>
      <c r="H2206" s="167">
        <v>19135.97</v>
      </c>
      <c r="I2206">
        <f t="shared" si="36"/>
        <v>2004</v>
      </c>
    </row>
    <row r="2207" spans="4:9">
      <c r="D2207">
        <v>4000</v>
      </c>
      <c r="E2207" s="182">
        <v>38292</v>
      </c>
      <c r="F2207" s="198">
        <v>66238</v>
      </c>
      <c r="G2207" t="s">
        <v>993</v>
      </c>
      <c r="H2207" s="167">
        <v>44095.87</v>
      </c>
      <c r="I2207">
        <f t="shared" si="36"/>
        <v>2004</v>
      </c>
    </row>
    <row r="2208" spans="4:9">
      <c r="D2208">
        <v>4000</v>
      </c>
      <c r="E2208" s="182">
        <v>38292</v>
      </c>
      <c r="F2208" s="198">
        <v>66640</v>
      </c>
      <c r="G2208" t="s">
        <v>994</v>
      </c>
      <c r="H2208" s="167">
        <v>83635.839999999997</v>
      </c>
      <c r="I2208">
        <f t="shared" si="36"/>
        <v>2004</v>
      </c>
    </row>
    <row r="2209" spans="1:10">
      <c r="D2209">
        <v>4000</v>
      </c>
      <c r="E2209" s="182">
        <v>38292</v>
      </c>
      <c r="F2209" s="198">
        <v>66641</v>
      </c>
      <c r="G2209" t="s">
        <v>995</v>
      </c>
      <c r="H2209" s="167">
        <v>30937.88</v>
      </c>
      <c r="I2209">
        <f t="shared" si="36"/>
        <v>2004</v>
      </c>
    </row>
    <row r="2210" spans="1:10">
      <c r="D2210">
        <v>4000</v>
      </c>
      <c r="E2210" s="182">
        <v>38504</v>
      </c>
      <c r="F2210" s="198">
        <v>70820</v>
      </c>
      <c r="G2210" t="s">
        <v>2410</v>
      </c>
      <c r="H2210" s="167">
        <v>46517.51</v>
      </c>
      <c r="I2210">
        <f t="shared" si="36"/>
        <v>2005</v>
      </c>
    </row>
    <row r="2211" spans="1:10">
      <c r="D2211">
        <v>4000</v>
      </c>
      <c r="E2211" s="182">
        <v>38796</v>
      </c>
      <c r="F2211" s="198">
        <v>70838</v>
      </c>
      <c r="G2211" t="s">
        <v>1295</v>
      </c>
      <c r="H2211" s="167">
        <v>30994.82</v>
      </c>
      <c r="I2211">
        <f t="shared" si="36"/>
        <v>2006</v>
      </c>
    </row>
    <row r="2212" spans="1:10" s="231" customFormat="1">
      <c r="C2212" s="199">
        <v>70</v>
      </c>
      <c r="D2212" s="231">
        <v>4000</v>
      </c>
      <c r="E2212" s="232">
        <v>39233</v>
      </c>
      <c r="F2212" s="199">
        <v>200840</v>
      </c>
      <c r="G2212" s="231" t="s">
        <v>2883</v>
      </c>
      <c r="H2212" s="233">
        <v>80208.23</v>
      </c>
      <c r="I2212" s="231">
        <f t="shared" si="36"/>
        <v>2007</v>
      </c>
    </row>
    <row r="2213" spans="1:10">
      <c r="D2213">
        <v>4000</v>
      </c>
      <c r="E2213" s="182">
        <v>39233</v>
      </c>
      <c r="F2213" s="198">
        <v>200841</v>
      </c>
      <c r="G2213" t="s">
        <v>2884</v>
      </c>
      <c r="H2213" s="167">
        <v>48816.54</v>
      </c>
      <c r="I2213">
        <f t="shared" si="36"/>
        <v>2007</v>
      </c>
    </row>
    <row r="2214" spans="1:10">
      <c r="D2214">
        <v>4000</v>
      </c>
      <c r="E2214" s="182">
        <v>39233</v>
      </c>
      <c r="F2214" s="198">
        <v>200842</v>
      </c>
      <c r="G2214" t="s">
        <v>2885</v>
      </c>
      <c r="H2214" s="167">
        <v>26843.85</v>
      </c>
      <c r="I2214">
        <f t="shared" si="36"/>
        <v>2007</v>
      </c>
    </row>
    <row r="2215" spans="1:10">
      <c r="D2215">
        <v>4000</v>
      </c>
      <c r="E2215" s="182">
        <v>39233</v>
      </c>
      <c r="F2215" s="198">
        <v>200843</v>
      </c>
      <c r="G2215" t="s">
        <v>2886</v>
      </c>
      <c r="H2215" s="167">
        <v>43265.54</v>
      </c>
      <c r="I2215">
        <f t="shared" si="36"/>
        <v>2007</v>
      </c>
    </row>
    <row r="2216" spans="1:10">
      <c r="D2216">
        <v>4000</v>
      </c>
      <c r="E2216" s="182">
        <v>39233</v>
      </c>
      <c r="F2216" s="198">
        <v>200844</v>
      </c>
      <c r="G2216" t="s">
        <v>2887</v>
      </c>
      <c r="H2216" s="167">
        <v>60933.94</v>
      </c>
      <c r="I2216">
        <f t="shared" si="36"/>
        <v>2007</v>
      </c>
    </row>
    <row r="2217" spans="1:10">
      <c r="D2217">
        <v>4000</v>
      </c>
      <c r="E2217" s="182">
        <v>39233</v>
      </c>
      <c r="F2217" s="199">
        <v>200845</v>
      </c>
      <c r="G2217" t="s">
        <v>2888</v>
      </c>
      <c r="H2217" s="167">
        <v>101161.5</v>
      </c>
      <c r="I2217">
        <f t="shared" si="36"/>
        <v>2007</v>
      </c>
      <c r="J2217" s="167"/>
    </row>
    <row r="2218" spans="1:10">
      <c r="D2218">
        <v>4000</v>
      </c>
      <c r="E2218" s="182">
        <v>39233</v>
      </c>
      <c r="F2218" s="198">
        <v>200846</v>
      </c>
      <c r="G2218" t="s">
        <v>2889</v>
      </c>
      <c r="H2218" s="167">
        <v>10000</v>
      </c>
      <c r="I2218">
        <f t="shared" si="36"/>
        <v>2007</v>
      </c>
    </row>
    <row r="2219" spans="1:10" ht="15.75">
      <c r="A2219" s="202" t="s">
        <v>3379</v>
      </c>
      <c r="D2219">
        <v>5000</v>
      </c>
      <c r="E2219" s="182">
        <v>38292</v>
      </c>
      <c r="F2219" s="198">
        <v>7186</v>
      </c>
      <c r="G2219" t="s">
        <v>1296</v>
      </c>
      <c r="H2219" s="167">
        <v>0</v>
      </c>
      <c r="I2219">
        <f t="shared" si="36"/>
        <v>2004</v>
      </c>
    </row>
    <row r="2220" spans="1:10">
      <c r="D2220">
        <v>5000</v>
      </c>
      <c r="E2220" s="182">
        <v>34086</v>
      </c>
      <c r="F2220" s="198">
        <v>59646</v>
      </c>
      <c r="G2220" t="s">
        <v>1199</v>
      </c>
      <c r="H2220" s="167">
        <v>1900</v>
      </c>
      <c r="I2220">
        <f t="shared" si="36"/>
        <v>1993</v>
      </c>
    </row>
    <row r="2221" spans="1:10">
      <c r="D2221">
        <v>5000</v>
      </c>
      <c r="E2221" s="182">
        <v>33133</v>
      </c>
      <c r="F2221" s="198">
        <v>59774</v>
      </c>
      <c r="G2221" t="s">
        <v>1197</v>
      </c>
      <c r="H2221" s="167">
        <v>21845</v>
      </c>
      <c r="I2221">
        <f t="shared" si="36"/>
        <v>1990</v>
      </c>
    </row>
    <row r="2222" spans="1:10">
      <c r="D2222">
        <v>5000</v>
      </c>
      <c r="E2222" s="182">
        <v>33756</v>
      </c>
      <c r="F2222" s="198">
        <v>60078</v>
      </c>
      <c r="G2222" t="s">
        <v>312</v>
      </c>
      <c r="H2222" s="167">
        <v>44900</v>
      </c>
      <c r="I2222">
        <f t="shared" si="36"/>
        <v>1992</v>
      </c>
    </row>
    <row r="2223" spans="1:10">
      <c r="D2223">
        <v>5000</v>
      </c>
      <c r="E2223" s="182">
        <v>36262</v>
      </c>
      <c r="F2223" s="198">
        <v>60148</v>
      </c>
      <c r="G2223" t="s">
        <v>3070</v>
      </c>
      <c r="H2223" s="167">
        <v>19321.73</v>
      </c>
      <c r="I2223">
        <f t="shared" ref="I2223:I2242" si="37">YEAR(E2223)</f>
        <v>1999</v>
      </c>
    </row>
    <row r="2224" spans="1:10">
      <c r="D2224">
        <v>5000</v>
      </c>
      <c r="E2224" s="182">
        <v>36494</v>
      </c>
      <c r="F2224" s="198">
        <v>60188</v>
      </c>
      <c r="G2224" t="s">
        <v>322</v>
      </c>
      <c r="H2224" s="167">
        <v>10141.25</v>
      </c>
      <c r="I2224">
        <f t="shared" si="37"/>
        <v>1999</v>
      </c>
    </row>
    <row r="2225" spans="4:9">
      <c r="D2225">
        <v>5000</v>
      </c>
      <c r="E2225" s="182">
        <v>32429</v>
      </c>
      <c r="F2225" s="198">
        <v>60233</v>
      </c>
      <c r="G2225" t="s">
        <v>1193</v>
      </c>
      <c r="H2225" s="167">
        <v>4800</v>
      </c>
      <c r="I2225">
        <f t="shared" si="37"/>
        <v>1988</v>
      </c>
    </row>
    <row r="2226" spans="4:9">
      <c r="D2226">
        <v>5000</v>
      </c>
      <c r="E2226" s="182">
        <v>32952</v>
      </c>
      <c r="F2226" s="198">
        <v>60249</v>
      </c>
      <c r="G2226" t="s">
        <v>3079</v>
      </c>
      <c r="H2226" s="167">
        <v>17050.52</v>
      </c>
      <c r="I2226">
        <f t="shared" si="37"/>
        <v>1990</v>
      </c>
    </row>
    <row r="2227" spans="4:9">
      <c r="D2227">
        <v>5000</v>
      </c>
      <c r="E2227" s="182">
        <v>32504</v>
      </c>
      <c r="F2227" s="198">
        <v>60607</v>
      </c>
      <c r="G2227" t="s">
        <v>1195</v>
      </c>
      <c r="H2227" s="167">
        <v>4800</v>
      </c>
      <c r="I2227">
        <f t="shared" si="37"/>
        <v>1988</v>
      </c>
    </row>
    <row r="2228" spans="4:9">
      <c r="D2228">
        <v>5000</v>
      </c>
      <c r="E2228" s="182">
        <v>34486</v>
      </c>
      <c r="F2228" s="198">
        <v>61296</v>
      </c>
      <c r="G2228" t="s">
        <v>313</v>
      </c>
      <c r="H2228" s="167">
        <v>21394.23</v>
      </c>
      <c r="I2228">
        <f t="shared" si="37"/>
        <v>1994</v>
      </c>
    </row>
    <row r="2229" spans="4:9">
      <c r="D2229">
        <v>5000</v>
      </c>
      <c r="E2229" s="182">
        <v>34816</v>
      </c>
      <c r="F2229" s="198">
        <v>61657</v>
      </c>
      <c r="G2229" t="s">
        <v>314</v>
      </c>
      <c r="H2229" s="167">
        <v>189525</v>
      </c>
      <c r="I2229">
        <f t="shared" si="37"/>
        <v>1995</v>
      </c>
    </row>
    <row r="2230" spans="4:9">
      <c r="D2230">
        <v>5000</v>
      </c>
      <c r="E2230" s="182">
        <v>34814</v>
      </c>
      <c r="F2230" s="198">
        <v>61658</v>
      </c>
      <c r="G2230" t="s">
        <v>314</v>
      </c>
      <c r="H2230" s="167">
        <v>189525</v>
      </c>
      <c r="I2230">
        <f t="shared" si="37"/>
        <v>1995</v>
      </c>
    </row>
    <row r="2231" spans="4:9">
      <c r="D2231">
        <v>5000</v>
      </c>
      <c r="E2231" s="182">
        <v>35125</v>
      </c>
      <c r="F2231" s="198">
        <v>61670</v>
      </c>
      <c r="G2231" t="s">
        <v>3081</v>
      </c>
      <c r="H2231" s="167">
        <v>23630</v>
      </c>
      <c r="I2231">
        <f t="shared" si="37"/>
        <v>1996</v>
      </c>
    </row>
    <row r="2232" spans="4:9">
      <c r="D2232">
        <v>5000</v>
      </c>
      <c r="E2232" s="182">
        <v>36678</v>
      </c>
      <c r="F2232" s="198">
        <v>62259</v>
      </c>
      <c r="G2232" t="s">
        <v>323</v>
      </c>
      <c r="H2232" s="167">
        <v>6701.77</v>
      </c>
      <c r="I2232">
        <f t="shared" si="37"/>
        <v>2000</v>
      </c>
    </row>
    <row r="2233" spans="4:9">
      <c r="D2233">
        <v>5000</v>
      </c>
      <c r="E2233" s="182">
        <v>36101</v>
      </c>
      <c r="F2233" s="198">
        <v>62918</v>
      </c>
      <c r="G2233" t="s">
        <v>155</v>
      </c>
      <c r="H2233" s="167">
        <v>73893.429999999993</v>
      </c>
      <c r="I2233">
        <f t="shared" si="37"/>
        <v>1998</v>
      </c>
    </row>
    <row r="2234" spans="4:9">
      <c r="D2234">
        <v>5000</v>
      </c>
      <c r="E2234" s="182">
        <v>34093</v>
      </c>
      <c r="F2234" s="198">
        <v>63274</v>
      </c>
      <c r="G2234" t="s">
        <v>3080</v>
      </c>
      <c r="H2234" s="167">
        <v>66000</v>
      </c>
      <c r="I2234">
        <f t="shared" si="37"/>
        <v>1993</v>
      </c>
    </row>
    <row r="2235" spans="4:9">
      <c r="D2235">
        <v>5000</v>
      </c>
      <c r="E2235" s="182">
        <v>35947</v>
      </c>
      <c r="F2235" s="198">
        <v>63581</v>
      </c>
      <c r="G2235" t="s">
        <v>3082</v>
      </c>
      <c r="H2235" s="167">
        <v>11241.53</v>
      </c>
      <c r="I2235">
        <f t="shared" si="37"/>
        <v>1998</v>
      </c>
    </row>
    <row r="2236" spans="4:9">
      <c r="D2236">
        <v>5000</v>
      </c>
      <c r="E2236" s="182">
        <v>35947</v>
      </c>
      <c r="F2236" s="198">
        <v>63582</v>
      </c>
      <c r="G2236" t="s">
        <v>3083</v>
      </c>
      <c r="H2236" s="167">
        <v>18681.25</v>
      </c>
      <c r="I2236">
        <f t="shared" si="37"/>
        <v>1998</v>
      </c>
    </row>
    <row r="2237" spans="4:9">
      <c r="D2237">
        <v>5000</v>
      </c>
      <c r="E2237" s="182">
        <v>37408</v>
      </c>
      <c r="F2237" s="198">
        <v>64369</v>
      </c>
      <c r="G2237" t="s">
        <v>3889</v>
      </c>
      <c r="H2237" s="167">
        <v>20539.47</v>
      </c>
      <c r="I2237">
        <f t="shared" si="37"/>
        <v>2002</v>
      </c>
    </row>
    <row r="2238" spans="4:9">
      <c r="D2238">
        <v>5000</v>
      </c>
      <c r="E2238" s="182">
        <v>35582</v>
      </c>
      <c r="F2238" s="198">
        <v>65331</v>
      </c>
      <c r="G2238" t="s">
        <v>1823</v>
      </c>
      <c r="H2238" s="167">
        <v>7236</v>
      </c>
      <c r="I2238">
        <f t="shared" si="37"/>
        <v>1997</v>
      </c>
    </row>
    <row r="2239" spans="4:9">
      <c r="D2239">
        <v>5000</v>
      </c>
      <c r="E2239" s="182">
        <v>35607</v>
      </c>
      <c r="F2239" s="198">
        <v>65333</v>
      </c>
      <c r="G2239" t="s">
        <v>2550</v>
      </c>
      <c r="H2239" s="167">
        <v>210490.4</v>
      </c>
      <c r="I2239">
        <f t="shared" si="37"/>
        <v>1997</v>
      </c>
    </row>
    <row r="2240" spans="4:9">
      <c r="D2240">
        <v>5000</v>
      </c>
      <c r="E2240" s="182">
        <v>32518</v>
      </c>
      <c r="F2240" s="198">
        <v>70774</v>
      </c>
      <c r="G2240" t="s">
        <v>1305</v>
      </c>
      <c r="H2240" s="167">
        <v>36858</v>
      </c>
      <c r="I2240">
        <f t="shared" si="37"/>
        <v>1989</v>
      </c>
    </row>
    <row r="2241" spans="1:9" ht="15.75">
      <c r="A2241" s="202" t="s">
        <v>3378</v>
      </c>
      <c r="C2241">
        <v>10</v>
      </c>
      <c r="D2241">
        <v>3000</v>
      </c>
      <c r="E2241" s="182">
        <v>38687</v>
      </c>
      <c r="F2241" s="198">
        <v>22976</v>
      </c>
      <c r="G2241" t="s">
        <v>2890</v>
      </c>
      <c r="H2241" s="167">
        <v>11969.95</v>
      </c>
      <c r="I2241">
        <f t="shared" si="37"/>
        <v>2005</v>
      </c>
    </row>
    <row r="2242" spans="1:9">
      <c r="C2242">
        <v>10</v>
      </c>
      <c r="D2242">
        <v>3000</v>
      </c>
      <c r="E2242" s="182">
        <v>38687</v>
      </c>
      <c r="F2242" s="198">
        <v>22976</v>
      </c>
      <c r="G2242" t="s">
        <v>2891</v>
      </c>
      <c r="H2242" s="167">
        <v>1004258.13</v>
      </c>
      <c r="I2242">
        <f t="shared" si="37"/>
        <v>2005</v>
      </c>
    </row>
    <row r="2243" spans="1:9">
      <c r="C2243">
        <v>10</v>
      </c>
      <c r="D2243">
        <v>3000</v>
      </c>
      <c r="E2243" s="182">
        <v>38687</v>
      </c>
      <c r="F2243" s="198">
        <v>22976</v>
      </c>
      <c r="G2243" t="s">
        <v>2892</v>
      </c>
      <c r="H2243" s="167">
        <v>430017.26</v>
      </c>
      <c r="I2243">
        <f t="shared" ref="I2243:I2283" si="38">YEAR(E2243)</f>
        <v>2005</v>
      </c>
    </row>
    <row r="2244" spans="1:9">
      <c r="C2244">
        <v>10</v>
      </c>
      <c r="D2244">
        <v>3000</v>
      </c>
      <c r="E2244" s="182">
        <v>38687</v>
      </c>
      <c r="F2244" s="198">
        <v>22977</v>
      </c>
      <c r="G2244" t="s">
        <v>2893</v>
      </c>
      <c r="H2244" s="167">
        <v>1348977.1</v>
      </c>
      <c r="I2244">
        <f t="shared" si="38"/>
        <v>2005</v>
      </c>
    </row>
    <row r="2245" spans="1:9">
      <c r="C2245">
        <v>10</v>
      </c>
      <c r="D2245">
        <v>3005</v>
      </c>
      <c r="E2245" s="182">
        <v>38869</v>
      </c>
      <c r="F2245" s="198">
        <v>200571</v>
      </c>
      <c r="G2245" t="s">
        <v>1306</v>
      </c>
      <c r="H2245" s="167">
        <v>6324.36</v>
      </c>
      <c r="I2245">
        <f t="shared" si="38"/>
        <v>2006</v>
      </c>
    </row>
    <row r="2246" spans="1:9">
      <c r="C2246">
        <v>10</v>
      </c>
      <c r="D2246">
        <v>3005</v>
      </c>
      <c r="E2246" s="182">
        <v>38869</v>
      </c>
      <c r="F2246" s="198">
        <v>200575</v>
      </c>
      <c r="G2246" t="s">
        <v>1307</v>
      </c>
      <c r="H2246" s="167">
        <v>257452.12</v>
      </c>
      <c r="I2246">
        <f t="shared" si="38"/>
        <v>2006</v>
      </c>
    </row>
    <row r="2247" spans="1:9">
      <c r="C2247">
        <v>10</v>
      </c>
      <c r="D2247">
        <v>3005</v>
      </c>
      <c r="E2247" s="182">
        <v>38869</v>
      </c>
      <c r="F2247" s="198">
        <v>200584</v>
      </c>
      <c r="G2247" t="s">
        <v>1308</v>
      </c>
      <c r="H2247" s="167">
        <v>530602.93000000005</v>
      </c>
      <c r="I2247">
        <f t="shared" si="38"/>
        <v>2006</v>
      </c>
    </row>
    <row r="2248" spans="1:9">
      <c r="C2248">
        <v>10</v>
      </c>
      <c r="D2248">
        <v>3008</v>
      </c>
      <c r="E2248" s="182">
        <v>38869</v>
      </c>
      <c r="F2248" s="198">
        <v>200542</v>
      </c>
      <c r="G2248" t="s">
        <v>2894</v>
      </c>
      <c r="H2248" s="167">
        <v>418857.2</v>
      </c>
      <c r="I2248">
        <f t="shared" si="38"/>
        <v>2006</v>
      </c>
    </row>
    <row r="2249" spans="1:9">
      <c r="C2249">
        <v>10</v>
      </c>
      <c r="D2249">
        <v>3008</v>
      </c>
      <c r="E2249" s="182">
        <v>38869</v>
      </c>
      <c r="F2249" s="198">
        <v>200648</v>
      </c>
      <c r="G2249" t="s">
        <v>2895</v>
      </c>
      <c r="H2249" s="167">
        <v>394948.77</v>
      </c>
      <c r="I2249">
        <f t="shared" si="38"/>
        <v>2006</v>
      </c>
    </row>
    <row r="2250" spans="1:9">
      <c r="C2250">
        <v>10</v>
      </c>
      <c r="D2250">
        <v>3008</v>
      </c>
      <c r="E2250" s="182">
        <v>38869</v>
      </c>
      <c r="F2250" s="198">
        <v>200649</v>
      </c>
      <c r="G2250" t="s">
        <v>2896</v>
      </c>
      <c r="H2250" s="167">
        <v>26522.39</v>
      </c>
      <c r="I2250">
        <f t="shared" si="38"/>
        <v>2006</v>
      </c>
    </row>
    <row r="2251" spans="1:9">
      <c r="C2251">
        <v>10</v>
      </c>
      <c r="D2251">
        <v>3008</v>
      </c>
      <c r="E2251" s="182">
        <v>38899</v>
      </c>
      <c r="F2251" s="198">
        <v>200650</v>
      </c>
      <c r="G2251" t="s">
        <v>2897</v>
      </c>
      <c r="H2251" s="167">
        <v>1021653.28</v>
      </c>
      <c r="I2251">
        <f t="shared" si="38"/>
        <v>2006</v>
      </c>
    </row>
    <row r="2252" spans="1:9">
      <c r="C2252">
        <v>10</v>
      </c>
      <c r="D2252">
        <v>3008</v>
      </c>
      <c r="E2252" s="182">
        <v>38961</v>
      </c>
      <c r="F2252" s="198">
        <v>200653</v>
      </c>
      <c r="G2252" t="s">
        <v>2898</v>
      </c>
      <c r="H2252" s="167">
        <v>617381.15</v>
      </c>
      <c r="I2252">
        <f t="shared" si="38"/>
        <v>2006</v>
      </c>
    </row>
    <row r="2253" spans="1:9">
      <c r="C2253">
        <v>10</v>
      </c>
      <c r="D2253">
        <v>3008</v>
      </c>
      <c r="E2253" s="182">
        <v>38869</v>
      </c>
      <c r="F2253" s="198">
        <v>200839</v>
      </c>
      <c r="G2253" t="s">
        <v>2764</v>
      </c>
      <c r="H2253" s="167">
        <v>20702.09</v>
      </c>
      <c r="I2253">
        <f t="shared" si="38"/>
        <v>2006</v>
      </c>
    </row>
    <row r="2254" spans="1:9">
      <c r="C2254">
        <v>10</v>
      </c>
      <c r="D2254">
        <v>3008</v>
      </c>
      <c r="E2254" s="182">
        <v>39234</v>
      </c>
      <c r="F2254" s="198">
        <v>201174</v>
      </c>
      <c r="G2254" t="s">
        <v>2765</v>
      </c>
      <c r="H2254" s="167">
        <v>201212.69</v>
      </c>
      <c r="I2254">
        <f t="shared" si="38"/>
        <v>2007</v>
      </c>
    </row>
    <row r="2255" spans="1:9">
      <c r="C2255">
        <v>10</v>
      </c>
      <c r="D2255">
        <v>3008</v>
      </c>
      <c r="E2255" s="182">
        <v>39234</v>
      </c>
      <c r="F2255" s="198">
        <v>201178</v>
      </c>
      <c r="G2255" t="s">
        <v>2766</v>
      </c>
      <c r="H2255" s="167">
        <v>267231.65999999997</v>
      </c>
      <c r="I2255">
        <f t="shared" si="38"/>
        <v>2007</v>
      </c>
    </row>
    <row r="2256" spans="1:9">
      <c r="C2256">
        <v>10</v>
      </c>
      <c r="D2256">
        <v>3008</v>
      </c>
      <c r="E2256" s="182">
        <v>39234</v>
      </c>
      <c r="F2256" s="198">
        <v>201195</v>
      </c>
      <c r="G2256" t="s">
        <v>2771</v>
      </c>
      <c r="H2256" s="167">
        <v>172145</v>
      </c>
      <c r="I2256">
        <f t="shared" si="38"/>
        <v>2007</v>
      </c>
    </row>
    <row r="2257" spans="3:9">
      <c r="C2257">
        <v>10</v>
      </c>
      <c r="D2257">
        <v>3010</v>
      </c>
      <c r="E2257" s="182">
        <v>38869</v>
      </c>
      <c r="F2257" s="198">
        <v>200581</v>
      </c>
      <c r="G2257" t="s">
        <v>1309</v>
      </c>
      <c r="H2257" s="167">
        <v>1088903.53</v>
      </c>
      <c r="I2257">
        <f t="shared" si="38"/>
        <v>2006</v>
      </c>
    </row>
    <row r="2258" spans="3:9">
      <c r="C2258">
        <v>10</v>
      </c>
      <c r="D2258">
        <v>3010</v>
      </c>
      <c r="E2258" s="182">
        <v>38869</v>
      </c>
      <c r="F2258" s="198">
        <v>200646</v>
      </c>
      <c r="G2258" t="s">
        <v>2776</v>
      </c>
      <c r="H2258" s="167">
        <v>52719.41</v>
      </c>
      <c r="I2258">
        <f t="shared" si="38"/>
        <v>2006</v>
      </c>
    </row>
    <row r="2259" spans="3:9" s="231" customFormat="1">
      <c r="C2259" s="199">
        <v>70</v>
      </c>
      <c r="D2259" s="231">
        <v>3010</v>
      </c>
      <c r="E2259" s="232">
        <v>39234</v>
      </c>
      <c r="F2259" s="199">
        <v>201194</v>
      </c>
      <c r="G2259" s="231" t="s">
        <v>2777</v>
      </c>
      <c r="H2259" s="233">
        <v>26809.35</v>
      </c>
      <c r="I2259" s="231">
        <f t="shared" si="38"/>
        <v>2007</v>
      </c>
    </row>
    <row r="2260" spans="3:9" s="231" customFormat="1">
      <c r="C2260" s="199">
        <v>70</v>
      </c>
      <c r="D2260" s="231">
        <v>3010</v>
      </c>
      <c r="E2260" s="232">
        <v>39234</v>
      </c>
      <c r="F2260" s="199">
        <v>201194</v>
      </c>
      <c r="G2260" s="231" t="s">
        <v>2778</v>
      </c>
      <c r="H2260" s="233">
        <v>122.47</v>
      </c>
      <c r="I2260" s="231">
        <f t="shared" si="38"/>
        <v>2007</v>
      </c>
    </row>
    <row r="2261" spans="3:9">
      <c r="C2261">
        <v>10</v>
      </c>
      <c r="D2261">
        <v>3010</v>
      </c>
      <c r="E2261" s="182">
        <v>39234</v>
      </c>
      <c r="F2261" s="198">
        <v>201583</v>
      </c>
      <c r="G2261" t="s">
        <v>2780</v>
      </c>
      <c r="H2261" s="167">
        <v>698608.51</v>
      </c>
      <c r="I2261">
        <f t="shared" si="38"/>
        <v>2007</v>
      </c>
    </row>
    <row r="2262" spans="3:9">
      <c r="C2262">
        <v>10</v>
      </c>
      <c r="D2262">
        <v>3012</v>
      </c>
      <c r="E2262" s="182">
        <v>38869</v>
      </c>
      <c r="F2262" s="198">
        <v>200540</v>
      </c>
      <c r="G2262" t="s">
        <v>2781</v>
      </c>
      <c r="H2262" s="167">
        <v>213310.84</v>
      </c>
      <c r="I2262">
        <f t="shared" si="38"/>
        <v>2006</v>
      </c>
    </row>
    <row r="2263" spans="3:9">
      <c r="C2263">
        <v>10</v>
      </c>
      <c r="D2263">
        <v>3012</v>
      </c>
      <c r="E2263" s="182">
        <v>38869</v>
      </c>
      <c r="F2263" s="198">
        <v>200541</v>
      </c>
      <c r="G2263" t="s">
        <v>2782</v>
      </c>
      <c r="H2263" s="167">
        <v>91158.7</v>
      </c>
      <c r="I2263">
        <f t="shared" si="38"/>
        <v>2006</v>
      </c>
    </row>
    <row r="2264" spans="3:9">
      <c r="C2264">
        <v>10</v>
      </c>
      <c r="D2264">
        <v>3012</v>
      </c>
      <c r="E2264" s="182">
        <v>38869</v>
      </c>
      <c r="F2264" s="198">
        <v>200644</v>
      </c>
      <c r="G2264" t="s">
        <v>2783</v>
      </c>
      <c r="H2264" s="167">
        <v>28619.56</v>
      </c>
      <c r="I2264">
        <f t="shared" si="38"/>
        <v>2006</v>
      </c>
    </row>
    <row r="2265" spans="3:9">
      <c r="C2265">
        <v>10</v>
      </c>
      <c r="D2265">
        <v>3012</v>
      </c>
      <c r="E2265" s="182">
        <v>38869</v>
      </c>
      <c r="F2265" s="198">
        <v>200645</v>
      </c>
      <c r="G2265" t="s">
        <v>2784</v>
      </c>
      <c r="H2265" s="167">
        <v>22131.88</v>
      </c>
      <c r="I2265">
        <f t="shared" si="38"/>
        <v>2006</v>
      </c>
    </row>
    <row r="2266" spans="3:9">
      <c r="C2266">
        <v>10</v>
      </c>
      <c r="D2266">
        <v>3012</v>
      </c>
      <c r="E2266" s="182">
        <v>38869</v>
      </c>
      <c r="F2266" s="198">
        <v>200647</v>
      </c>
      <c r="G2266" t="s">
        <v>2785</v>
      </c>
      <c r="H2266" s="167">
        <v>45479.43</v>
      </c>
      <c r="I2266">
        <f t="shared" si="38"/>
        <v>2006</v>
      </c>
    </row>
    <row r="2267" spans="3:9">
      <c r="C2267">
        <v>10</v>
      </c>
      <c r="D2267">
        <v>3012</v>
      </c>
      <c r="E2267" s="182">
        <v>38930</v>
      </c>
      <c r="F2267" s="198">
        <v>200652</v>
      </c>
      <c r="G2267" t="s">
        <v>2786</v>
      </c>
      <c r="H2267" s="167">
        <v>420225.78</v>
      </c>
      <c r="I2267">
        <f t="shared" si="38"/>
        <v>2006</v>
      </c>
    </row>
    <row r="2268" spans="3:9">
      <c r="C2268">
        <v>10</v>
      </c>
      <c r="D2268">
        <v>3012</v>
      </c>
      <c r="E2268" s="182">
        <v>38991</v>
      </c>
      <c r="F2268" s="198">
        <v>200654</v>
      </c>
      <c r="G2268" t="s">
        <v>2787</v>
      </c>
      <c r="H2268" s="167">
        <v>67291.31</v>
      </c>
      <c r="I2268">
        <f t="shared" si="38"/>
        <v>2006</v>
      </c>
    </row>
    <row r="2269" spans="3:9">
      <c r="C2269">
        <v>10</v>
      </c>
      <c r="D2269">
        <v>3012</v>
      </c>
      <c r="E2269" s="182">
        <v>38991</v>
      </c>
      <c r="F2269" s="198">
        <v>200655</v>
      </c>
      <c r="G2269" t="s">
        <v>2788</v>
      </c>
      <c r="H2269" s="167">
        <v>453221.33</v>
      </c>
      <c r="I2269">
        <f t="shared" si="38"/>
        <v>2006</v>
      </c>
    </row>
    <row r="2270" spans="3:9">
      <c r="C2270">
        <v>10</v>
      </c>
      <c r="D2270">
        <v>3012</v>
      </c>
      <c r="E2270" s="182">
        <v>39203</v>
      </c>
      <c r="F2270" s="198">
        <v>200658</v>
      </c>
      <c r="G2270" t="s">
        <v>2789</v>
      </c>
      <c r="H2270" s="167">
        <v>442273.11</v>
      </c>
      <c r="I2270">
        <f t="shared" si="38"/>
        <v>2007</v>
      </c>
    </row>
    <row r="2271" spans="3:9">
      <c r="C2271">
        <v>10</v>
      </c>
      <c r="D2271">
        <v>3012</v>
      </c>
      <c r="E2271" s="182">
        <v>39083</v>
      </c>
      <c r="F2271" s="198">
        <v>200661</v>
      </c>
      <c r="G2271" t="s">
        <v>2790</v>
      </c>
      <c r="H2271" s="167">
        <v>351800.54</v>
      </c>
      <c r="I2271">
        <f t="shared" si="38"/>
        <v>2007</v>
      </c>
    </row>
    <row r="2272" spans="3:9">
      <c r="C2272">
        <v>10</v>
      </c>
      <c r="D2272">
        <v>3012</v>
      </c>
      <c r="E2272" s="182">
        <v>38869</v>
      </c>
      <c r="F2272" s="198">
        <v>200868</v>
      </c>
      <c r="G2272" t="s">
        <v>2791</v>
      </c>
      <c r="H2272" s="167">
        <v>2032291.2</v>
      </c>
      <c r="I2272">
        <f t="shared" si="38"/>
        <v>2006</v>
      </c>
    </row>
    <row r="2273" spans="1:9">
      <c r="C2273">
        <v>10</v>
      </c>
      <c r="D2273">
        <v>3012</v>
      </c>
      <c r="E2273" s="182">
        <v>39234</v>
      </c>
      <c r="F2273" s="198">
        <v>201177</v>
      </c>
      <c r="G2273" t="s">
        <v>2792</v>
      </c>
      <c r="H2273" s="167">
        <v>32720.3</v>
      </c>
      <c r="I2273">
        <f t="shared" si="38"/>
        <v>2007</v>
      </c>
    </row>
    <row r="2274" spans="1:9">
      <c r="C2274">
        <v>10</v>
      </c>
      <c r="D2274">
        <v>3012</v>
      </c>
      <c r="E2274" s="182">
        <v>39234</v>
      </c>
      <c r="F2274" s="198">
        <v>201189</v>
      </c>
      <c r="G2274" t="s">
        <v>2793</v>
      </c>
      <c r="H2274" s="167">
        <v>28559.56</v>
      </c>
      <c r="I2274">
        <f t="shared" si="38"/>
        <v>2007</v>
      </c>
    </row>
    <row r="2275" spans="1:9">
      <c r="C2275">
        <v>10</v>
      </c>
      <c r="D2275">
        <v>3012</v>
      </c>
      <c r="E2275" s="182">
        <v>39295</v>
      </c>
      <c r="F2275" s="198">
        <v>201191</v>
      </c>
      <c r="G2275" t="s">
        <v>2794</v>
      </c>
      <c r="H2275" s="167">
        <v>2162278.7400000002</v>
      </c>
      <c r="I2275">
        <f t="shared" si="38"/>
        <v>2007</v>
      </c>
    </row>
    <row r="2276" spans="1:9">
      <c r="C2276">
        <v>10</v>
      </c>
      <c r="D2276">
        <v>3012</v>
      </c>
      <c r="E2276" s="182">
        <v>39295</v>
      </c>
      <c r="F2276" s="198">
        <v>201191</v>
      </c>
      <c r="G2276" t="s">
        <v>2795</v>
      </c>
      <c r="H2276" s="167">
        <v>44880</v>
      </c>
      <c r="I2276">
        <f t="shared" si="38"/>
        <v>2007</v>
      </c>
    </row>
    <row r="2277" spans="1:9">
      <c r="C2277">
        <v>10</v>
      </c>
      <c r="D2277">
        <v>3012</v>
      </c>
      <c r="E2277" s="182">
        <v>39234</v>
      </c>
      <c r="F2277" s="198">
        <v>201193</v>
      </c>
      <c r="G2277" t="s">
        <v>2796</v>
      </c>
      <c r="H2277" s="167">
        <v>129122</v>
      </c>
      <c r="I2277">
        <f t="shared" si="38"/>
        <v>2007</v>
      </c>
    </row>
    <row r="2278" spans="1:9">
      <c r="C2278">
        <v>10</v>
      </c>
      <c r="D2278">
        <v>3015</v>
      </c>
      <c r="E2278" s="182">
        <v>39234</v>
      </c>
      <c r="F2278" s="198">
        <v>201186</v>
      </c>
      <c r="G2278" t="s">
        <v>2797</v>
      </c>
      <c r="H2278" s="167">
        <v>1392058.95</v>
      </c>
      <c r="I2278">
        <f t="shared" si="38"/>
        <v>2007</v>
      </c>
    </row>
    <row r="2279" spans="1:9">
      <c r="C2279">
        <v>10</v>
      </c>
      <c r="D2279">
        <v>3015</v>
      </c>
      <c r="E2279" s="182">
        <v>39234</v>
      </c>
      <c r="F2279" s="198">
        <v>201186</v>
      </c>
      <c r="G2279" t="s">
        <v>2798</v>
      </c>
      <c r="H2279" s="167">
        <v>12429.49</v>
      </c>
      <c r="I2279">
        <f t="shared" si="38"/>
        <v>2007</v>
      </c>
    </row>
    <row r="2280" spans="1:9">
      <c r="C2280">
        <v>10</v>
      </c>
      <c r="D2280">
        <v>3015</v>
      </c>
      <c r="E2280" s="182">
        <v>39234</v>
      </c>
      <c r="F2280" s="198">
        <v>201187</v>
      </c>
      <c r="G2280" t="s">
        <v>2799</v>
      </c>
      <c r="H2280" s="167">
        <v>498232.1</v>
      </c>
      <c r="I2280">
        <f t="shared" si="38"/>
        <v>2007</v>
      </c>
    </row>
    <row r="2281" spans="1:9">
      <c r="C2281">
        <v>10</v>
      </c>
      <c r="D2281">
        <v>3112</v>
      </c>
      <c r="E2281" s="182">
        <v>38869</v>
      </c>
      <c r="F2281" s="198">
        <v>200544</v>
      </c>
      <c r="G2281" t="s">
        <v>2800</v>
      </c>
      <c r="H2281" s="167">
        <v>227742.39</v>
      </c>
      <c r="I2281">
        <f t="shared" si="38"/>
        <v>2006</v>
      </c>
    </row>
    <row r="2282" spans="1:9">
      <c r="C2282">
        <v>10</v>
      </c>
      <c r="D2282">
        <v>3112</v>
      </c>
      <c r="E2282" s="182">
        <v>38869</v>
      </c>
      <c r="F2282" s="198">
        <v>200545</v>
      </c>
      <c r="G2282" t="s">
        <v>2801</v>
      </c>
      <c r="H2282" s="167">
        <v>20051.8</v>
      </c>
      <c r="I2282">
        <f t="shared" si="38"/>
        <v>2006</v>
      </c>
    </row>
    <row r="2283" spans="1:9">
      <c r="C2283">
        <v>10</v>
      </c>
      <c r="D2283">
        <v>3115</v>
      </c>
      <c r="E2283" s="182">
        <v>38869</v>
      </c>
      <c r="F2283" s="198">
        <v>200543</v>
      </c>
      <c r="G2283" t="s">
        <v>2802</v>
      </c>
      <c r="H2283" s="167">
        <v>74811.759999999995</v>
      </c>
      <c r="I2283">
        <f t="shared" si="38"/>
        <v>2006</v>
      </c>
    </row>
    <row r="2284" spans="1:9" ht="15.75">
      <c r="A2284" s="202" t="s">
        <v>3377</v>
      </c>
      <c r="C2284">
        <v>70</v>
      </c>
      <c r="D2284">
        <v>3000</v>
      </c>
      <c r="E2284" s="182">
        <v>27029</v>
      </c>
      <c r="F2284" s="198">
        <v>60347</v>
      </c>
      <c r="G2284" t="s">
        <v>1359</v>
      </c>
      <c r="H2284" s="167">
        <v>1189023</v>
      </c>
      <c r="I2284">
        <f t="shared" ref="I2284:I2347" si="39">YEAR(E2284)</f>
        <v>1973</v>
      </c>
    </row>
    <row r="2285" spans="1:9">
      <c r="C2285">
        <v>70</v>
      </c>
      <c r="D2285">
        <v>3000</v>
      </c>
      <c r="E2285" s="182">
        <v>27485</v>
      </c>
      <c r="F2285" s="198">
        <v>60467</v>
      </c>
      <c r="G2285" t="s">
        <v>1361</v>
      </c>
      <c r="H2285" s="167">
        <v>100386</v>
      </c>
      <c r="I2285">
        <f t="shared" si="39"/>
        <v>1975</v>
      </c>
    </row>
    <row r="2286" spans="1:9">
      <c r="C2286">
        <v>70</v>
      </c>
      <c r="D2286">
        <v>3000</v>
      </c>
      <c r="E2286" s="182">
        <v>27485</v>
      </c>
      <c r="F2286" s="198">
        <v>60468</v>
      </c>
      <c r="G2286" t="s">
        <v>1359</v>
      </c>
      <c r="H2286" s="167">
        <v>16744</v>
      </c>
      <c r="I2286">
        <f t="shared" si="39"/>
        <v>1975</v>
      </c>
    </row>
    <row r="2287" spans="1:9">
      <c r="C2287">
        <v>70</v>
      </c>
      <c r="D2287">
        <v>3000</v>
      </c>
      <c r="E2287" s="182">
        <v>27485</v>
      </c>
      <c r="F2287" s="198">
        <v>60472</v>
      </c>
      <c r="G2287" t="s">
        <v>1360</v>
      </c>
      <c r="H2287" s="167">
        <v>16800</v>
      </c>
      <c r="I2287">
        <f t="shared" si="39"/>
        <v>1975</v>
      </c>
    </row>
    <row r="2288" spans="1:9">
      <c r="C2288">
        <v>70</v>
      </c>
      <c r="D2288">
        <v>3000</v>
      </c>
      <c r="E2288" s="182">
        <v>27759</v>
      </c>
      <c r="F2288" s="198">
        <v>60593</v>
      </c>
      <c r="G2288" t="s">
        <v>1362</v>
      </c>
      <c r="H2288" s="167">
        <v>396000</v>
      </c>
      <c r="I2288">
        <f t="shared" si="39"/>
        <v>1975</v>
      </c>
    </row>
    <row r="2289" spans="3:9">
      <c r="C2289">
        <v>70</v>
      </c>
      <c r="D2289">
        <v>3000</v>
      </c>
      <c r="E2289" s="182">
        <v>28126</v>
      </c>
      <c r="F2289" s="198">
        <v>60598</v>
      </c>
      <c r="G2289" t="s">
        <v>688</v>
      </c>
      <c r="H2289" s="167">
        <v>50440</v>
      </c>
      <c r="I2289">
        <f t="shared" si="39"/>
        <v>1977</v>
      </c>
    </row>
    <row r="2290" spans="3:9">
      <c r="C2290">
        <v>70</v>
      </c>
      <c r="D2290">
        <v>3000</v>
      </c>
      <c r="E2290" s="182">
        <v>28460</v>
      </c>
      <c r="F2290" s="198">
        <v>60710</v>
      </c>
      <c r="G2290" t="s">
        <v>140</v>
      </c>
      <c r="H2290" s="167">
        <v>1064852.08</v>
      </c>
      <c r="I2290">
        <f t="shared" si="39"/>
        <v>1977</v>
      </c>
    </row>
    <row r="2291" spans="3:9">
      <c r="C2291">
        <v>70</v>
      </c>
      <c r="D2291">
        <v>3000</v>
      </c>
      <c r="E2291" s="182">
        <v>28460</v>
      </c>
      <c r="F2291" s="198">
        <v>60711</v>
      </c>
      <c r="G2291" t="s">
        <v>141</v>
      </c>
      <c r="H2291" s="167">
        <v>1085143.3</v>
      </c>
      <c r="I2291">
        <f t="shared" si="39"/>
        <v>1977</v>
      </c>
    </row>
    <row r="2292" spans="3:9">
      <c r="C2292">
        <v>70</v>
      </c>
      <c r="D2292">
        <v>3000</v>
      </c>
      <c r="E2292" s="182">
        <v>29587</v>
      </c>
      <c r="F2292" s="198">
        <v>60837</v>
      </c>
      <c r="G2292" t="s">
        <v>142</v>
      </c>
      <c r="H2292" s="167">
        <v>1440</v>
      </c>
      <c r="I2292">
        <f t="shared" si="39"/>
        <v>1981</v>
      </c>
    </row>
    <row r="2293" spans="3:9">
      <c r="C2293">
        <v>70</v>
      </c>
      <c r="D2293">
        <v>3000</v>
      </c>
      <c r="E2293" s="182">
        <v>29587</v>
      </c>
      <c r="F2293" s="198">
        <v>60838</v>
      </c>
      <c r="G2293" t="s">
        <v>3041</v>
      </c>
      <c r="H2293" s="167">
        <v>95990</v>
      </c>
      <c r="I2293">
        <f t="shared" si="39"/>
        <v>1981</v>
      </c>
    </row>
    <row r="2294" spans="3:9">
      <c r="C2294">
        <v>70</v>
      </c>
      <c r="D2294">
        <v>3000</v>
      </c>
      <c r="E2294" s="182">
        <v>29587</v>
      </c>
      <c r="F2294" s="198">
        <v>60839</v>
      </c>
      <c r="G2294" t="s">
        <v>3042</v>
      </c>
      <c r="H2294" s="167">
        <v>753361</v>
      </c>
      <c r="I2294">
        <f t="shared" si="39"/>
        <v>1981</v>
      </c>
    </row>
    <row r="2295" spans="3:9">
      <c r="C2295">
        <v>70</v>
      </c>
      <c r="D2295">
        <v>3000</v>
      </c>
      <c r="E2295" s="182">
        <v>29951</v>
      </c>
      <c r="F2295" s="198">
        <v>60956</v>
      </c>
      <c r="G2295" t="s">
        <v>143</v>
      </c>
      <c r="H2295" s="167">
        <v>43797</v>
      </c>
      <c r="I2295">
        <f t="shared" si="39"/>
        <v>1981</v>
      </c>
    </row>
    <row r="2296" spans="3:9">
      <c r="C2296">
        <v>70</v>
      </c>
      <c r="D2296">
        <v>3000</v>
      </c>
      <c r="E2296" s="182">
        <v>29951</v>
      </c>
      <c r="F2296" s="198">
        <v>60957</v>
      </c>
      <c r="G2296" t="s">
        <v>3045</v>
      </c>
      <c r="H2296" s="167">
        <v>99</v>
      </c>
      <c r="I2296">
        <f t="shared" si="39"/>
        <v>1981</v>
      </c>
    </row>
    <row r="2297" spans="3:9">
      <c r="C2297">
        <v>70</v>
      </c>
      <c r="D2297">
        <v>3000</v>
      </c>
      <c r="E2297" s="182">
        <v>29951</v>
      </c>
      <c r="F2297" s="198">
        <v>60958</v>
      </c>
      <c r="G2297" t="s">
        <v>144</v>
      </c>
      <c r="H2297" s="167">
        <v>767579</v>
      </c>
      <c r="I2297">
        <f t="shared" si="39"/>
        <v>1981</v>
      </c>
    </row>
    <row r="2298" spans="3:9">
      <c r="C2298">
        <v>70</v>
      </c>
      <c r="D2298">
        <v>3000</v>
      </c>
      <c r="E2298" s="182">
        <v>30569</v>
      </c>
      <c r="F2298" s="198">
        <v>61319</v>
      </c>
      <c r="G2298" t="s">
        <v>145</v>
      </c>
      <c r="H2298" s="167">
        <v>521132</v>
      </c>
      <c r="I2298">
        <f t="shared" si="39"/>
        <v>1983</v>
      </c>
    </row>
    <row r="2299" spans="3:9">
      <c r="C2299">
        <v>70</v>
      </c>
      <c r="D2299">
        <v>3000</v>
      </c>
      <c r="E2299" s="182">
        <v>30589</v>
      </c>
      <c r="F2299" s="198">
        <v>61313</v>
      </c>
      <c r="G2299" t="s">
        <v>3061</v>
      </c>
      <c r="H2299" s="167">
        <v>97237</v>
      </c>
      <c r="I2299">
        <f t="shared" si="39"/>
        <v>1983</v>
      </c>
    </row>
    <row r="2300" spans="3:9">
      <c r="C2300">
        <v>70</v>
      </c>
      <c r="D2300">
        <v>3000</v>
      </c>
      <c r="E2300" s="182">
        <v>30589</v>
      </c>
      <c r="F2300" s="198">
        <v>61314</v>
      </c>
      <c r="G2300" t="s">
        <v>146</v>
      </c>
      <c r="H2300" s="167">
        <v>112254</v>
      </c>
      <c r="I2300">
        <f t="shared" si="39"/>
        <v>1983</v>
      </c>
    </row>
    <row r="2301" spans="3:9">
      <c r="C2301">
        <v>70</v>
      </c>
      <c r="D2301">
        <v>3000</v>
      </c>
      <c r="E2301" s="182">
        <v>30986</v>
      </c>
      <c r="F2301" s="198">
        <v>59743</v>
      </c>
      <c r="G2301" t="s">
        <v>2872</v>
      </c>
      <c r="H2301" s="167">
        <v>442003</v>
      </c>
      <c r="I2301">
        <f t="shared" si="39"/>
        <v>1984</v>
      </c>
    </row>
    <row r="2302" spans="3:9">
      <c r="C2302">
        <v>70</v>
      </c>
      <c r="D2302">
        <v>3000</v>
      </c>
      <c r="E2302" s="182">
        <v>30986</v>
      </c>
      <c r="F2302" s="198">
        <v>59747</v>
      </c>
      <c r="G2302" t="s">
        <v>388</v>
      </c>
      <c r="H2302" s="167">
        <v>976864</v>
      </c>
      <c r="I2302">
        <f t="shared" si="39"/>
        <v>1984</v>
      </c>
    </row>
    <row r="2303" spans="3:9">
      <c r="C2303">
        <v>70</v>
      </c>
      <c r="D2303">
        <v>3000</v>
      </c>
      <c r="E2303" s="182">
        <v>31016</v>
      </c>
      <c r="F2303" s="198">
        <v>59741</v>
      </c>
      <c r="G2303" t="s">
        <v>389</v>
      </c>
      <c r="H2303" s="167">
        <v>18579</v>
      </c>
      <c r="I2303">
        <f t="shared" si="39"/>
        <v>1984</v>
      </c>
    </row>
    <row r="2304" spans="3:9">
      <c r="C2304">
        <v>70</v>
      </c>
      <c r="D2304">
        <v>3000</v>
      </c>
      <c r="E2304" s="182">
        <v>31047</v>
      </c>
      <c r="F2304" s="198">
        <v>59748</v>
      </c>
      <c r="G2304" t="s">
        <v>148</v>
      </c>
      <c r="H2304" s="167">
        <v>198805</v>
      </c>
      <c r="I2304">
        <f t="shared" si="39"/>
        <v>1984</v>
      </c>
    </row>
    <row r="2305" spans="3:9">
      <c r="C2305">
        <v>70</v>
      </c>
      <c r="D2305">
        <v>3000</v>
      </c>
      <c r="E2305" s="182">
        <v>31290</v>
      </c>
      <c r="F2305" s="198">
        <v>59750</v>
      </c>
      <c r="G2305" t="s">
        <v>392</v>
      </c>
      <c r="H2305" s="167">
        <v>395048</v>
      </c>
      <c r="I2305">
        <f t="shared" si="39"/>
        <v>1985</v>
      </c>
    </row>
    <row r="2306" spans="3:9">
      <c r="C2306">
        <v>70</v>
      </c>
      <c r="D2306">
        <v>3000</v>
      </c>
      <c r="E2306" s="182">
        <v>31320</v>
      </c>
      <c r="F2306" s="198">
        <v>59749</v>
      </c>
      <c r="G2306" t="s">
        <v>149</v>
      </c>
      <c r="H2306" s="167">
        <v>91191</v>
      </c>
      <c r="I2306">
        <f t="shared" si="39"/>
        <v>1985</v>
      </c>
    </row>
    <row r="2307" spans="3:9">
      <c r="C2307">
        <v>70</v>
      </c>
      <c r="D2307">
        <v>3000</v>
      </c>
      <c r="E2307" s="182">
        <v>31564</v>
      </c>
      <c r="F2307" s="198">
        <v>59554</v>
      </c>
      <c r="G2307" t="s">
        <v>741</v>
      </c>
      <c r="H2307" s="167">
        <v>14274.38</v>
      </c>
      <c r="I2307">
        <f t="shared" si="39"/>
        <v>1986</v>
      </c>
    </row>
    <row r="2308" spans="3:9">
      <c r="C2308">
        <v>70</v>
      </c>
      <c r="D2308">
        <v>3000</v>
      </c>
      <c r="E2308" s="182">
        <v>31716</v>
      </c>
      <c r="F2308" s="198">
        <v>61354</v>
      </c>
      <c r="G2308" t="s">
        <v>742</v>
      </c>
      <c r="H2308" s="167">
        <v>81510.61</v>
      </c>
      <c r="I2308">
        <f t="shared" si="39"/>
        <v>1986</v>
      </c>
    </row>
    <row r="2309" spans="3:9">
      <c r="C2309">
        <v>70</v>
      </c>
      <c r="D2309">
        <v>3000</v>
      </c>
      <c r="E2309" s="182">
        <v>32013</v>
      </c>
      <c r="F2309" s="198">
        <v>59863</v>
      </c>
      <c r="G2309" t="s">
        <v>404</v>
      </c>
      <c r="H2309" s="167">
        <v>13802</v>
      </c>
      <c r="I2309">
        <f t="shared" si="39"/>
        <v>1987</v>
      </c>
    </row>
    <row r="2310" spans="3:9">
      <c r="C2310">
        <v>70</v>
      </c>
      <c r="D2310">
        <v>3000</v>
      </c>
      <c r="E2310" s="182">
        <v>32013</v>
      </c>
      <c r="F2310" s="198">
        <v>59864</v>
      </c>
      <c r="G2310" t="s">
        <v>405</v>
      </c>
      <c r="H2310" s="167">
        <v>19146</v>
      </c>
      <c r="I2310">
        <f t="shared" si="39"/>
        <v>1987</v>
      </c>
    </row>
    <row r="2311" spans="3:9">
      <c r="C2311">
        <v>70</v>
      </c>
      <c r="D2311">
        <v>3000</v>
      </c>
      <c r="E2311" s="182">
        <v>32079</v>
      </c>
      <c r="F2311" s="198">
        <v>59858</v>
      </c>
      <c r="G2311" t="s">
        <v>411</v>
      </c>
      <c r="H2311" s="167">
        <v>14622</v>
      </c>
      <c r="I2311">
        <f t="shared" si="39"/>
        <v>1987</v>
      </c>
    </row>
    <row r="2312" spans="3:9">
      <c r="C2312">
        <v>70</v>
      </c>
      <c r="D2312">
        <v>3000</v>
      </c>
      <c r="E2312" s="182">
        <v>32263</v>
      </c>
      <c r="F2312" s="198">
        <v>59872</v>
      </c>
      <c r="G2312" t="s">
        <v>418</v>
      </c>
      <c r="H2312" s="167">
        <v>13500</v>
      </c>
      <c r="I2312">
        <f t="shared" si="39"/>
        <v>1988</v>
      </c>
    </row>
    <row r="2313" spans="3:9">
      <c r="C2313">
        <v>70</v>
      </c>
      <c r="D2313">
        <v>3000</v>
      </c>
      <c r="E2313" s="182">
        <v>32295</v>
      </c>
      <c r="F2313" s="198">
        <v>60024</v>
      </c>
      <c r="G2313" t="s">
        <v>420</v>
      </c>
      <c r="H2313" s="167">
        <v>45684.15</v>
      </c>
      <c r="I2313">
        <f t="shared" si="39"/>
        <v>1988</v>
      </c>
    </row>
    <row r="2314" spans="3:9">
      <c r="C2314">
        <v>70</v>
      </c>
      <c r="D2314">
        <v>3000</v>
      </c>
      <c r="E2314" s="182">
        <v>32339</v>
      </c>
      <c r="F2314" s="198">
        <v>60612</v>
      </c>
      <c r="G2314" t="s">
        <v>743</v>
      </c>
      <c r="H2314" s="167">
        <v>154167.5</v>
      </c>
      <c r="I2314">
        <f t="shared" si="39"/>
        <v>1988</v>
      </c>
    </row>
    <row r="2315" spans="3:9">
      <c r="C2315">
        <v>70</v>
      </c>
      <c r="D2315">
        <v>3000</v>
      </c>
      <c r="E2315" s="182">
        <v>32355</v>
      </c>
      <c r="F2315" s="198">
        <v>60026</v>
      </c>
      <c r="G2315" t="s">
        <v>744</v>
      </c>
      <c r="H2315" s="167">
        <v>32763</v>
      </c>
      <c r="I2315">
        <f t="shared" si="39"/>
        <v>1988</v>
      </c>
    </row>
    <row r="2316" spans="3:9">
      <c r="C2316">
        <v>70</v>
      </c>
      <c r="D2316">
        <v>3000</v>
      </c>
      <c r="E2316" s="182">
        <v>32356</v>
      </c>
      <c r="F2316" s="198">
        <v>60361</v>
      </c>
      <c r="G2316" t="s">
        <v>432</v>
      </c>
      <c r="H2316" s="167">
        <v>3495678.81</v>
      </c>
      <c r="I2316">
        <f t="shared" si="39"/>
        <v>1988</v>
      </c>
    </row>
    <row r="2317" spans="3:9">
      <c r="C2317">
        <v>70</v>
      </c>
      <c r="D2317">
        <v>3000</v>
      </c>
      <c r="E2317" s="182">
        <v>32356</v>
      </c>
      <c r="F2317" s="198">
        <v>60476</v>
      </c>
      <c r="G2317" t="s">
        <v>429</v>
      </c>
      <c r="H2317" s="167">
        <v>1129038.73</v>
      </c>
      <c r="I2317">
        <f t="shared" si="39"/>
        <v>1988</v>
      </c>
    </row>
    <row r="2318" spans="3:9">
      <c r="C2318">
        <v>70</v>
      </c>
      <c r="D2318">
        <v>3000</v>
      </c>
      <c r="E2318" s="182">
        <v>32356</v>
      </c>
      <c r="F2318" s="198">
        <v>60478</v>
      </c>
      <c r="G2318" t="s">
        <v>427</v>
      </c>
      <c r="H2318" s="167">
        <v>322897.02</v>
      </c>
      <c r="I2318">
        <f t="shared" si="39"/>
        <v>1988</v>
      </c>
    </row>
    <row r="2319" spans="3:9">
      <c r="C2319">
        <v>70</v>
      </c>
      <c r="D2319">
        <v>3000</v>
      </c>
      <c r="E2319" s="182">
        <v>32356</v>
      </c>
      <c r="F2319" s="198">
        <v>60480</v>
      </c>
      <c r="G2319" t="s">
        <v>745</v>
      </c>
      <c r="H2319" s="167">
        <v>74000</v>
      </c>
      <c r="I2319">
        <f t="shared" si="39"/>
        <v>1988</v>
      </c>
    </row>
    <row r="2320" spans="3:9">
      <c r="C2320">
        <v>70</v>
      </c>
      <c r="D2320">
        <v>3000</v>
      </c>
      <c r="E2320" s="182">
        <v>32386</v>
      </c>
      <c r="F2320" s="198">
        <v>60486</v>
      </c>
      <c r="G2320" t="s">
        <v>748</v>
      </c>
      <c r="H2320" s="167">
        <v>25180.42</v>
      </c>
      <c r="I2320">
        <f t="shared" si="39"/>
        <v>1988</v>
      </c>
    </row>
    <row r="2321" spans="3:9">
      <c r="C2321">
        <v>70</v>
      </c>
      <c r="D2321">
        <v>3000</v>
      </c>
      <c r="E2321" s="182">
        <v>32396</v>
      </c>
      <c r="F2321" s="198">
        <v>60231</v>
      </c>
      <c r="G2321" t="s">
        <v>436</v>
      </c>
      <c r="H2321" s="167">
        <v>314236.82</v>
      </c>
      <c r="I2321">
        <f t="shared" si="39"/>
        <v>1988</v>
      </c>
    </row>
    <row r="2322" spans="3:9">
      <c r="C2322">
        <v>70</v>
      </c>
      <c r="D2322">
        <v>3000</v>
      </c>
      <c r="E2322" s="182">
        <v>32414</v>
      </c>
      <c r="F2322" s="198">
        <v>60238</v>
      </c>
      <c r="G2322" t="s">
        <v>439</v>
      </c>
      <c r="H2322" s="167">
        <v>17000</v>
      </c>
      <c r="I2322">
        <f t="shared" si="39"/>
        <v>1988</v>
      </c>
    </row>
    <row r="2323" spans="3:9">
      <c r="C2323">
        <v>70</v>
      </c>
      <c r="D2323">
        <v>3000</v>
      </c>
      <c r="E2323" s="182">
        <v>32479</v>
      </c>
      <c r="F2323" s="198">
        <v>60604</v>
      </c>
      <c r="G2323" t="s">
        <v>445</v>
      </c>
      <c r="H2323" s="167">
        <v>9450.77</v>
      </c>
      <c r="I2323">
        <f t="shared" si="39"/>
        <v>1988</v>
      </c>
    </row>
    <row r="2324" spans="3:9">
      <c r="C2324">
        <v>70</v>
      </c>
      <c r="D2324">
        <v>3000</v>
      </c>
      <c r="E2324" s="182">
        <v>32492</v>
      </c>
      <c r="F2324" s="198">
        <v>60605</v>
      </c>
      <c r="G2324" t="s">
        <v>446</v>
      </c>
      <c r="H2324" s="167">
        <v>8615</v>
      </c>
      <c r="I2324">
        <f t="shared" si="39"/>
        <v>1988</v>
      </c>
    </row>
    <row r="2325" spans="3:9">
      <c r="C2325">
        <v>70</v>
      </c>
      <c r="D2325">
        <v>3000</v>
      </c>
      <c r="E2325" s="182">
        <v>32507</v>
      </c>
      <c r="F2325" s="198">
        <v>60731</v>
      </c>
      <c r="G2325" t="s">
        <v>749</v>
      </c>
      <c r="H2325" s="167">
        <v>23482.85</v>
      </c>
      <c r="I2325">
        <f t="shared" si="39"/>
        <v>1988</v>
      </c>
    </row>
    <row r="2326" spans="3:9">
      <c r="C2326">
        <v>70</v>
      </c>
      <c r="D2326">
        <v>3000</v>
      </c>
      <c r="E2326" s="182">
        <v>32508</v>
      </c>
      <c r="F2326" s="198">
        <v>60727</v>
      </c>
      <c r="G2326" t="s">
        <v>450</v>
      </c>
      <c r="H2326" s="167">
        <v>15010</v>
      </c>
      <c r="I2326">
        <f t="shared" si="39"/>
        <v>1988</v>
      </c>
    </row>
    <row r="2327" spans="3:9">
      <c r="C2327">
        <v>70</v>
      </c>
      <c r="D2327">
        <v>3000</v>
      </c>
      <c r="E2327" s="182">
        <v>32539</v>
      </c>
      <c r="F2327" s="198">
        <v>60733</v>
      </c>
      <c r="G2327" t="s">
        <v>750</v>
      </c>
      <c r="H2327" s="167">
        <v>14518.3</v>
      </c>
      <c r="I2327">
        <f t="shared" si="39"/>
        <v>1989</v>
      </c>
    </row>
    <row r="2328" spans="3:9">
      <c r="C2328">
        <v>70</v>
      </c>
      <c r="D2328">
        <v>3000</v>
      </c>
      <c r="E2328" s="182">
        <v>32582</v>
      </c>
      <c r="F2328" s="198">
        <v>60729</v>
      </c>
      <c r="G2328" t="s">
        <v>454</v>
      </c>
      <c r="H2328" s="167">
        <v>6215.2</v>
      </c>
      <c r="I2328">
        <f t="shared" si="39"/>
        <v>1989</v>
      </c>
    </row>
    <row r="2329" spans="3:9">
      <c r="C2329">
        <v>70</v>
      </c>
      <c r="D2329">
        <v>3000</v>
      </c>
      <c r="E2329" s="182">
        <v>32591</v>
      </c>
      <c r="F2329" s="198">
        <v>60970</v>
      </c>
      <c r="G2329" t="s">
        <v>751</v>
      </c>
      <c r="H2329" s="167">
        <v>23121.97</v>
      </c>
      <c r="I2329">
        <f t="shared" si="39"/>
        <v>1989</v>
      </c>
    </row>
    <row r="2330" spans="3:9">
      <c r="C2330">
        <v>70</v>
      </c>
      <c r="D2330">
        <v>3000</v>
      </c>
      <c r="E2330" s="182">
        <v>32610</v>
      </c>
      <c r="F2330" s="198">
        <v>60853</v>
      </c>
      <c r="G2330" t="s">
        <v>459</v>
      </c>
      <c r="H2330" s="167">
        <v>7926.28</v>
      </c>
      <c r="I2330">
        <f t="shared" si="39"/>
        <v>1989</v>
      </c>
    </row>
    <row r="2331" spans="3:9">
      <c r="C2331">
        <v>70</v>
      </c>
      <c r="D2331">
        <v>3000</v>
      </c>
      <c r="E2331" s="182">
        <v>32660</v>
      </c>
      <c r="F2331" s="198">
        <v>60978</v>
      </c>
      <c r="G2331" t="s">
        <v>2013</v>
      </c>
      <c r="H2331" s="167">
        <v>40616.04</v>
      </c>
      <c r="I2331">
        <f t="shared" si="39"/>
        <v>1989</v>
      </c>
    </row>
    <row r="2332" spans="3:9">
      <c r="C2332">
        <v>70</v>
      </c>
      <c r="D2332">
        <v>3000</v>
      </c>
      <c r="E2332" s="182">
        <v>32660</v>
      </c>
      <c r="F2332" s="198">
        <v>61104</v>
      </c>
      <c r="G2332" t="s">
        <v>3282</v>
      </c>
      <c r="H2332" s="167">
        <v>5682.65</v>
      </c>
      <c r="I2332">
        <f t="shared" si="39"/>
        <v>1989</v>
      </c>
    </row>
    <row r="2333" spans="3:9">
      <c r="C2333">
        <v>70</v>
      </c>
      <c r="D2333">
        <v>3000</v>
      </c>
      <c r="E2333" s="182">
        <v>32660</v>
      </c>
      <c r="F2333" s="198">
        <v>61204</v>
      </c>
      <c r="G2333" t="s">
        <v>754</v>
      </c>
      <c r="H2333" s="167">
        <v>12025.72</v>
      </c>
      <c r="I2333">
        <f t="shared" si="39"/>
        <v>1989</v>
      </c>
    </row>
    <row r="2334" spans="3:9">
      <c r="C2334">
        <v>70</v>
      </c>
      <c r="D2334">
        <v>3000</v>
      </c>
      <c r="E2334" s="182">
        <v>32660</v>
      </c>
      <c r="F2334" s="198">
        <v>61322</v>
      </c>
      <c r="G2334" t="s">
        <v>753</v>
      </c>
      <c r="H2334" s="167">
        <v>8790.76</v>
      </c>
      <c r="I2334">
        <f t="shared" si="39"/>
        <v>1989</v>
      </c>
    </row>
    <row r="2335" spans="3:9">
      <c r="C2335">
        <v>70</v>
      </c>
      <c r="D2335">
        <v>3000</v>
      </c>
      <c r="E2335" s="182">
        <v>32660</v>
      </c>
      <c r="F2335" s="198">
        <v>61323</v>
      </c>
      <c r="G2335" t="s">
        <v>752</v>
      </c>
      <c r="H2335" s="167">
        <v>5913.4</v>
      </c>
      <c r="I2335">
        <f t="shared" si="39"/>
        <v>1989</v>
      </c>
    </row>
    <row r="2336" spans="3:9">
      <c r="C2336">
        <v>70</v>
      </c>
      <c r="D2336">
        <v>3000</v>
      </c>
      <c r="E2336" s="182">
        <v>32666</v>
      </c>
      <c r="F2336" s="198">
        <v>61103</v>
      </c>
      <c r="G2336" t="s">
        <v>2018</v>
      </c>
      <c r="H2336" s="167">
        <v>12455.8</v>
      </c>
      <c r="I2336">
        <f t="shared" si="39"/>
        <v>1989</v>
      </c>
    </row>
    <row r="2337" spans="3:9">
      <c r="C2337">
        <v>70</v>
      </c>
      <c r="D2337">
        <v>3000</v>
      </c>
      <c r="E2337" s="182">
        <v>32674</v>
      </c>
      <c r="F2337" s="198">
        <v>60496</v>
      </c>
      <c r="G2337" t="s">
        <v>2020</v>
      </c>
      <c r="H2337" s="167">
        <v>12984</v>
      </c>
      <c r="I2337">
        <f t="shared" si="39"/>
        <v>1989</v>
      </c>
    </row>
    <row r="2338" spans="3:9">
      <c r="C2338">
        <v>70</v>
      </c>
      <c r="D2338">
        <v>3000</v>
      </c>
      <c r="E2338" s="182">
        <v>32720</v>
      </c>
      <c r="F2338" s="198">
        <v>59974</v>
      </c>
      <c r="G2338" t="s">
        <v>755</v>
      </c>
      <c r="H2338" s="167">
        <v>7566</v>
      </c>
      <c r="I2338">
        <f t="shared" si="39"/>
        <v>1989</v>
      </c>
    </row>
    <row r="2339" spans="3:9">
      <c r="C2339">
        <v>70</v>
      </c>
      <c r="D2339">
        <v>3000</v>
      </c>
      <c r="E2339" s="182">
        <v>32720</v>
      </c>
      <c r="F2339" s="198">
        <v>61328</v>
      </c>
      <c r="G2339" t="s">
        <v>2024</v>
      </c>
      <c r="H2339" s="167">
        <v>92632.11</v>
      </c>
      <c r="I2339">
        <f t="shared" si="39"/>
        <v>1989</v>
      </c>
    </row>
    <row r="2340" spans="3:9">
      <c r="C2340">
        <v>70</v>
      </c>
      <c r="D2340">
        <v>3000</v>
      </c>
      <c r="E2340" s="182">
        <v>32730</v>
      </c>
      <c r="F2340" s="198">
        <v>59976</v>
      </c>
      <c r="G2340" t="s">
        <v>756</v>
      </c>
      <c r="H2340" s="167">
        <v>38313.620000000003</v>
      </c>
      <c r="I2340">
        <f t="shared" si="39"/>
        <v>1989</v>
      </c>
    </row>
    <row r="2341" spans="3:9">
      <c r="C2341">
        <v>70</v>
      </c>
      <c r="D2341">
        <v>3000</v>
      </c>
      <c r="E2341" s="182">
        <v>32730</v>
      </c>
      <c r="F2341" s="198">
        <v>59977</v>
      </c>
      <c r="G2341" t="s">
        <v>756</v>
      </c>
      <c r="H2341" s="167">
        <v>87245.57</v>
      </c>
      <c r="I2341">
        <f t="shared" si="39"/>
        <v>1989</v>
      </c>
    </row>
    <row r="2342" spans="3:9">
      <c r="C2342">
        <v>70</v>
      </c>
      <c r="D2342">
        <v>3000</v>
      </c>
      <c r="E2342" s="182">
        <v>32735</v>
      </c>
      <c r="F2342" s="198">
        <v>59972</v>
      </c>
      <c r="G2342" t="s">
        <v>757</v>
      </c>
      <c r="H2342" s="167">
        <v>6891.17</v>
      </c>
      <c r="I2342">
        <f t="shared" si="39"/>
        <v>1989</v>
      </c>
    </row>
    <row r="2343" spans="3:9">
      <c r="C2343">
        <v>70</v>
      </c>
      <c r="D2343">
        <v>3000</v>
      </c>
      <c r="E2343" s="182">
        <v>32742</v>
      </c>
      <c r="F2343" s="198">
        <v>59579</v>
      </c>
      <c r="G2343" t="s">
        <v>2754</v>
      </c>
      <c r="H2343" s="167">
        <v>40100</v>
      </c>
      <c r="I2343">
        <f t="shared" si="39"/>
        <v>1989</v>
      </c>
    </row>
    <row r="2344" spans="3:9">
      <c r="C2344">
        <v>70</v>
      </c>
      <c r="D2344">
        <v>3000</v>
      </c>
      <c r="E2344" s="182">
        <v>32752</v>
      </c>
      <c r="F2344" s="198">
        <v>61332</v>
      </c>
      <c r="G2344" t="s">
        <v>2758</v>
      </c>
      <c r="H2344" s="167">
        <v>16323.75</v>
      </c>
      <c r="I2344">
        <f t="shared" si="39"/>
        <v>1989</v>
      </c>
    </row>
    <row r="2345" spans="3:9">
      <c r="C2345">
        <v>70</v>
      </c>
      <c r="D2345">
        <v>3000</v>
      </c>
      <c r="E2345" s="182">
        <v>32763</v>
      </c>
      <c r="F2345" s="198">
        <v>61203</v>
      </c>
      <c r="G2345" t="s">
        <v>1001</v>
      </c>
      <c r="H2345" s="167">
        <v>179196.43</v>
      </c>
      <c r="I2345">
        <f t="shared" si="39"/>
        <v>1989</v>
      </c>
    </row>
    <row r="2346" spans="3:9">
      <c r="C2346">
        <v>70</v>
      </c>
      <c r="D2346">
        <v>3000</v>
      </c>
      <c r="E2346" s="182">
        <v>32771</v>
      </c>
      <c r="F2346" s="198">
        <v>59971</v>
      </c>
      <c r="G2346" t="s">
        <v>2760</v>
      </c>
      <c r="H2346" s="167">
        <v>12185.2</v>
      </c>
      <c r="I2346">
        <f t="shared" si="39"/>
        <v>1989</v>
      </c>
    </row>
    <row r="2347" spans="3:9">
      <c r="C2347">
        <v>70</v>
      </c>
      <c r="D2347">
        <v>3000</v>
      </c>
      <c r="E2347" s="182">
        <v>32781</v>
      </c>
      <c r="F2347" s="198">
        <v>60492</v>
      </c>
      <c r="G2347" t="s">
        <v>758</v>
      </c>
      <c r="H2347" s="167">
        <v>4158.75</v>
      </c>
      <c r="I2347">
        <f t="shared" si="39"/>
        <v>1989</v>
      </c>
    </row>
    <row r="2348" spans="3:9">
      <c r="C2348">
        <v>70</v>
      </c>
      <c r="D2348">
        <v>3000</v>
      </c>
      <c r="E2348" s="182">
        <v>32781</v>
      </c>
      <c r="F2348" s="198">
        <v>61331</v>
      </c>
      <c r="G2348" t="s">
        <v>715</v>
      </c>
      <c r="H2348" s="167">
        <v>35719.31</v>
      </c>
      <c r="I2348">
        <f t="shared" ref="I2348:I2411" si="40">YEAR(E2348)</f>
        <v>1989</v>
      </c>
    </row>
    <row r="2349" spans="3:9">
      <c r="C2349">
        <v>70</v>
      </c>
      <c r="D2349">
        <v>3000</v>
      </c>
      <c r="E2349" s="182">
        <v>32781</v>
      </c>
      <c r="F2349" s="198">
        <v>61364</v>
      </c>
      <c r="G2349" t="s">
        <v>2763</v>
      </c>
      <c r="H2349" s="167">
        <v>13407.38</v>
      </c>
      <c r="I2349">
        <f t="shared" si="40"/>
        <v>1989</v>
      </c>
    </row>
    <row r="2350" spans="3:9">
      <c r="C2350">
        <v>70</v>
      </c>
      <c r="D2350">
        <v>3000</v>
      </c>
      <c r="E2350" s="182">
        <v>32811</v>
      </c>
      <c r="F2350" s="198">
        <v>60491</v>
      </c>
      <c r="G2350" t="s">
        <v>716</v>
      </c>
      <c r="H2350" s="167">
        <v>5557.4</v>
      </c>
      <c r="I2350">
        <f t="shared" si="40"/>
        <v>1989</v>
      </c>
    </row>
    <row r="2351" spans="3:9">
      <c r="C2351">
        <v>70</v>
      </c>
      <c r="D2351">
        <v>3000</v>
      </c>
      <c r="E2351" s="182">
        <v>32811</v>
      </c>
      <c r="F2351" s="198">
        <v>60498</v>
      </c>
      <c r="G2351" t="s">
        <v>759</v>
      </c>
      <c r="H2351" s="167">
        <v>11160.85</v>
      </c>
      <c r="I2351">
        <f t="shared" si="40"/>
        <v>1989</v>
      </c>
    </row>
    <row r="2352" spans="3:9">
      <c r="C2352">
        <v>70</v>
      </c>
      <c r="D2352">
        <v>3000</v>
      </c>
      <c r="E2352" s="182">
        <v>32812</v>
      </c>
      <c r="F2352" s="198">
        <v>61357</v>
      </c>
      <c r="G2352" t="s">
        <v>720</v>
      </c>
      <c r="H2352" s="167">
        <v>90000</v>
      </c>
      <c r="I2352">
        <f t="shared" si="40"/>
        <v>1989</v>
      </c>
    </row>
    <row r="2353" spans="3:9">
      <c r="C2353">
        <v>70</v>
      </c>
      <c r="D2353">
        <v>3000</v>
      </c>
      <c r="E2353" s="182">
        <v>32812</v>
      </c>
      <c r="F2353" s="198">
        <v>61358</v>
      </c>
      <c r="G2353" t="s">
        <v>721</v>
      </c>
      <c r="H2353" s="167">
        <v>169085.16</v>
      </c>
      <c r="I2353">
        <f t="shared" si="40"/>
        <v>1989</v>
      </c>
    </row>
    <row r="2354" spans="3:9">
      <c r="C2354">
        <v>70</v>
      </c>
      <c r="D2354">
        <v>3000</v>
      </c>
      <c r="E2354" s="182">
        <v>32812</v>
      </c>
      <c r="F2354" s="198">
        <v>61359</v>
      </c>
      <c r="G2354" t="s">
        <v>717</v>
      </c>
      <c r="H2354" s="167">
        <v>6279.79</v>
      </c>
      <c r="I2354">
        <f t="shared" si="40"/>
        <v>1989</v>
      </c>
    </row>
    <row r="2355" spans="3:9">
      <c r="C2355">
        <v>70</v>
      </c>
      <c r="D2355">
        <v>3000</v>
      </c>
      <c r="E2355" s="182">
        <v>32825</v>
      </c>
      <c r="F2355" s="198">
        <v>61201</v>
      </c>
      <c r="G2355" t="s">
        <v>722</v>
      </c>
      <c r="H2355" s="167">
        <v>9715.64</v>
      </c>
      <c r="I2355">
        <f t="shared" si="40"/>
        <v>1989</v>
      </c>
    </row>
    <row r="2356" spans="3:9">
      <c r="C2356">
        <v>70</v>
      </c>
      <c r="D2356">
        <v>3000</v>
      </c>
      <c r="E2356" s="182">
        <v>32848</v>
      </c>
      <c r="F2356" s="198">
        <v>67322</v>
      </c>
      <c r="G2356" t="s">
        <v>725</v>
      </c>
      <c r="H2356" s="167">
        <v>188996.51</v>
      </c>
      <c r="I2356">
        <f t="shared" si="40"/>
        <v>1989</v>
      </c>
    </row>
    <row r="2357" spans="3:9">
      <c r="C2357">
        <v>70</v>
      </c>
      <c r="D2357">
        <v>3000</v>
      </c>
      <c r="E2357" s="182">
        <v>32850</v>
      </c>
      <c r="F2357" s="198">
        <v>61197</v>
      </c>
      <c r="G2357" t="s">
        <v>726</v>
      </c>
      <c r="H2357" s="167">
        <v>35110</v>
      </c>
      <c r="I2357">
        <f t="shared" si="40"/>
        <v>1989</v>
      </c>
    </row>
    <row r="2358" spans="3:9">
      <c r="C2358">
        <v>70</v>
      </c>
      <c r="D2358">
        <v>3000</v>
      </c>
      <c r="E2358" s="182">
        <v>32870</v>
      </c>
      <c r="F2358" s="198">
        <v>60369</v>
      </c>
      <c r="G2358" t="s">
        <v>731</v>
      </c>
      <c r="H2358" s="167">
        <v>4963.51</v>
      </c>
      <c r="I2358">
        <f t="shared" si="40"/>
        <v>1989</v>
      </c>
    </row>
    <row r="2359" spans="3:9">
      <c r="C2359">
        <v>70</v>
      </c>
      <c r="D2359">
        <v>3000</v>
      </c>
      <c r="E2359" s="182">
        <v>32871</v>
      </c>
      <c r="F2359" s="198">
        <v>60378</v>
      </c>
      <c r="G2359" t="s">
        <v>760</v>
      </c>
      <c r="H2359" s="167">
        <v>9422.86</v>
      </c>
      <c r="I2359">
        <f t="shared" si="40"/>
        <v>1989</v>
      </c>
    </row>
    <row r="2360" spans="3:9">
      <c r="C2360">
        <v>70</v>
      </c>
      <c r="D2360">
        <v>3000</v>
      </c>
      <c r="E2360" s="182">
        <v>32873</v>
      </c>
      <c r="F2360" s="198">
        <v>60490</v>
      </c>
      <c r="G2360" t="s">
        <v>761</v>
      </c>
      <c r="H2360" s="167">
        <v>59766</v>
      </c>
      <c r="I2360">
        <f t="shared" si="40"/>
        <v>1989</v>
      </c>
    </row>
    <row r="2361" spans="3:9">
      <c r="C2361">
        <v>70</v>
      </c>
      <c r="D2361">
        <v>3000</v>
      </c>
      <c r="E2361" s="182">
        <v>32932</v>
      </c>
      <c r="F2361" s="198">
        <v>60255</v>
      </c>
      <c r="G2361" t="s">
        <v>762</v>
      </c>
      <c r="H2361" s="167">
        <v>24464.86</v>
      </c>
      <c r="I2361">
        <f t="shared" si="40"/>
        <v>1990</v>
      </c>
    </row>
    <row r="2362" spans="3:9">
      <c r="C2362">
        <v>70</v>
      </c>
      <c r="D2362">
        <v>3000</v>
      </c>
      <c r="E2362" s="182">
        <v>32939</v>
      </c>
      <c r="F2362" s="198">
        <v>60252</v>
      </c>
      <c r="G2362" t="s">
        <v>763</v>
      </c>
      <c r="H2362" s="167">
        <v>16870</v>
      </c>
      <c r="I2362">
        <f t="shared" si="40"/>
        <v>1990</v>
      </c>
    </row>
    <row r="2363" spans="3:9">
      <c r="C2363">
        <v>70</v>
      </c>
      <c r="D2363">
        <v>3000</v>
      </c>
      <c r="E2363" s="182">
        <v>32945</v>
      </c>
      <c r="F2363" s="198">
        <v>60377</v>
      </c>
      <c r="G2363" t="s">
        <v>764</v>
      </c>
      <c r="H2363" s="167">
        <v>35949.74</v>
      </c>
      <c r="I2363">
        <f t="shared" si="40"/>
        <v>1990</v>
      </c>
    </row>
    <row r="2364" spans="3:9">
      <c r="C2364">
        <v>70</v>
      </c>
      <c r="D2364">
        <v>3000</v>
      </c>
      <c r="E2364" s="182">
        <v>32958</v>
      </c>
      <c r="F2364" s="198">
        <v>60497</v>
      </c>
      <c r="G2364" t="s">
        <v>3817</v>
      </c>
      <c r="H2364" s="167">
        <v>19599.18</v>
      </c>
      <c r="I2364">
        <f t="shared" si="40"/>
        <v>1990</v>
      </c>
    </row>
    <row r="2365" spans="3:9">
      <c r="C2365">
        <v>70</v>
      </c>
      <c r="D2365">
        <v>3000</v>
      </c>
      <c r="E2365" s="182">
        <v>33025</v>
      </c>
      <c r="F2365" s="198">
        <v>59587</v>
      </c>
      <c r="G2365" t="s">
        <v>3301</v>
      </c>
      <c r="H2365" s="167">
        <v>40656.239999999998</v>
      </c>
      <c r="I2365">
        <f t="shared" si="40"/>
        <v>1990</v>
      </c>
    </row>
    <row r="2366" spans="3:9">
      <c r="C2366">
        <v>70</v>
      </c>
      <c r="D2366">
        <v>3000</v>
      </c>
      <c r="E2366" s="182">
        <v>33025</v>
      </c>
      <c r="F2366" s="198">
        <v>59772</v>
      </c>
      <c r="G2366" t="s">
        <v>3445</v>
      </c>
      <c r="H2366" s="167">
        <v>1719.9</v>
      </c>
      <c r="I2366">
        <f t="shared" si="40"/>
        <v>1990</v>
      </c>
    </row>
    <row r="2367" spans="3:9">
      <c r="C2367">
        <v>70</v>
      </c>
      <c r="D2367">
        <v>3000</v>
      </c>
      <c r="E2367" s="182">
        <v>33025</v>
      </c>
      <c r="F2367" s="198">
        <v>59987</v>
      </c>
      <c r="G2367" t="s">
        <v>766</v>
      </c>
      <c r="H2367" s="167">
        <v>1612.98</v>
      </c>
      <c r="I2367">
        <f t="shared" si="40"/>
        <v>1990</v>
      </c>
    </row>
    <row r="2368" spans="3:9">
      <c r="C2368">
        <v>70</v>
      </c>
      <c r="D2368">
        <v>3000</v>
      </c>
      <c r="E2368" s="182">
        <v>33025</v>
      </c>
      <c r="F2368" s="198">
        <v>59988</v>
      </c>
      <c r="G2368" t="s">
        <v>1394</v>
      </c>
      <c r="H2368" s="167">
        <v>3855.32</v>
      </c>
      <c r="I2368">
        <f t="shared" si="40"/>
        <v>1990</v>
      </c>
    </row>
    <row r="2369" spans="3:9">
      <c r="C2369">
        <v>70</v>
      </c>
      <c r="D2369">
        <v>3000</v>
      </c>
      <c r="E2369" s="182">
        <v>33025</v>
      </c>
      <c r="F2369" s="198">
        <v>59989</v>
      </c>
      <c r="G2369" t="s">
        <v>1394</v>
      </c>
      <c r="H2369" s="167">
        <v>3855.33</v>
      </c>
      <c r="I2369">
        <f t="shared" si="40"/>
        <v>1990</v>
      </c>
    </row>
    <row r="2370" spans="3:9">
      <c r="C2370">
        <v>70</v>
      </c>
      <c r="D2370">
        <v>3000</v>
      </c>
      <c r="E2370" s="182">
        <v>33025</v>
      </c>
      <c r="F2370" s="198">
        <v>59990</v>
      </c>
      <c r="G2370" t="s">
        <v>1394</v>
      </c>
      <c r="H2370" s="167">
        <v>3855.33</v>
      </c>
      <c r="I2370">
        <f t="shared" si="40"/>
        <v>1990</v>
      </c>
    </row>
    <row r="2371" spans="3:9">
      <c r="C2371">
        <v>70</v>
      </c>
      <c r="D2371">
        <v>3000</v>
      </c>
      <c r="E2371" s="182">
        <v>33025</v>
      </c>
      <c r="F2371" s="198">
        <v>59991</v>
      </c>
      <c r="G2371" t="s">
        <v>1394</v>
      </c>
      <c r="H2371" s="167">
        <v>3855.33</v>
      </c>
      <c r="I2371">
        <f t="shared" si="40"/>
        <v>1990</v>
      </c>
    </row>
    <row r="2372" spans="3:9">
      <c r="C2372">
        <v>70</v>
      </c>
      <c r="D2372">
        <v>3000</v>
      </c>
      <c r="E2372" s="182">
        <v>33025</v>
      </c>
      <c r="F2372" s="198">
        <v>60870</v>
      </c>
      <c r="G2372" t="s">
        <v>3300</v>
      </c>
      <c r="H2372" s="167">
        <v>38602.620000000003</v>
      </c>
      <c r="I2372">
        <f t="shared" si="40"/>
        <v>1990</v>
      </c>
    </row>
    <row r="2373" spans="3:9">
      <c r="C2373">
        <v>70</v>
      </c>
      <c r="D2373">
        <v>3000</v>
      </c>
      <c r="E2373" s="182">
        <v>33025</v>
      </c>
      <c r="F2373" s="198">
        <v>60874</v>
      </c>
      <c r="G2373" t="s">
        <v>1000</v>
      </c>
      <c r="H2373" s="167">
        <v>60551.83</v>
      </c>
      <c r="I2373">
        <f t="shared" si="40"/>
        <v>1990</v>
      </c>
    </row>
    <row r="2374" spans="3:9">
      <c r="C2374">
        <v>70</v>
      </c>
      <c r="D2374">
        <v>3000</v>
      </c>
      <c r="E2374" s="182">
        <v>33025</v>
      </c>
      <c r="F2374" s="198">
        <v>60980</v>
      </c>
      <c r="G2374" t="s">
        <v>772</v>
      </c>
      <c r="H2374" s="167">
        <v>14063.38</v>
      </c>
      <c r="I2374">
        <f t="shared" si="40"/>
        <v>1990</v>
      </c>
    </row>
    <row r="2375" spans="3:9">
      <c r="C2375">
        <v>70</v>
      </c>
      <c r="D2375">
        <v>3000</v>
      </c>
      <c r="E2375" s="182">
        <v>33025</v>
      </c>
      <c r="F2375" s="198">
        <v>60981</v>
      </c>
      <c r="G2375" t="s">
        <v>768</v>
      </c>
      <c r="H2375" s="167">
        <v>4850</v>
      </c>
      <c r="I2375">
        <f t="shared" si="40"/>
        <v>1990</v>
      </c>
    </row>
    <row r="2376" spans="3:9">
      <c r="C2376">
        <v>70</v>
      </c>
      <c r="D2376">
        <v>3000</v>
      </c>
      <c r="E2376" s="182">
        <v>33025</v>
      </c>
      <c r="F2376" s="198">
        <v>60985</v>
      </c>
      <c r="G2376" t="s">
        <v>1339</v>
      </c>
      <c r="H2376" s="167">
        <v>4503.0600000000004</v>
      </c>
      <c r="I2376">
        <f t="shared" si="40"/>
        <v>1990</v>
      </c>
    </row>
    <row r="2377" spans="3:9">
      <c r="C2377">
        <v>70</v>
      </c>
      <c r="D2377">
        <v>3000</v>
      </c>
      <c r="E2377" s="182">
        <v>33025</v>
      </c>
      <c r="F2377" s="198">
        <v>60986</v>
      </c>
      <c r="G2377" t="s">
        <v>773</v>
      </c>
      <c r="H2377" s="167">
        <v>16366</v>
      </c>
      <c r="I2377">
        <f t="shared" si="40"/>
        <v>1990</v>
      </c>
    </row>
    <row r="2378" spans="3:9">
      <c r="C2378">
        <v>70</v>
      </c>
      <c r="D2378">
        <v>3000</v>
      </c>
      <c r="E2378" s="182">
        <v>33025</v>
      </c>
      <c r="F2378" s="198">
        <v>61108</v>
      </c>
      <c r="G2378" t="s">
        <v>3296</v>
      </c>
      <c r="H2378" s="167">
        <v>20597.22</v>
      </c>
      <c r="I2378">
        <f t="shared" si="40"/>
        <v>1990</v>
      </c>
    </row>
    <row r="2379" spans="3:9">
      <c r="C2379">
        <v>70</v>
      </c>
      <c r="D2379">
        <v>3000</v>
      </c>
      <c r="E2379" s="182">
        <v>33025</v>
      </c>
      <c r="F2379" s="198">
        <v>61117</v>
      </c>
      <c r="G2379" t="s">
        <v>1404</v>
      </c>
      <c r="H2379" s="167">
        <v>10368.86</v>
      </c>
      <c r="I2379">
        <f t="shared" si="40"/>
        <v>1990</v>
      </c>
    </row>
    <row r="2380" spans="3:9">
      <c r="C2380">
        <v>70</v>
      </c>
      <c r="D2380">
        <v>3000</v>
      </c>
      <c r="E2380" s="182">
        <v>33025</v>
      </c>
      <c r="F2380" s="198">
        <v>61118</v>
      </c>
      <c r="G2380" t="s">
        <v>3741</v>
      </c>
      <c r="H2380" s="167">
        <v>25804</v>
      </c>
      <c r="I2380">
        <f t="shared" si="40"/>
        <v>1990</v>
      </c>
    </row>
    <row r="2381" spans="3:9">
      <c r="C2381">
        <v>70</v>
      </c>
      <c r="D2381">
        <v>3000</v>
      </c>
      <c r="E2381" s="182">
        <v>33025</v>
      </c>
      <c r="F2381" s="198">
        <v>61206</v>
      </c>
      <c r="G2381" t="s">
        <v>779</v>
      </c>
      <c r="H2381" s="167">
        <v>117803</v>
      </c>
      <c r="I2381">
        <f t="shared" si="40"/>
        <v>1990</v>
      </c>
    </row>
    <row r="2382" spans="3:9">
      <c r="C2382">
        <v>70</v>
      </c>
      <c r="D2382">
        <v>3000</v>
      </c>
      <c r="E2382" s="182">
        <v>33025</v>
      </c>
      <c r="F2382" s="198">
        <v>61207</v>
      </c>
      <c r="G2382" t="s">
        <v>778</v>
      </c>
      <c r="H2382" s="167">
        <v>95346</v>
      </c>
      <c r="I2382">
        <f t="shared" si="40"/>
        <v>1990</v>
      </c>
    </row>
    <row r="2383" spans="3:9">
      <c r="C2383">
        <v>70</v>
      </c>
      <c r="D2383">
        <v>3000</v>
      </c>
      <c r="E2383" s="182">
        <v>33025</v>
      </c>
      <c r="F2383" s="198">
        <v>61208</v>
      </c>
      <c r="G2383" t="s">
        <v>776</v>
      </c>
      <c r="H2383" s="167">
        <v>83375</v>
      </c>
      <c r="I2383">
        <f t="shared" si="40"/>
        <v>1990</v>
      </c>
    </row>
    <row r="2384" spans="3:9">
      <c r="C2384">
        <v>70</v>
      </c>
      <c r="D2384">
        <v>3000</v>
      </c>
      <c r="E2384" s="182">
        <v>33025</v>
      </c>
      <c r="F2384" s="198">
        <v>61370</v>
      </c>
      <c r="G2384" t="s">
        <v>777</v>
      </c>
      <c r="H2384" s="167">
        <v>86348</v>
      </c>
      <c r="I2384">
        <f t="shared" si="40"/>
        <v>1990</v>
      </c>
    </row>
    <row r="2385" spans="3:9">
      <c r="C2385">
        <v>70</v>
      </c>
      <c r="D2385">
        <v>3000</v>
      </c>
      <c r="E2385" s="182">
        <v>33025</v>
      </c>
      <c r="F2385" s="198">
        <v>61371</v>
      </c>
      <c r="G2385" t="s">
        <v>774</v>
      </c>
      <c r="H2385" s="167">
        <v>18071</v>
      </c>
      <c r="I2385">
        <f t="shared" si="40"/>
        <v>1990</v>
      </c>
    </row>
    <row r="2386" spans="3:9">
      <c r="C2386">
        <v>70</v>
      </c>
      <c r="D2386">
        <v>3000</v>
      </c>
      <c r="E2386" s="182">
        <v>33025</v>
      </c>
      <c r="F2386" s="198">
        <v>61372</v>
      </c>
      <c r="G2386" t="s">
        <v>775</v>
      </c>
      <c r="H2386" s="167">
        <v>25945</v>
      </c>
      <c r="I2386">
        <f t="shared" si="40"/>
        <v>1990</v>
      </c>
    </row>
    <row r="2387" spans="3:9">
      <c r="C2387">
        <v>70</v>
      </c>
      <c r="D2387">
        <v>3000</v>
      </c>
      <c r="E2387" s="182">
        <v>33025</v>
      </c>
      <c r="F2387" s="198">
        <v>61376</v>
      </c>
      <c r="G2387" t="s">
        <v>771</v>
      </c>
      <c r="H2387" s="167">
        <v>11108</v>
      </c>
      <c r="I2387">
        <f t="shared" si="40"/>
        <v>1990</v>
      </c>
    </row>
    <row r="2388" spans="3:9">
      <c r="C2388">
        <v>70</v>
      </c>
      <c r="D2388">
        <v>3000</v>
      </c>
      <c r="E2388" s="182">
        <v>33025</v>
      </c>
      <c r="F2388" s="198">
        <v>61377</v>
      </c>
      <c r="G2388" t="s">
        <v>770</v>
      </c>
      <c r="H2388" s="167">
        <v>9647.09</v>
      </c>
      <c r="I2388">
        <f t="shared" si="40"/>
        <v>1990</v>
      </c>
    </row>
    <row r="2389" spans="3:9">
      <c r="C2389">
        <v>70</v>
      </c>
      <c r="D2389">
        <v>3000</v>
      </c>
      <c r="E2389" s="182">
        <v>33054</v>
      </c>
      <c r="F2389" s="198">
        <v>60393</v>
      </c>
      <c r="G2389" t="s">
        <v>979</v>
      </c>
      <c r="H2389" s="167">
        <v>1424</v>
      </c>
      <c r="I2389">
        <f t="shared" si="40"/>
        <v>1990</v>
      </c>
    </row>
    <row r="2390" spans="3:9">
      <c r="C2390">
        <v>70</v>
      </c>
      <c r="D2390">
        <v>3000</v>
      </c>
      <c r="E2390" s="182">
        <v>33056</v>
      </c>
      <c r="F2390" s="198">
        <v>61111</v>
      </c>
      <c r="G2390" t="s">
        <v>985</v>
      </c>
      <c r="H2390" s="167">
        <v>14839.25</v>
      </c>
      <c r="I2390">
        <f t="shared" si="40"/>
        <v>1990</v>
      </c>
    </row>
    <row r="2391" spans="3:9">
      <c r="C2391">
        <v>70</v>
      </c>
      <c r="D2391">
        <v>3000</v>
      </c>
      <c r="E2391" s="182">
        <v>33059</v>
      </c>
      <c r="F2391" s="198">
        <v>59589</v>
      </c>
      <c r="G2391" t="s">
        <v>780</v>
      </c>
      <c r="H2391" s="167">
        <v>17500</v>
      </c>
      <c r="I2391">
        <f t="shared" si="40"/>
        <v>1990</v>
      </c>
    </row>
    <row r="2392" spans="3:9">
      <c r="C2392">
        <v>70</v>
      </c>
      <c r="D2392">
        <v>3000</v>
      </c>
      <c r="E2392" s="182">
        <v>33060</v>
      </c>
      <c r="F2392" s="198">
        <v>60992</v>
      </c>
      <c r="G2392" t="s">
        <v>696</v>
      </c>
      <c r="H2392" s="167">
        <v>24700</v>
      </c>
      <c r="I2392">
        <f t="shared" si="40"/>
        <v>1990</v>
      </c>
    </row>
    <row r="2393" spans="3:9">
      <c r="C2393">
        <v>70</v>
      </c>
      <c r="D2393">
        <v>3000</v>
      </c>
      <c r="E2393" s="182">
        <v>33077</v>
      </c>
      <c r="F2393" s="198">
        <v>59771</v>
      </c>
      <c r="G2393" t="s">
        <v>999</v>
      </c>
      <c r="H2393" s="167">
        <v>60784.959999999999</v>
      </c>
      <c r="I2393">
        <f t="shared" si="40"/>
        <v>1990</v>
      </c>
    </row>
    <row r="2394" spans="3:9">
      <c r="C2394">
        <v>70</v>
      </c>
      <c r="D2394">
        <v>3000</v>
      </c>
      <c r="E2394" s="182">
        <v>33081</v>
      </c>
      <c r="F2394" s="198">
        <v>59595</v>
      </c>
      <c r="G2394" t="s">
        <v>998</v>
      </c>
      <c r="H2394" s="167">
        <v>106081</v>
      </c>
      <c r="I2394">
        <f t="shared" si="40"/>
        <v>1990</v>
      </c>
    </row>
    <row r="2395" spans="3:9">
      <c r="C2395">
        <v>70</v>
      </c>
      <c r="D2395">
        <v>3000</v>
      </c>
      <c r="E2395" s="182">
        <v>33081</v>
      </c>
      <c r="F2395" s="198">
        <v>59596</v>
      </c>
      <c r="G2395" t="s">
        <v>2917</v>
      </c>
      <c r="H2395" s="167">
        <v>206724</v>
      </c>
      <c r="I2395">
        <f t="shared" si="40"/>
        <v>1990</v>
      </c>
    </row>
    <row r="2396" spans="3:9">
      <c r="C2396">
        <v>70</v>
      </c>
      <c r="D2396">
        <v>3000</v>
      </c>
      <c r="E2396" s="182">
        <v>33081</v>
      </c>
      <c r="F2396" s="198">
        <v>59766</v>
      </c>
      <c r="G2396" t="s">
        <v>702</v>
      </c>
      <c r="H2396" s="167">
        <v>8100</v>
      </c>
      <c r="I2396">
        <f t="shared" si="40"/>
        <v>1990</v>
      </c>
    </row>
    <row r="2397" spans="3:9">
      <c r="C2397">
        <v>70</v>
      </c>
      <c r="D2397">
        <v>3000</v>
      </c>
      <c r="E2397" s="182">
        <v>33081</v>
      </c>
      <c r="F2397" s="198">
        <v>59769</v>
      </c>
      <c r="G2397" t="s">
        <v>781</v>
      </c>
      <c r="H2397" s="167">
        <v>53174</v>
      </c>
      <c r="I2397">
        <f t="shared" si="40"/>
        <v>1990</v>
      </c>
    </row>
    <row r="2398" spans="3:9">
      <c r="C2398">
        <v>70</v>
      </c>
      <c r="D2398">
        <v>3000</v>
      </c>
      <c r="E2398" s="182">
        <v>33085</v>
      </c>
      <c r="F2398" s="198">
        <v>61002</v>
      </c>
      <c r="G2398" t="s">
        <v>783</v>
      </c>
      <c r="H2398" s="167">
        <v>24114</v>
      </c>
      <c r="I2398">
        <f t="shared" si="40"/>
        <v>1990</v>
      </c>
    </row>
    <row r="2399" spans="3:9">
      <c r="C2399">
        <v>70</v>
      </c>
      <c r="D2399">
        <v>3000</v>
      </c>
      <c r="E2399" s="182">
        <v>33085</v>
      </c>
      <c r="F2399" s="198">
        <v>61003</v>
      </c>
      <c r="G2399" t="s">
        <v>2923</v>
      </c>
      <c r="H2399" s="167">
        <v>5824</v>
      </c>
      <c r="I2399">
        <f t="shared" si="40"/>
        <v>1990</v>
      </c>
    </row>
    <row r="2400" spans="3:9">
      <c r="C2400">
        <v>70</v>
      </c>
      <c r="D2400">
        <v>3000</v>
      </c>
      <c r="E2400" s="182">
        <v>33085</v>
      </c>
      <c r="F2400" s="198">
        <v>61005</v>
      </c>
      <c r="G2400" t="s">
        <v>782</v>
      </c>
      <c r="H2400" s="167">
        <v>10705</v>
      </c>
      <c r="I2400">
        <f t="shared" si="40"/>
        <v>1990</v>
      </c>
    </row>
    <row r="2401" spans="3:9">
      <c r="C2401">
        <v>70</v>
      </c>
      <c r="D2401">
        <v>3000</v>
      </c>
      <c r="E2401" s="182">
        <v>33085</v>
      </c>
      <c r="F2401" s="198">
        <v>68028</v>
      </c>
      <c r="G2401" t="s">
        <v>1690</v>
      </c>
      <c r="H2401" s="167">
        <v>40171</v>
      </c>
      <c r="I2401">
        <f t="shared" si="40"/>
        <v>1990</v>
      </c>
    </row>
    <row r="2402" spans="3:9">
      <c r="C2402">
        <v>70</v>
      </c>
      <c r="D2402">
        <v>3000</v>
      </c>
      <c r="E2402" s="182">
        <v>33101</v>
      </c>
      <c r="F2402" s="198">
        <v>59770</v>
      </c>
      <c r="G2402" t="s">
        <v>2944</v>
      </c>
      <c r="H2402" s="167">
        <v>30445.62</v>
      </c>
      <c r="I2402">
        <f t="shared" si="40"/>
        <v>1990</v>
      </c>
    </row>
    <row r="2403" spans="3:9">
      <c r="C2403">
        <v>70</v>
      </c>
      <c r="D2403">
        <v>3000</v>
      </c>
      <c r="E2403" s="182">
        <v>33127</v>
      </c>
      <c r="F2403" s="198">
        <v>61218</v>
      </c>
      <c r="G2403" t="s">
        <v>1693</v>
      </c>
      <c r="H2403" s="167">
        <v>13986</v>
      </c>
      <c r="I2403">
        <f t="shared" si="40"/>
        <v>1990</v>
      </c>
    </row>
    <row r="2404" spans="3:9">
      <c r="C2404">
        <v>70</v>
      </c>
      <c r="D2404">
        <v>3000</v>
      </c>
      <c r="E2404" s="182">
        <v>33127</v>
      </c>
      <c r="F2404" s="198">
        <v>61385</v>
      </c>
      <c r="G2404" t="s">
        <v>2968</v>
      </c>
      <c r="H2404" s="167">
        <v>7420</v>
      </c>
      <c r="I2404">
        <f t="shared" si="40"/>
        <v>1990</v>
      </c>
    </row>
    <row r="2405" spans="3:9">
      <c r="C2405">
        <v>70</v>
      </c>
      <c r="D2405">
        <v>3000</v>
      </c>
      <c r="E2405" s="182">
        <v>33127</v>
      </c>
      <c r="F2405" s="198">
        <v>61386</v>
      </c>
      <c r="G2405" t="s">
        <v>2965</v>
      </c>
      <c r="H2405" s="167">
        <v>1035</v>
      </c>
      <c r="I2405">
        <f t="shared" si="40"/>
        <v>1990</v>
      </c>
    </row>
    <row r="2406" spans="3:9">
      <c r="C2406">
        <v>70</v>
      </c>
      <c r="D2406">
        <v>3000</v>
      </c>
      <c r="E2406" s="182">
        <v>33127</v>
      </c>
      <c r="F2406" s="198">
        <v>61388</v>
      </c>
      <c r="G2406" t="s">
        <v>1692</v>
      </c>
      <c r="H2406" s="167">
        <v>5124.33</v>
      </c>
      <c r="I2406">
        <f t="shared" si="40"/>
        <v>1990</v>
      </c>
    </row>
    <row r="2407" spans="3:9">
      <c r="C2407">
        <v>70</v>
      </c>
      <c r="D2407">
        <v>3000</v>
      </c>
      <c r="E2407" s="182">
        <v>33127</v>
      </c>
      <c r="F2407" s="198">
        <v>61389</v>
      </c>
      <c r="G2407" t="s">
        <v>1692</v>
      </c>
      <c r="H2407" s="167">
        <v>5124.33</v>
      </c>
      <c r="I2407">
        <f t="shared" si="40"/>
        <v>1990</v>
      </c>
    </row>
    <row r="2408" spans="3:9">
      <c r="C2408">
        <v>70</v>
      </c>
      <c r="D2408">
        <v>3000</v>
      </c>
      <c r="E2408" s="182">
        <v>33127</v>
      </c>
      <c r="F2408" s="198">
        <v>61390</v>
      </c>
      <c r="G2408" t="s">
        <v>1692</v>
      </c>
      <c r="H2408" s="167">
        <v>5124.34</v>
      </c>
      <c r="I2408">
        <f t="shared" si="40"/>
        <v>1990</v>
      </c>
    </row>
    <row r="2409" spans="3:9">
      <c r="C2409">
        <v>70</v>
      </c>
      <c r="D2409">
        <v>3000</v>
      </c>
      <c r="E2409" s="182">
        <v>33127</v>
      </c>
      <c r="F2409" s="198">
        <v>61391</v>
      </c>
      <c r="G2409" t="s">
        <v>2967</v>
      </c>
      <c r="H2409" s="167">
        <v>1400</v>
      </c>
      <c r="I2409">
        <f t="shared" si="40"/>
        <v>1990</v>
      </c>
    </row>
    <row r="2410" spans="3:9">
      <c r="C2410">
        <v>70</v>
      </c>
      <c r="D2410">
        <v>3000</v>
      </c>
      <c r="E2410" s="182">
        <v>33127</v>
      </c>
      <c r="F2410" s="198">
        <v>61392</v>
      </c>
      <c r="G2410" t="s">
        <v>1691</v>
      </c>
      <c r="H2410" s="167">
        <v>2645.79</v>
      </c>
      <c r="I2410">
        <f t="shared" si="40"/>
        <v>1990</v>
      </c>
    </row>
    <row r="2411" spans="3:9">
      <c r="C2411">
        <v>70</v>
      </c>
      <c r="D2411">
        <v>3000</v>
      </c>
      <c r="E2411" s="182">
        <v>33128</v>
      </c>
      <c r="F2411" s="198">
        <v>59678</v>
      </c>
      <c r="G2411" t="s">
        <v>2969</v>
      </c>
      <c r="H2411" s="167">
        <v>6220</v>
      </c>
      <c r="I2411">
        <f t="shared" si="40"/>
        <v>1990</v>
      </c>
    </row>
    <row r="2412" spans="3:9">
      <c r="C2412">
        <v>70</v>
      </c>
      <c r="D2412">
        <v>3000</v>
      </c>
      <c r="E2412" s="182">
        <v>33134</v>
      </c>
      <c r="F2412" s="198">
        <v>60509</v>
      </c>
      <c r="G2412" t="s">
        <v>2973</v>
      </c>
      <c r="H2412" s="167">
        <v>7847.96</v>
      </c>
      <c r="I2412">
        <f t="shared" ref="I2412:I2475" si="41">YEAR(E2412)</f>
        <v>1990</v>
      </c>
    </row>
    <row r="2413" spans="3:9">
      <c r="C2413">
        <v>70</v>
      </c>
      <c r="D2413">
        <v>3000</v>
      </c>
      <c r="E2413" s="182">
        <v>33141</v>
      </c>
      <c r="F2413" s="198">
        <v>61383</v>
      </c>
      <c r="G2413" t="s">
        <v>2976</v>
      </c>
      <c r="H2413" s="167">
        <v>9562</v>
      </c>
      <c r="I2413">
        <f t="shared" si="41"/>
        <v>1990</v>
      </c>
    </row>
    <row r="2414" spans="3:9">
      <c r="C2414">
        <v>70</v>
      </c>
      <c r="D2414">
        <v>3000</v>
      </c>
      <c r="E2414" s="182">
        <v>33141</v>
      </c>
      <c r="F2414" s="198">
        <v>61384</v>
      </c>
      <c r="G2414" t="s">
        <v>2978</v>
      </c>
      <c r="H2414" s="167">
        <v>34842.22</v>
      </c>
      <c r="I2414">
        <f t="shared" si="41"/>
        <v>1990</v>
      </c>
    </row>
    <row r="2415" spans="3:9">
      <c r="C2415">
        <v>70</v>
      </c>
      <c r="D2415">
        <v>3000</v>
      </c>
      <c r="E2415" s="182">
        <v>33146</v>
      </c>
      <c r="F2415" s="198">
        <v>59895</v>
      </c>
      <c r="G2415" t="s">
        <v>2987</v>
      </c>
      <c r="H2415" s="167">
        <v>31447.41</v>
      </c>
      <c r="I2415">
        <f t="shared" si="41"/>
        <v>1990</v>
      </c>
    </row>
    <row r="2416" spans="3:9">
      <c r="C2416">
        <v>70</v>
      </c>
      <c r="D2416">
        <v>3000</v>
      </c>
      <c r="E2416" s="182">
        <v>33146</v>
      </c>
      <c r="F2416" s="198">
        <v>59896</v>
      </c>
      <c r="G2416" t="s">
        <v>2983</v>
      </c>
      <c r="H2416" s="167">
        <v>2382.5</v>
      </c>
      <c r="I2416">
        <f t="shared" si="41"/>
        <v>1990</v>
      </c>
    </row>
    <row r="2417" spans="3:9">
      <c r="C2417">
        <v>70</v>
      </c>
      <c r="D2417">
        <v>3000</v>
      </c>
      <c r="E2417" s="182">
        <v>33164</v>
      </c>
      <c r="F2417" s="198">
        <v>60506</v>
      </c>
      <c r="G2417" t="s">
        <v>2849</v>
      </c>
      <c r="H2417" s="167">
        <v>3593.41</v>
      </c>
      <c r="I2417">
        <f t="shared" si="41"/>
        <v>1990</v>
      </c>
    </row>
    <row r="2418" spans="3:9">
      <c r="C2418">
        <v>70</v>
      </c>
      <c r="D2418">
        <v>3000</v>
      </c>
      <c r="E2418" s="182">
        <v>33164</v>
      </c>
      <c r="F2418" s="198">
        <v>60507</v>
      </c>
      <c r="G2418" t="s">
        <v>3225</v>
      </c>
      <c r="H2418" s="167">
        <v>749</v>
      </c>
      <c r="I2418">
        <f t="shared" si="41"/>
        <v>1990</v>
      </c>
    </row>
    <row r="2419" spans="3:9">
      <c r="C2419">
        <v>70</v>
      </c>
      <c r="D2419">
        <v>3000</v>
      </c>
      <c r="E2419" s="182">
        <v>33169</v>
      </c>
      <c r="F2419" s="198">
        <v>60272</v>
      </c>
      <c r="G2419" t="s">
        <v>1694</v>
      </c>
      <c r="H2419" s="167">
        <v>17499.080000000002</v>
      </c>
      <c r="I2419">
        <f t="shared" si="41"/>
        <v>1990</v>
      </c>
    </row>
    <row r="2420" spans="3:9">
      <c r="C2420">
        <v>70</v>
      </c>
      <c r="D2420">
        <v>3000</v>
      </c>
      <c r="E2420" s="182">
        <v>33176</v>
      </c>
      <c r="F2420" s="198">
        <v>60270</v>
      </c>
      <c r="G2420" t="s">
        <v>1695</v>
      </c>
      <c r="H2420" s="167">
        <v>17447</v>
      </c>
      <c r="I2420">
        <f t="shared" si="41"/>
        <v>1990</v>
      </c>
    </row>
    <row r="2421" spans="3:9">
      <c r="C2421">
        <v>70</v>
      </c>
      <c r="D2421">
        <v>3000</v>
      </c>
      <c r="E2421" s="182">
        <v>33214</v>
      </c>
      <c r="F2421" s="198">
        <v>60390</v>
      </c>
      <c r="G2421" t="s">
        <v>1697</v>
      </c>
      <c r="H2421" s="167">
        <v>90507.11</v>
      </c>
      <c r="I2421">
        <f t="shared" si="41"/>
        <v>1990</v>
      </c>
    </row>
    <row r="2422" spans="3:9">
      <c r="C2422">
        <v>70</v>
      </c>
      <c r="D2422">
        <v>3000</v>
      </c>
      <c r="E2422" s="182">
        <v>33222</v>
      </c>
      <c r="F2422" s="198">
        <v>60882</v>
      </c>
      <c r="G2422" t="s">
        <v>3257</v>
      </c>
      <c r="H2422" s="167">
        <v>42570</v>
      </c>
      <c r="I2422">
        <f t="shared" si="41"/>
        <v>1990</v>
      </c>
    </row>
    <row r="2423" spans="3:9">
      <c r="C2423">
        <v>70</v>
      </c>
      <c r="D2423">
        <v>3000</v>
      </c>
      <c r="E2423" s="182">
        <v>33261</v>
      </c>
      <c r="F2423" s="198">
        <v>60639</v>
      </c>
      <c r="G2423" t="s">
        <v>1698</v>
      </c>
      <c r="H2423" s="167">
        <v>31860</v>
      </c>
      <c r="I2423">
        <f t="shared" si="41"/>
        <v>1991</v>
      </c>
    </row>
    <row r="2424" spans="3:9">
      <c r="C2424">
        <v>70</v>
      </c>
      <c r="D2424">
        <v>3000</v>
      </c>
      <c r="E2424" s="182">
        <v>33270</v>
      </c>
      <c r="F2424" s="198">
        <v>60768</v>
      </c>
      <c r="G2424" t="s">
        <v>3272</v>
      </c>
      <c r="H2424" s="167">
        <v>19572.48</v>
      </c>
      <c r="I2424">
        <f t="shared" si="41"/>
        <v>1991</v>
      </c>
    </row>
    <row r="2425" spans="3:9">
      <c r="C2425">
        <v>70</v>
      </c>
      <c r="D2425">
        <v>3000</v>
      </c>
      <c r="E2425" s="182">
        <v>33276</v>
      </c>
      <c r="F2425" s="198">
        <v>60881</v>
      </c>
      <c r="G2425" t="s">
        <v>3274</v>
      </c>
      <c r="H2425" s="167">
        <v>890.92</v>
      </c>
      <c r="I2425">
        <f t="shared" si="41"/>
        <v>1991</v>
      </c>
    </row>
    <row r="2426" spans="3:9">
      <c r="C2426">
        <v>70</v>
      </c>
      <c r="D2426">
        <v>3000</v>
      </c>
      <c r="E2426" s="182">
        <v>33298</v>
      </c>
      <c r="F2426" s="198">
        <v>61212</v>
      </c>
      <c r="G2426" t="s">
        <v>3420</v>
      </c>
      <c r="H2426" s="167">
        <v>5905.25</v>
      </c>
      <c r="I2426">
        <f t="shared" si="41"/>
        <v>1991</v>
      </c>
    </row>
    <row r="2427" spans="3:9">
      <c r="C2427">
        <v>70</v>
      </c>
      <c r="D2427">
        <v>3000</v>
      </c>
      <c r="E2427" s="182">
        <v>33390</v>
      </c>
      <c r="F2427" s="198">
        <v>59696</v>
      </c>
      <c r="G2427" t="s">
        <v>2050</v>
      </c>
      <c r="H2427" s="167">
        <v>33421.769999999997</v>
      </c>
      <c r="I2427">
        <f t="shared" si="41"/>
        <v>1991</v>
      </c>
    </row>
    <row r="2428" spans="3:9">
      <c r="C2428">
        <v>70</v>
      </c>
      <c r="D2428">
        <v>3000</v>
      </c>
      <c r="E2428" s="182">
        <v>33390</v>
      </c>
      <c r="F2428" s="198">
        <v>59698</v>
      </c>
      <c r="G2428" t="s">
        <v>1041</v>
      </c>
      <c r="H2428" s="167">
        <v>13452</v>
      </c>
      <c r="I2428">
        <f t="shared" si="41"/>
        <v>1991</v>
      </c>
    </row>
    <row r="2429" spans="3:9">
      <c r="C2429">
        <v>70</v>
      </c>
      <c r="D2429">
        <v>3000</v>
      </c>
      <c r="E2429" s="182">
        <v>33390</v>
      </c>
      <c r="F2429" s="198">
        <v>59907</v>
      </c>
      <c r="G2429" t="s">
        <v>3290</v>
      </c>
      <c r="H2429" s="167">
        <v>5500</v>
      </c>
      <c r="I2429">
        <f t="shared" si="41"/>
        <v>1991</v>
      </c>
    </row>
    <row r="2430" spans="3:9">
      <c r="C2430">
        <v>70</v>
      </c>
      <c r="D2430">
        <v>3000</v>
      </c>
      <c r="E2430" s="182">
        <v>33390</v>
      </c>
      <c r="F2430" s="198">
        <v>59908</v>
      </c>
      <c r="G2430" t="s">
        <v>2120</v>
      </c>
      <c r="H2430" s="167">
        <v>125954.99</v>
      </c>
      <c r="I2430">
        <f t="shared" si="41"/>
        <v>1991</v>
      </c>
    </row>
    <row r="2431" spans="3:9">
      <c r="C2431">
        <v>70</v>
      </c>
      <c r="D2431">
        <v>3000</v>
      </c>
      <c r="E2431" s="182">
        <v>33390</v>
      </c>
      <c r="F2431" s="198">
        <v>59909</v>
      </c>
      <c r="G2431" t="s">
        <v>3421</v>
      </c>
      <c r="H2431" s="167">
        <v>4373</v>
      </c>
      <c r="I2431">
        <f t="shared" si="41"/>
        <v>1991</v>
      </c>
    </row>
    <row r="2432" spans="3:9">
      <c r="C2432">
        <v>70</v>
      </c>
      <c r="D2432">
        <v>3000</v>
      </c>
      <c r="E2432" s="182">
        <v>33390</v>
      </c>
      <c r="F2432" s="198">
        <v>59910</v>
      </c>
      <c r="G2432" t="s">
        <v>2044</v>
      </c>
      <c r="H2432" s="167">
        <v>6952.14</v>
      </c>
      <c r="I2432">
        <f t="shared" si="41"/>
        <v>1991</v>
      </c>
    </row>
    <row r="2433" spans="3:9">
      <c r="C2433">
        <v>70</v>
      </c>
      <c r="D2433">
        <v>3000</v>
      </c>
      <c r="E2433" s="182">
        <v>33390</v>
      </c>
      <c r="F2433" s="198">
        <v>59911</v>
      </c>
      <c r="G2433" t="s">
        <v>2046</v>
      </c>
      <c r="H2433" s="167">
        <v>23349.52</v>
      </c>
      <c r="I2433">
        <f t="shared" si="41"/>
        <v>1991</v>
      </c>
    </row>
    <row r="2434" spans="3:9">
      <c r="C2434">
        <v>70</v>
      </c>
      <c r="D2434">
        <v>3000</v>
      </c>
      <c r="E2434" s="182">
        <v>33390</v>
      </c>
      <c r="F2434" s="198">
        <v>59912</v>
      </c>
      <c r="G2434" t="s">
        <v>2049</v>
      </c>
      <c r="H2434" s="167">
        <v>33336.46</v>
      </c>
      <c r="I2434">
        <f t="shared" si="41"/>
        <v>1991</v>
      </c>
    </row>
    <row r="2435" spans="3:9">
      <c r="C2435">
        <v>70</v>
      </c>
      <c r="D2435">
        <v>3000</v>
      </c>
      <c r="E2435" s="182">
        <v>33390</v>
      </c>
      <c r="F2435" s="198">
        <v>59913</v>
      </c>
      <c r="G2435" t="s">
        <v>2048</v>
      </c>
      <c r="H2435" s="167">
        <v>28172.76</v>
      </c>
      <c r="I2435">
        <f t="shared" si="41"/>
        <v>1991</v>
      </c>
    </row>
    <row r="2436" spans="3:9">
      <c r="C2436">
        <v>70</v>
      </c>
      <c r="D2436">
        <v>3000</v>
      </c>
      <c r="E2436" s="182">
        <v>33390</v>
      </c>
      <c r="F2436" s="198">
        <v>59914</v>
      </c>
      <c r="G2436" t="s">
        <v>2047</v>
      </c>
      <c r="H2436" s="167">
        <v>24208.880000000001</v>
      </c>
      <c r="I2436">
        <f t="shared" si="41"/>
        <v>1991</v>
      </c>
    </row>
    <row r="2437" spans="3:9">
      <c r="C2437">
        <v>70</v>
      </c>
      <c r="D2437">
        <v>3000</v>
      </c>
      <c r="E2437" s="182">
        <v>33390</v>
      </c>
      <c r="F2437" s="198">
        <v>59915</v>
      </c>
      <c r="G2437" t="s">
        <v>1049</v>
      </c>
      <c r="H2437" s="167">
        <v>24371.95</v>
      </c>
      <c r="I2437">
        <f t="shared" si="41"/>
        <v>1991</v>
      </c>
    </row>
    <row r="2438" spans="3:9">
      <c r="C2438">
        <v>70</v>
      </c>
      <c r="D2438">
        <v>3000</v>
      </c>
      <c r="E2438" s="182">
        <v>33390</v>
      </c>
      <c r="F2438" s="198">
        <v>60061</v>
      </c>
      <c r="G2438" t="s">
        <v>2099</v>
      </c>
      <c r="H2438" s="167">
        <v>27337.93</v>
      </c>
      <c r="I2438">
        <f t="shared" si="41"/>
        <v>1991</v>
      </c>
    </row>
    <row r="2439" spans="3:9">
      <c r="C2439">
        <v>70</v>
      </c>
      <c r="D2439">
        <v>3000</v>
      </c>
      <c r="E2439" s="182">
        <v>33390</v>
      </c>
      <c r="F2439" s="198">
        <v>60076</v>
      </c>
      <c r="G2439" t="s">
        <v>2118</v>
      </c>
      <c r="H2439" s="167">
        <v>111163.7</v>
      </c>
      <c r="I2439">
        <f t="shared" si="41"/>
        <v>1991</v>
      </c>
    </row>
    <row r="2440" spans="3:9">
      <c r="C2440">
        <v>70</v>
      </c>
      <c r="D2440">
        <v>3000</v>
      </c>
      <c r="E2440" s="182">
        <v>33390</v>
      </c>
      <c r="F2440" s="198">
        <v>60284</v>
      </c>
      <c r="G2440" t="s">
        <v>2115</v>
      </c>
      <c r="H2440" s="167">
        <v>93269</v>
      </c>
      <c r="I2440">
        <f t="shared" si="41"/>
        <v>1991</v>
      </c>
    </row>
    <row r="2441" spans="3:9">
      <c r="C2441">
        <v>70</v>
      </c>
      <c r="D2441">
        <v>3000</v>
      </c>
      <c r="E2441" s="182">
        <v>33390</v>
      </c>
      <c r="F2441" s="198">
        <v>60399</v>
      </c>
      <c r="G2441" t="s">
        <v>2102</v>
      </c>
      <c r="H2441" s="167">
        <v>31177.54</v>
      </c>
      <c r="I2441">
        <f t="shared" si="41"/>
        <v>1991</v>
      </c>
    </row>
    <row r="2442" spans="3:9">
      <c r="C2442">
        <v>70</v>
      </c>
      <c r="D2442">
        <v>3000</v>
      </c>
      <c r="E2442" s="182">
        <v>33390</v>
      </c>
      <c r="F2442" s="198">
        <v>60400</v>
      </c>
      <c r="G2442" t="s">
        <v>865</v>
      </c>
      <c r="H2442" s="167">
        <v>10320</v>
      </c>
      <c r="I2442">
        <f t="shared" si="41"/>
        <v>1991</v>
      </c>
    </row>
    <row r="2443" spans="3:9">
      <c r="C2443">
        <v>70</v>
      </c>
      <c r="D2443">
        <v>3000</v>
      </c>
      <c r="E2443" s="182">
        <v>33390</v>
      </c>
      <c r="F2443" s="198">
        <v>60403</v>
      </c>
      <c r="G2443" t="s">
        <v>862</v>
      </c>
      <c r="H2443" s="167">
        <v>8998</v>
      </c>
      <c r="I2443">
        <f t="shared" si="41"/>
        <v>1991</v>
      </c>
    </row>
    <row r="2444" spans="3:9">
      <c r="C2444">
        <v>70</v>
      </c>
      <c r="D2444">
        <v>3000</v>
      </c>
      <c r="E2444" s="182">
        <v>33390</v>
      </c>
      <c r="F2444" s="198">
        <v>61394</v>
      </c>
      <c r="G2444" t="s">
        <v>2045</v>
      </c>
      <c r="H2444" s="167">
        <v>20298.810000000001</v>
      </c>
      <c r="I2444">
        <f t="shared" si="41"/>
        <v>1991</v>
      </c>
    </row>
    <row r="2445" spans="3:9">
      <c r="C2445">
        <v>70</v>
      </c>
      <c r="D2445">
        <v>3000</v>
      </c>
      <c r="E2445" s="182">
        <v>33395</v>
      </c>
      <c r="F2445" s="198">
        <v>60401</v>
      </c>
      <c r="G2445" t="s">
        <v>2123</v>
      </c>
      <c r="H2445" s="167">
        <v>26087.5</v>
      </c>
      <c r="I2445">
        <f t="shared" si="41"/>
        <v>1991</v>
      </c>
    </row>
    <row r="2446" spans="3:9">
      <c r="C2446">
        <v>70</v>
      </c>
      <c r="D2446">
        <v>3000</v>
      </c>
      <c r="E2446" s="182">
        <v>33438</v>
      </c>
      <c r="F2446" s="198">
        <v>59798</v>
      </c>
      <c r="G2446" t="s">
        <v>2051</v>
      </c>
      <c r="H2446" s="167">
        <v>6453.14</v>
      </c>
      <c r="I2446">
        <f t="shared" si="41"/>
        <v>1991</v>
      </c>
    </row>
    <row r="2447" spans="3:9">
      <c r="C2447">
        <v>70</v>
      </c>
      <c r="D2447">
        <v>3000</v>
      </c>
      <c r="E2447" s="182">
        <v>33470</v>
      </c>
      <c r="F2447" s="198">
        <v>60533</v>
      </c>
      <c r="G2447" t="s">
        <v>2131</v>
      </c>
      <c r="H2447" s="167">
        <v>60242.57</v>
      </c>
      <c r="I2447">
        <f t="shared" si="41"/>
        <v>1991</v>
      </c>
    </row>
    <row r="2448" spans="3:9">
      <c r="C2448">
        <v>70</v>
      </c>
      <c r="D2448">
        <v>3000</v>
      </c>
      <c r="E2448" s="182">
        <v>33478</v>
      </c>
      <c r="F2448" s="198">
        <v>60537</v>
      </c>
      <c r="G2448" t="s">
        <v>2136</v>
      </c>
      <c r="H2448" s="167">
        <v>8779.0300000000007</v>
      </c>
      <c r="I2448">
        <f t="shared" si="41"/>
        <v>1991</v>
      </c>
    </row>
    <row r="2449" spans="3:9">
      <c r="C2449">
        <v>70</v>
      </c>
      <c r="D2449">
        <v>3000</v>
      </c>
      <c r="E2449" s="182">
        <v>33480</v>
      </c>
      <c r="F2449" s="198">
        <v>60535</v>
      </c>
      <c r="G2449" t="s">
        <v>2052</v>
      </c>
      <c r="H2449" s="167">
        <v>11656.9</v>
      </c>
      <c r="I2449">
        <f t="shared" si="41"/>
        <v>1991</v>
      </c>
    </row>
    <row r="2450" spans="3:9">
      <c r="C2450">
        <v>70</v>
      </c>
      <c r="D2450">
        <v>3000</v>
      </c>
      <c r="E2450" s="182">
        <v>33511</v>
      </c>
      <c r="F2450" s="198">
        <v>60774</v>
      </c>
      <c r="G2450" t="s">
        <v>2053</v>
      </c>
      <c r="H2450" s="167">
        <v>7265.47</v>
      </c>
      <c r="I2450">
        <f t="shared" si="41"/>
        <v>1991</v>
      </c>
    </row>
    <row r="2451" spans="3:9">
      <c r="C2451">
        <v>70</v>
      </c>
      <c r="D2451">
        <v>3000</v>
      </c>
      <c r="E2451" s="182">
        <v>33511</v>
      </c>
      <c r="F2451" s="198">
        <v>60896</v>
      </c>
      <c r="G2451" t="s">
        <v>2055</v>
      </c>
      <c r="H2451" s="167">
        <v>15888.95</v>
      </c>
      <c r="I2451">
        <f t="shared" si="41"/>
        <v>1991</v>
      </c>
    </row>
    <row r="2452" spans="3:9">
      <c r="C2452">
        <v>70</v>
      </c>
      <c r="D2452">
        <v>3000</v>
      </c>
      <c r="E2452" s="182">
        <v>33511</v>
      </c>
      <c r="F2452" s="198">
        <v>60897</v>
      </c>
      <c r="G2452" t="s">
        <v>2142</v>
      </c>
      <c r="H2452" s="167">
        <v>14000</v>
      </c>
      <c r="I2452">
        <f t="shared" si="41"/>
        <v>1991</v>
      </c>
    </row>
    <row r="2453" spans="3:9">
      <c r="C2453">
        <v>70</v>
      </c>
      <c r="D2453">
        <v>3000</v>
      </c>
      <c r="E2453" s="182">
        <v>33511</v>
      </c>
      <c r="F2453" s="198">
        <v>60898</v>
      </c>
      <c r="G2453" t="s">
        <v>2143</v>
      </c>
      <c r="H2453" s="167">
        <v>16000</v>
      </c>
      <c r="I2453">
        <f t="shared" si="41"/>
        <v>1991</v>
      </c>
    </row>
    <row r="2454" spans="3:9">
      <c r="C2454">
        <v>70</v>
      </c>
      <c r="D2454">
        <v>3000</v>
      </c>
      <c r="E2454" s="182">
        <v>33511</v>
      </c>
      <c r="F2454" s="198">
        <v>60899</v>
      </c>
      <c r="G2454" t="s">
        <v>2054</v>
      </c>
      <c r="H2454" s="167">
        <v>8495</v>
      </c>
      <c r="I2454">
        <f t="shared" si="41"/>
        <v>1991</v>
      </c>
    </row>
    <row r="2455" spans="3:9">
      <c r="C2455">
        <v>70</v>
      </c>
      <c r="D2455">
        <v>3000</v>
      </c>
      <c r="E2455" s="182">
        <v>33552</v>
      </c>
      <c r="F2455" s="198">
        <v>60893</v>
      </c>
      <c r="G2455" t="s">
        <v>2056</v>
      </c>
      <c r="H2455" s="167">
        <v>18880</v>
      </c>
      <c r="I2455">
        <f t="shared" si="41"/>
        <v>1991</v>
      </c>
    </row>
    <row r="2456" spans="3:9">
      <c r="C2456">
        <v>70</v>
      </c>
      <c r="D2456">
        <v>3000</v>
      </c>
      <c r="E2456" s="182">
        <v>33563</v>
      </c>
      <c r="F2456" s="198">
        <v>59627</v>
      </c>
      <c r="G2456" t="s">
        <v>3819</v>
      </c>
      <c r="H2456" s="167">
        <v>48720</v>
      </c>
      <c r="I2456">
        <f t="shared" si="41"/>
        <v>1991</v>
      </c>
    </row>
    <row r="2457" spans="3:9">
      <c r="C2457">
        <v>70</v>
      </c>
      <c r="D2457">
        <v>3000</v>
      </c>
      <c r="E2457" s="182">
        <v>33563</v>
      </c>
      <c r="F2457" s="198">
        <v>59628</v>
      </c>
      <c r="G2457" t="s">
        <v>2057</v>
      </c>
      <c r="H2457" s="167">
        <v>8625</v>
      </c>
      <c r="I2457">
        <f t="shared" si="41"/>
        <v>1991</v>
      </c>
    </row>
    <row r="2458" spans="3:9">
      <c r="C2458">
        <v>70</v>
      </c>
      <c r="D2458">
        <v>3000</v>
      </c>
      <c r="E2458" s="182">
        <v>33563</v>
      </c>
      <c r="F2458" s="198">
        <v>60780</v>
      </c>
      <c r="G2458" t="s">
        <v>2058</v>
      </c>
      <c r="H2458" s="167">
        <v>19992</v>
      </c>
      <c r="I2458">
        <f t="shared" si="41"/>
        <v>1991</v>
      </c>
    </row>
    <row r="2459" spans="3:9">
      <c r="C2459">
        <v>70</v>
      </c>
      <c r="D2459">
        <v>3000</v>
      </c>
      <c r="E2459" s="182">
        <v>33572</v>
      </c>
      <c r="F2459" s="198">
        <v>61017</v>
      </c>
      <c r="G2459" t="s">
        <v>3821</v>
      </c>
      <c r="H2459" s="167">
        <v>2400</v>
      </c>
      <c r="I2459">
        <f t="shared" si="41"/>
        <v>1991</v>
      </c>
    </row>
    <row r="2460" spans="3:9">
      <c r="C2460">
        <v>70</v>
      </c>
      <c r="D2460">
        <v>3000</v>
      </c>
      <c r="E2460" s="182">
        <v>33592</v>
      </c>
      <c r="F2460" s="198">
        <v>61019</v>
      </c>
      <c r="G2460" t="s">
        <v>3825</v>
      </c>
      <c r="H2460" s="167">
        <v>10900</v>
      </c>
      <c r="I2460">
        <f t="shared" si="41"/>
        <v>1991</v>
      </c>
    </row>
    <row r="2461" spans="3:9">
      <c r="C2461">
        <v>70</v>
      </c>
      <c r="D2461">
        <v>3000</v>
      </c>
      <c r="E2461" s="182">
        <v>33602</v>
      </c>
      <c r="F2461" s="198">
        <v>61018</v>
      </c>
      <c r="G2461" t="s">
        <v>3826</v>
      </c>
      <c r="H2461" s="167">
        <v>7378.21</v>
      </c>
      <c r="I2461">
        <f t="shared" si="41"/>
        <v>1991</v>
      </c>
    </row>
    <row r="2462" spans="3:9">
      <c r="C2462">
        <v>70</v>
      </c>
      <c r="D2462">
        <v>3000</v>
      </c>
      <c r="E2462" s="182">
        <v>33603</v>
      </c>
      <c r="F2462" s="198">
        <v>59626</v>
      </c>
      <c r="G2462" t="s">
        <v>2059</v>
      </c>
      <c r="H2462" s="167">
        <v>6750</v>
      </c>
      <c r="I2462">
        <f t="shared" si="41"/>
        <v>1991</v>
      </c>
    </row>
    <row r="2463" spans="3:9">
      <c r="C2463">
        <v>70</v>
      </c>
      <c r="D2463">
        <v>3000</v>
      </c>
      <c r="E2463" s="182">
        <v>33603</v>
      </c>
      <c r="F2463" s="198">
        <v>61020</v>
      </c>
      <c r="G2463" t="s">
        <v>3839</v>
      </c>
      <c r="H2463" s="167">
        <v>14200</v>
      </c>
      <c r="I2463">
        <f t="shared" si="41"/>
        <v>1991</v>
      </c>
    </row>
    <row r="2464" spans="3:9">
      <c r="C2464">
        <v>70</v>
      </c>
      <c r="D2464">
        <v>3000</v>
      </c>
      <c r="E2464" s="182">
        <v>33603</v>
      </c>
      <c r="F2464" s="198">
        <v>61137</v>
      </c>
      <c r="G2464" t="s">
        <v>2060</v>
      </c>
      <c r="H2464" s="167">
        <v>255905</v>
      </c>
      <c r="I2464">
        <f t="shared" si="41"/>
        <v>1991</v>
      </c>
    </row>
    <row r="2465" spans="3:9">
      <c r="C2465">
        <v>70</v>
      </c>
      <c r="D2465">
        <v>3000</v>
      </c>
      <c r="E2465" s="182">
        <v>33603</v>
      </c>
      <c r="F2465" s="198">
        <v>61138</v>
      </c>
      <c r="G2465" t="s">
        <v>3867</v>
      </c>
      <c r="H2465" s="167">
        <v>144407.67999999999</v>
      </c>
      <c r="I2465">
        <f t="shared" si="41"/>
        <v>1991</v>
      </c>
    </row>
    <row r="2466" spans="3:9">
      <c r="C2466">
        <v>70</v>
      </c>
      <c r="D2466">
        <v>3000</v>
      </c>
      <c r="E2466" s="182">
        <v>33603</v>
      </c>
      <c r="F2466" s="198">
        <v>61139</v>
      </c>
      <c r="G2466" t="s">
        <v>3845</v>
      </c>
      <c r="H2466" s="167">
        <v>19590.98</v>
      </c>
      <c r="I2466">
        <f t="shared" si="41"/>
        <v>1991</v>
      </c>
    </row>
    <row r="2467" spans="3:9">
      <c r="C2467">
        <v>70</v>
      </c>
      <c r="D2467">
        <v>3000</v>
      </c>
      <c r="E2467" s="182">
        <v>33603</v>
      </c>
      <c r="F2467" s="198">
        <v>61142</v>
      </c>
      <c r="G2467" t="s">
        <v>3838</v>
      </c>
      <c r="H2467" s="167">
        <v>13250</v>
      </c>
      <c r="I2467">
        <f t="shared" si="41"/>
        <v>1991</v>
      </c>
    </row>
    <row r="2468" spans="3:9">
      <c r="C2468">
        <v>70</v>
      </c>
      <c r="D2468">
        <v>3000</v>
      </c>
      <c r="E2468" s="182">
        <v>33603</v>
      </c>
      <c r="F2468" s="198">
        <v>61143</v>
      </c>
      <c r="G2468" t="s">
        <v>3862</v>
      </c>
      <c r="H2468" s="167">
        <v>60419</v>
      </c>
      <c r="I2468">
        <f t="shared" si="41"/>
        <v>1991</v>
      </c>
    </row>
    <row r="2469" spans="3:9">
      <c r="C2469">
        <v>70</v>
      </c>
      <c r="D2469">
        <v>3000</v>
      </c>
      <c r="E2469" s="182">
        <v>33603</v>
      </c>
      <c r="F2469" s="198">
        <v>61144</v>
      </c>
      <c r="G2469" t="s">
        <v>3840</v>
      </c>
      <c r="H2469" s="167">
        <v>15450</v>
      </c>
      <c r="I2469">
        <f t="shared" si="41"/>
        <v>1991</v>
      </c>
    </row>
    <row r="2470" spans="3:9">
      <c r="C2470">
        <v>70</v>
      </c>
      <c r="D2470">
        <v>3000</v>
      </c>
      <c r="E2470" s="182">
        <v>33603</v>
      </c>
      <c r="F2470" s="198">
        <v>61145</v>
      </c>
      <c r="G2470" t="s">
        <v>3837</v>
      </c>
      <c r="H2470" s="167">
        <v>11988.02</v>
      </c>
      <c r="I2470">
        <f t="shared" si="41"/>
        <v>1991</v>
      </c>
    </row>
    <row r="2471" spans="3:9">
      <c r="C2471">
        <v>70</v>
      </c>
      <c r="D2471">
        <v>3000</v>
      </c>
      <c r="E2471" s="182">
        <v>33603</v>
      </c>
      <c r="F2471" s="198">
        <v>61146</v>
      </c>
      <c r="G2471" t="s">
        <v>3828</v>
      </c>
      <c r="H2471" s="167">
        <v>1870</v>
      </c>
      <c r="I2471">
        <f t="shared" si="41"/>
        <v>1991</v>
      </c>
    </row>
    <row r="2472" spans="3:9">
      <c r="C2472">
        <v>70</v>
      </c>
      <c r="D2472">
        <v>3000</v>
      </c>
      <c r="E2472" s="182">
        <v>33603</v>
      </c>
      <c r="F2472" s="198">
        <v>61147</v>
      </c>
      <c r="G2472" t="s">
        <v>3861</v>
      </c>
      <c r="H2472" s="167">
        <v>53478.3</v>
      </c>
      <c r="I2472">
        <f t="shared" si="41"/>
        <v>1991</v>
      </c>
    </row>
    <row r="2473" spans="3:9">
      <c r="C2473">
        <v>70</v>
      </c>
      <c r="D2473">
        <v>3000</v>
      </c>
      <c r="E2473" s="182">
        <v>33603</v>
      </c>
      <c r="F2473" s="198">
        <v>61149</v>
      </c>
      <c r="G2473" t="s">
        <v>3869</v>
      </c>
      <c r="H2473" s="167">
        <v>160479.22</v>
      </c>
      <c r="I2473">
        <f t="shared" si="41"/>
        <v>1991</v>
      </c>
    </row>
    <row r="2474" spans="3:9">
      <c r="C2474">
        <v>70</v>
      </c>
      <c r="D2474">
        <v>3000</v>
      </c>
      <c r="E2474" s="182">
        <v>33603</v>
      </c>
      <c r="F2474" s="198">
        <v>61152</v>
      </c>
      <c r="G2474" t="s">
        <v>3844</v>
      </c>
      <c r="H2474" s="167">
        <v>18290.7</v>
      </c>
      <c r="I2474">
        <f t="shared" si="41"/>
        <v>1991</v>
      </c>
    </row>
    <row r="2475" spans="3:9">
      <c r="C2475">
        <v>70</v>
      </c>
      <c r="D2475">
        <v>3000</v>
      </c>
      <c r="E2475" s="182">
        <v>33603</v>
      </c>
      <c r="F2475" s="198">
        <v>61153</v>
      </c>
      <c r="G2475" t="s">
        <v>3841</v>
      </c>
      <c r="H2475" s="167">
        <v>16155.05</v>
      </c>
      <c r="I2475">
        <f t="shared" si="41"/>
        <v>1991</v>
      </c>
    </row>
    <row r="2476" spans="3:9">
      <c r="C2476">
        <v>70</v>
      </c>
      <c r="D2476">
        <v>3000</v>
      </c>
      <c r="E2476" s="182">
        <v>33603</v>
      </c>
      <c r="F2476" s="198">
        <v>61154</v>
      </c>
      <c r="G2476" t="s">
        <v>3830</v>
      </c>
      <c r="H2476" s="167">
        <v>2948</v>
      </c>
      <c r="I2476">
        <f t="shared" ref="I2476:I2539" si="42">YEAR(E2476)</f>
        <v>1991</v>
      </c>
    </row>
    <row r="2477" spans="3:9">
      <c r="C2477">
        <v>70</v>
      </c>
      <c r="D2477">
        <v>3000</v>
      </c>
      <c r="E2477" s="182">
        <v>33626</v>
      </c>
      <c r="F2477" s="198">
        <v>60017</v>
      </c>
      <c r="G2477" t="s">
        <v>3671</v>
      </c>
      <c r="H2477" s="167">
        <v>7280</v>
      </c>
      <c r="I2477">
        <f t="shared" si="42"/>
        <v>1992</v>
      </c>
    </row>
    <row r="2478" spans="3:9">
      <c r="C2478">
        <v>70</v>
      </c>
      <c r="D2478">
        <v>3000</v>
      </c>
      <c r="E2478" s="182">
        <v>33630</v>
      </c>
      <c r="F2478" s="198">
        <v>59797</v>
      </c>
      <c r="G2478" t="s">
        <v>3672</v>
      </c>
      <c r="H2478" s="167">
        <v>47559.57</v>
      </c>
      <c r="I2478">
        <f t="shared" si="42"/>
        <v>1992</v>
      </c>
    </row>
    <row r="2479" spans="3:9">
      <c r="C2479">
        <v>70</v>
      </c>
      <c r="D2479">
        <v>3000</v>
      </c>
      <c r="E2479" s="182">
        <v>33645</v>
      </c>
      <c r="F2479" s="198">
        <v>59632</v>
      </c>
      <c r="G2479" t="s">
        <v>3673</v>
      </c>
      <c r="H2479" s="167">
        <v>2270</v>
      </c>
      <c r="I2479">
        <f t="shared" si="42"/>
        <v>1992</v>
      </c>
    </row>
    <row r="2480" spans="3:9">
      <c r="C2480">
        <v>70</v>
      </c>
      <c r="D2480">
        <v>3000</v>
      </c>
      <c r="E2480" s="182">
        <v>33645</v>
      </c>
      <c r="F2480" s="198">
        <v>59633</v>
      </c>
      <c r="G2480" t="s">
        <v>3675</v>
      </c>
      <c r="H2480" s="167">
        <v>3740</v>
      </c>
      <c r="I2480">
        <f t="shared" si="42"/>
        <v>1992</v>
      </c>
    </row>
    <row r="2481" spans="3:9">
      <c r="C2481">
        <v>70</v>
      </c>
      <c r="D2481">
        <v>3000</v>
      </c>
      <c r="E2481" s="182">
        <v>33645</v>
      </c>
      <c r="F2481" s="198">
        <v>59795</v>
      </c>
      <c r="G2481" t="s">
        <v>3674</v>
      </c>
      <c r="H2481" s="167">
        <v>2760</v>
      </c>
      <c r="I2481">
        <f t="shared" si="42"/>
        <v>1992</v>
      </c>
    </row>
    <row r="2482" spans="3:9">
      <c r="C2482">
        <v>70</v>
      </c>
      <c r="D2482">
        <v>3000</v>
      </c>
      <c r="E2482" s="182">
        <v>33654</v>
      </c>
      <c r="F2482" s="198">
        <v>61412</v>
      </c>
      <c r="G2482" t="s">
        <v>2061</v>
      </c>
      <c r="H2482" s="167">
        <v>146762.32</v>
      </c>
      <c r="I2482">
        <f t="shared" si="42"/>
        <v>1992</v>
      </c>
    </row>
    <row r="2483" spans="3:9">
      <c r="C2483">
        <v>70</v>
      </c>
      <c r="D2483">
        <v>3000</v>
      </c>
      <c r="E2483" s="182">
        <v>33686</v>
      </c>
      <c r="F2483" s="198">
        <v>61236</v>
      </c>
      <c r="G2483" t="s">
        <v>2062</v>
      </c>
      <c r="H2483" s="167">
        <v>133592.35</v>
      </c>
      <c r="I2483">
        <f t="shared" si="42"/>
        <v>1992</v>
      </c>
    </row>
    <row r="2484" spans="3:9">
      <c r="C2484">
        <v>70</v>
      </c>
      <c r="D2484">
        <v>3000</v>
      </c>
      <c r="E2484" s="182">
        <v>33756</v>
      </c>
      <c r="F2484" s="198">
        <v>59922</v>
      </c>
      <c r="G2484" t="s">
        <v>1321</v>
      </c>
      <c r="H2484" s="167">
        <v>12733.75</v>
      </c>
      <c r="I2484">
        <f t="shared" si="42"/>
        <v>1992</v>
      </c>
    </row>
    <row r="2485" spans="3:9">
      <c r="C2485">
        <v>70</v>
      </c>
      <c r="D2485">
        <v>3000</v>
      </c>
      <c r="E2485" s="182">
        <v>33756</v>
      </c>
      <c r="F2485" s="198">
        <v>60292</v>
      </c>
      <c r="G2485" t="s">
        <v>3701</v>
      </c>
      <c r="H2485" s="167">
        <v>5422.55</v>
      </c>
      <c r="I2485">
        <f t="shared" si="42"/>
        <v>1992</v>
      </c>
    </row>
    <row r="2486" spans="3:9">
      <c r="C2486">
        <v>70</v>
      </c>
      <c r="D2486">
        <v>3000</v>
      </c>
      <c r="E2486" s="182">
        <v>33756</v>
      </c>
      <c r="F2486" s="198">
        <v>60549</v>
      </c>
      <c r="G2486" t="s">
        <v>1854</v>
      </c>
      <c r="H2486" s="167">
        <v>18596.05</v>
      </c>
      <c r="I2486">
        <f t="shared" si="42"/>
        <v>1992</v>
      </c>
    </row>
    <row r="2487" spans="3:9">
      <c r="C2487">
        <v>70</v>
      </c>
      <c r="D2487">
        <v>3000</v>
      </c>
      <c r="E2487" s="182">
        <v>33756</v>
      </c>
      <c r="F2487" s="198">
        <v>60656</v>
      </c>
      <c r="G2487" t="s">
        <v>3224</v>
      </c>
      <c r="H2487" s="167">
        <v>9066.48</v>
      </c>
      <c r="I2487">
        <f t="shared" si="42"/>
        <v>1992</v>
      </c>
    </row>
    <row r="2488" spans="3:9">
      <c r="C2488">
        <v>70</v>
      </c>
      <c r="D2488">
        <v>3000</v>
      </c>
      <c r="E2488" s="182">
        <v>33770</v>
      </c>
      <c r="F2488" s="198">
        <v>60659</v>
      </c>
      <c r="G2488" t="s">
        <v>1860</v>
      </c>
      <c r="H2488" s="167">
        <v>4822</v>
      </c>
      <c r="I2488">
        <f t="shared" si="42"/>
        <v>1992</v>
      </c>
    </row>
    <row r="2489" spans="3:9">
      <c r="C2489">
        <v>70</v>
      </c>
      <c r="D2489">
        <v>3000</v>
      </c>
      <c r="E2489" s="182">
        <v>33816</v>
      </c>
      <c r="F2489" s="198">
        <v>60657</v>
      </c>
      <c r="G2489" t="s">
        <v>2267</v>
      </c>
      <c r="H2489" s="167">
        <v>57398.16</v>
      </c>
      <c r="I2489">
        <f t="shared" si="42"/>
        <v>1992</v>
      </c>
    </row>
    <row r="2490" spans="3:9">
      <c r="C2490">
        <v>70</v>
      </c>
      <c r="D2490">
        <v>3000</v>
      </c>
      <c r="E2490" s="182">
        <v>33847</v>
      </c>
      <c r="F2490" s="198">
        <v>60668</v>
      </c>
      <c r="G2490" t="s">
        <v>2270</v>
      </c>
      <c r="H2490" s="167">
        <v>9153</v>
      </c>
      <c r="I2490">
        <f t="shared" si="42"/>
        <v>1992</v>
      </c>
    </row>
    <row r="2491" spans="3:9">
      <c r="C2491">
        <v>70</v>
      </c>
      <c r="D2491">
        <v>3000</v>
      </c>
      <c r="E2491" s="182">
        <v>33847</v>
      </c>
      <c r="F2491" s="198">
        <v>60669</v>
      </c>
      <c r="G2491" t="s">
        <v>2572</v>
      </c>
      <c r="H2491" s="167">
        <v>6700</v>
      </c>
      <c r="I2491">
        <f t="shared" si="42"/>
        <v>1992</v>
      </c>
    </row>
    <row r="2492" spans="3:9">
      <c r="C2492">
        <v>70</v>
      </c>
      <c r="D2492">
        <v>3000</v>
      </c>
      <c r="E2492" s="182">
        <v>33872</v>
      </c>
      <c r="F2492" s="198">
        <v>60784</v>
      </c>
      <c r="G2492" t="s">
        <v>2272</v>
      </c>
      <c r="H2492" s="167">
        <v>40101.79</v>
      </c>
      <c r="I2492">
        <f t="shared" si="42"/>
        <v>1992</v>
      </c>
    </row>
    <row r="2493" spans="3:9">
      <c r="C2493">
        <v>70</v>
      </c>
      <c r="D2493">
        <v>3000</v>
      </c>
      <c r="E2493" s="182">
        <v>33909</v>
      </c>
      <c r="F2493" s="198">
        <v>60905</v>
      </c>
      <c r="G2493" t="s">
        <v>3168</v>
      </c>
      <c r="H2493" s="167">
        <v>120923.4</v>
      </c>
      <c r="I2493">
        <f t="shared" si="42"/>
        <v>1992</v>
      </c>
    </row>
    <row r="2494" spans="3:9">
      <c r="C2494">
        <v>70</v>
      </c>
      <c r="D2494">
        <v>3000</v>
      </c>
      <c r="E2494" s="182">
        <v>33926</v>
      </c>
      <c r="F2494" s="198">
        <v>60672</v>
      </c>
      <c r="G2494" t="s">
        <v>555</v>
      </c>
      <c r="H2494" s="167">
        <v>7963</v>
      </c>
      <c r="I2494">
        <f t="shared" si="42"/>
        <v>1992</v>
      </c>
    </row>
    <row r="2495" spans="3:9">
      <c r="C2495">
        <v>70</v>
      </c>
      <c r="D2495">
        <v>3000</v>
      </c>
      <c r="E2495" s="182">
        <v>33938</v>
      </c>
      <c r="F2495" s="198">
        <v>59636</v>
      </c>
      <c r="G2495" t="s">
        <v>3170</v>
      </c>
      <c r="H2495" s="167">
        <v>71612.78</v>
      </c>
      <c r="I2495">
        <f t="shared" si="42"/>
        <v>1992</v>
      </c>
    </row>
    <row r="2496" spans="3:9">
      <c r="C2496">
        <v>70</v>
      </c>
      <c r="D2496">
        <v>3000</v>
      </c>
      <c r="E2496" s="182">
        <v>33938</v>
      </c>
      <c r="F2496" s="198">
        <v>61157</v>
      </c>
      <c r="G2496" t="s">
        <v>1684</v>
      </c>
      <c r="H2496" s="167">
        <v>181739.19</v>
      </c>
      <c r="I2496">
        <f t="shared" si="42"/>
        <v>1992</v>
      </c>
    </row>
    <row r="2497" spans="3:9">
      <c r="C2497">
        <v>70</v>
      </c>
      <c r="D2497">
        <v>3000</v>
      </c>
      <c r="E2497" s="182">
        <v>33938</v>
      </c>
      <c r="F2497" s="198">
        <v>61158</v>
      </c>
      <c r="G2497" t="s">
        <v>3228</v>
      </c>
      <c r="H2497" s="167">
        <v>241400.41</v>
      </c>
      <c r="I2497">
        <f t="shared" si="42"/>
        <v>1992</v>
      </c>
    </row>
    <row r="2498" spans="3:9">
      <c r="C2498">
        <v>70</v>
      </c>
      <c r="D2498">
        <v>3000</v>
      </c>
      <c r="E2498" s="182">
        <v>33938</v>
      </c>
      <c r="F2498" s="198">
        <v>61159</v>
      </c>
      <c r="G2498" t="s">
        <v>3227</v>
      </c>
      <c r="H2498" s="167">
        <v>217450.66</v>
      </c>
      <c r="I2498">
        <f t="shared" si="42"/>
        <v>1992</v>
      </c>
    </row>
    <row r="2499" spans="3:9">
      <c r="C2499">
        <v>70</v>
      </c>
      <c r="D2499">
        <v>3000</v>
      </c>
      <c r="E2499" s="182">
        <v>33938</v>
      </c>
      <c r="F2499" s="198">
        <v>61160</v>
      </c>
      <c r="G2499" t="s">
        <v>3169</v>
      </c>
      <c r="H2499" s="167">
        <v>69330.22</v>
      </c>
      <c r="I2499">
        <f t="shared" si="42"/>
        <v>1992</v>
      </c>
    </row>
    <row r="2500" spans="3:9">
      <c r="C2500">
        <v>70</v>
      </c>
      <c r="D2500">
        <v>3000</v>
      </c>
      <c r="E2500" s="182">
        <v>33938</v>
      </c>
      <c r="F2500" s="198">
        <v>61166</v>
      </c>
      <c r="G2500" t="s">
        <v>1683</v>
      </c>
      <c r="H2500" s="167">
        <v>112698.65</v>
      </c>
      <c r="I2500">
        <f t="shared" si="42"/>
        <v>1992</v>
      </c>
    </row>
    <row r="2501" spans="3:9">
      <c r="C2501">
        <v>70</v>
      </c>
      <c r="D2501">
        <v>3000</v>
      </c>
      <c r="E2501" s="182">
        <v>33939</v>
      </c>
      <c r="F2501" s="198">
        <v>60782</v>
      </c>
      <c r="G2501" t="s">
        <v>3171</v>
      </c>
      <c r="H2501" s="167">
        <v>18678.93</v>
      </c>
      <c r="I2501">
        <f t="shared" si="42"/>
        <v>1992</v>
      </c>
    </row>
    <row r="2502" spans="3:9">
      <c r="C2502">
        <v>70</v>
      </c>
      <c r="D2502">
        <v>3000</v>
      </c>
      <c r="E2502" s="182">
        <v>34000</v>
      </c>
      <c r="F2502" s="198">
        <v>61042</v>
      </c>
      <c r="G2502" t="s">
        <v>208</v>
      </c>
      <c r="H2502" s="167">
        <v>8680</v>
      </c>
      <c r="I2502">
        <f t="shared" si="42"/>
        <v>1993</v>
      </c>
    </row>
    <row r="2503" spans="3:9">
      <c r="C2503">
        <v>70</v>
      </c>
      <c r="D2503">
        <v>3000</v>
      </c>
      <c r="E2503" s="182">
        <v>34033</v>
      </c>
      <c r="F2503" s="198">
        <v>60790</v>
      </c>
      <c r="G2503" t="s">
        <v>2066</v>
      </c>
      <c r="H2503" s="167">
        <v>98332.07</v>
      </c>
      <c r="I2503">
        <f t="shared" si="42"/>
        <v>1993</v>
      </c>
    </row>
    <row r="2504" spans="3:9">
      <c r="C2504">
        <v>70</v>
      </c>
      <c r="D2504">
        <v>3000</v>
      </c>
      <c r="E2504" s="182">
        <v>34054</v>
      </c>
      <c r="F2504" s="198">
        <v>59811</v>
      </c>
      <c r="G2504" t="s">
        <v>227</v>
      </c>
      <c r="H2504" s="167">
        <v>23472.720000000001</v>
      </c>
      <c r="I2504">
        <f t="shared" si="42"/>
        <v>1993</v>
      </c>
    </row>
    <row r="2505" spans="3:9">
      <c r="C2505">
        <v>70</v>
      </c>
      <c r="D2505">
        <v>3000</v>
      </c>
      <c r="E2505" s="182">
        <v>34059</v>
      </c>
      <c r="F2505" s="198">
        <v>60904</v>
      </c>
      <c r="G2505" t="s">
        <v>229</v>
      </c>
      <c r="H2505" s="167">
        <v>44764.56</v>
      </c>
      <c r="I2505">
        <f t="shared" si="42"/>
        <v>1993</v>
      </c>
    </row>
    <row r="2506" spans="3:9">
      <c r="C2506">
        <v>70</v>
      </c>
      <c r="D2506">
        <v>3000</v>
      </c>
      <c r="E2506" s="182">
        <v>34089</v>
      </c>
      <c r="F2506" s="198">
        <v>61161</v>
      </c>
      <c r="G2506" t="s">
        <v>2067</v>
      </c>
      <c r="H2506" s="167">
        <v>54460</v>
      </c>
      <c r="I2506">
        <f t="shared" si="42"/>
        <v>1993</v>
      </c>
    </row>
    <row r="2507" spans="3:9">
      <c r="C2507">
        <v>70</v>
      </c>
      <c r="D2507">
        <v>3000</v>
      </c>
      <c r="E2507" s="182">
        <v>34150</v>
      </c>
      <c r="F2507" s="198">
        <v>60441</v>
      </c>
      <c r="G2507" t="s">
        <v>248</v>
      </c>
      <c r="H2507" s="167">
        <v>8925</v>
      </c>
      <c r="I2507">
        <f t="shared" si="42"/>
        <v>1993</v>
      </c>
    </row>
    <row r="2508" spans="3:9">
      <c r="C2508">
        <v>70</v>
      </c>
      <c r="D2508">
        <v>3000</v>
      </c>
      <c r="E2508" s="182">
        <v>34212</v>
      </c>
      <c r="F2508" s="198">
        <v>59727</v>
      </c>
      <c r="G2508" t="s">
        <v>2068</v>
      </c>
      <c r="H2508" s="167">
        <v>3513</v>
      </c>
      <c r="I2508">
        <f t="shared" si="42"/>
        <v>1993</v>
      </c>
    </row>
    <row r="2509" spans="3:9">
      <c r="C2509">
        <v>70</v>
      </c>
      <c r="D2509">
        <v>3000</v>
      </c>
      <c r="E2509" s="182">
        <v>34212</v>
      </c>
      <c r="F2509" s="198">
        <v>60107</v>
      </c>
      <c r="G2509" t="s">
        <v>2069</v>
      </c>
      <c r="H2509" s="167">
        <v>15420</v>
      </c>
      <c r="I2509">
        <f t="shared" si="42"/>
        <v>1993</v>
      </c>
    </row>
    <row r="2510" spans="3:9">
      <c r="C2510">
        <v>70</v>
      </c>
      <c r="D2510">
        <v>3000</v>
      </c>
      <c r="E2510" s="182">
        <v>34213</v>
      </c>
      <c r="F2510" s="198">
        <v>61258</v>
      </c>
      <c r="G2510" t="s">
        <v>1630</v>
      </c>
      <c r="H2510" s="167">
        <v>10196.33</v>
      </c>
      <c r="I2510">
        <f t="shared" si="42"/>
        <v>1993</v>
      </c>
    </row>
    <row r="2511" spans="3:9">
      <c r="C2511">
        <v>70</v>
      </c>
      <c r="D2511">
        <v>3000</v>
      </c>
      <c r="E2511" s="182">
        <v>34213</v>
      </c>
      <c r="F2511" s="198">
        <v>61259</v>
      </c>
      <c r="G2511" t="s">
        <v>1630</v>
      </c>
      <c r="H2511" s="167">
        <v>10196.34</v>
      </c>
      <c r="I2511">
        <f t="shared" si="42"/>
        <v>1993</v>
      </c>
    </row>
    <row r="2512" spans="3:9">
      <c r="C2512">
        <v>70</v>
      </c>
      <c r="D2512">
        <v>3000</v>
      </c>
      <c r="E2512" s="182">
        <v>34303</v>
      </c>
      <c r="F2512" s="198">
        <v>59959</v>
      </c>
      <c r="G2512" t="s">
        <v>1638</v>
      </c>
      <c r="H2512" s="167">
        <v>61603.78</v>
      </c>
      <c r="I2512">
        <f t="shared" si="42"/>
        <v>1993</v>
      </c>
    </row>
    <row r="2513" spans="3:9">
      <c r="C2513">
        <v>70</v>
      </c>
      <c r="D2513">
        <v>3000</v>
      </c>
      <c r="E2513" s="182">
        <v>34303</v>
      </c>
      <c r="F2513" s="198">
        <v>60329</v>
      </c>
      <c r="G2513" t="s">
        <v>1635</v>
      </c>
      <c r="H2513" s="167">
        <v>25276</v>
      </c>
      <c r="I2513">
        <f t="shared" si="42"/>
        <v>1993</v>
      </c>
    </row>
    <row r="2514" spans="3:9">
      <c r="C2514">
        <v>70</v>
      </c>
      <c r="D2514">
        <v>3000</v>
      </c>
      <c r="E2514" s="182">
        <v>34334</v>
      </c>
      <c r="F2514" s="198">
        <v>60571</v>
      </c>
      <c r="G2514" t="s">
        <v>2070</v>
      </c>
      <c r="H2514" s="167">
        <v>11198</v>
      </c>
      <c r="I2514">
        <f t="shared" si="42"/>
        <v>1993</v>
      </c>
    </row>
    <row r="2515" spans="3:9">
      <c r="C2515">
        <v>70</v>
      </c>
      <c r="D2515">
        <v>3000</v>
      </c>
      <c r="E2515" s="182">
        <v>34365</v>
      </c>
      <c r="F2515" s="198">
        <v>63279</v>
      </c>
      <c r="G2515" t="s">
        <v>1896</v>
      </c>
      <c r="H2515" s="167">
        <v>163722.79999999999</v>
      </c>
      <c r="I2515">
        <f t="shared" si="42"/>
        <v>1994</v>
      </c>
    </row>
    <row r="2516" spans="3:9">
      <c r="C2516">
        <v>70</v>
      </c>
      <c r="D2516">
        <v>3000</v>
      </c>
      <c r="E2516" s="182">
        <v>34380</v>
      </c>
      <c r="F2516" s="198">
        <v>60330</v>
      </c>
      <c r="G2516" t="s">
        <v>1899</v>
      </c>
      <c r="H2516" s="167">
        <v>320643.58</v>
      </c>
      <c r="I2516">
        <f t="shared" si="42"/>
        <v>1994</v>
      </c>
    </row>
    <row r="2517" spans="3:9">
      <c r="C2517">
        <v>70</v>
      </c>
      <c r="D2517">
        <v>3000</v>
      </c>
      <c r="E2517" s="182">
        <v>34380</v>
      </c>
      <c r="F2517" s="198">
        <v>60586</v>
      </c>
      <c r="G2517" t="s">
        <v>2071</v>
      </c>
      <c r="H2517" s="167">
        <v>6974.6</v>
      </c>
      <c r="I2517">
        <f t="shared" si="42"/>
        <v>1994</v>
      </c>
    </row>
    <row r="2518" spans="3:9">
      <c r="C2518">
        <v>70</v>
      </c>
      <c r="D2518">
        <v>3000</v>
      </c>
      <c r="E2518" s="182">
        <v>34380</v>
      </c>
      <c r="F2518" s="198">
        <v>60942</v>
      </c>
      <c r="G2518" t="s">
        <v>1898</v>
      </c>
      <c r="H2518" s="167">
        <v>16430.62</v>
      </c>
      <c r="I2518">
        <f t="shared" si="42"/>
        <v>1994</v>
      </c>
    </row>
    <row r="2519" spans="3:9">
      <c r="C2519">
        <v>70</v>
      </c>
      <c r="D2519">
        <v>3000</v>
      </c>
      <c r="E2519" s="182">
        <v>34393</v>
      </c>
      <c r="F2519" s="198">
        <v>60444</v>
      </c>
      <c r="G2519" t="s">
        <v>2072</v>
      </c>
      <c r="H2519" s="167">
        <v>1504.5</v>
      </c>
      <c r="I2519">
        <f t="shared" si="42"/>
        <v>1994</v>
      </c>
    </row>
    <row r="2520" spans="3:9">
      <c r="C2520">
        <v>70</v>
      </c>
      <c r="D2520">
        <v>3000</v>
      </c>
      <c r="E2520" s="182">
        <v>34393</v>
      </c>
      <c r="F2520" s="198">
        <v>60458</v>
      </c>
      <c r="G2520" t="s">
        <v>1900</v>
      </c>
      <c r="H2520" s="167">
        <v>75497.240000000005</v>
      </c>
      <c r="I2520">
        <f t="shared" si="42"/>
        <v>1994</v>
      </c>
    </row>
    <row r="2521" spans="3:9">
      <c r="C2521">
        <v>70</v>
      </c>
      <c r="D2521">
        <v>3000</v>
      </c>
      <c r="E2521" s="182">
        <v>34424</v>
      </c>
      <c r="F2521" s="198">
        <v>60941</v>
      </c>
      <c r="G2521" t="s">
        <v>3308</v>
      </c>
      <c r="H2521" s="167">
        <v>18215.59</v>
      </c>
      <c r="I2521">
        <f t="shared" si="42"/>
        <v>1994</v>
      </c>
    </row>
    <row r="2522" spans="3:9">
      <c r="C2522">
        <v>70</v>
      </c>
      <c r="D2522">
        <v>3000</v>
      </c>
      <c r="E2522" s="182">
        <v>34486</v>
      </c>
      <c r="F2522" s="198">
        <v>61072</v>
      </c>
      <c r="G2522" t="s">
        <v>1628</v>
      </c>
      <c r="H2522" s="167">
        <v>30171.26</v>
      </c>
      <c r="I2522">
        <f t="shared" si="42"/>
        <v>1994</v>
      </c>
    </row>
    <row r="2523" spans="3:9">
      <c r="C2523">
        <v>70</v>
      </c>
      <c r="D2523">
        <v>3000</v>
      </c>
      <c r="E2523" s="182">
        <v>34486</v>
      </c>
      <c r="F2523" s="198">
        <v>61074</v>
      </c>
      <c r="G2523" t="s">
        <v>1626</v>
      </c>
      <c r="H2523" s="167">
        <v>13980.13</v>
      </c>
      <c r="I2523">
        <f t="shared" si="42"/>
        <v>1994</v>
      </c>
    </row>
    <row r="2524" spans="3:9">
      <c r="C2524">
        <v>70</v>
      </c>
      <c r="D2524">
        <v>3000</v>
      </c>
      <c r="E2524" s="182">
        <v>34486</v>
      </c>
      <c r="F2524" s="198">
        <v>64656</v>
      </c>
      <c r="G2524" t="s">
        <v>866</v>
      </c>
      <c r="H2524" s="167">
        <v>83288.59</v>
      </c>
      <c r="I2524">
        <f t="shared" si="42"/>
        <v>1994</v>
      </c>
    </row>
    <row r="2525" spans="3:9">
      <c r="C2525">
        <v>70</v>
      </c>
      <c r="D2525">
        <v>3000</v>
      </c>
      <c r="E2525" s="182">
        <v>34486</v>
      </c>
      <c r="F2525" s="198">
        <v>64657</v>
      </c>
      <c r="G2525" t="s">
        <v>1003</v>
      </c>
      <c r="H2525" s="167">
        <v>13190.83</v>
      </c>
      <c r="I2525">
        <f t="shared" si="42"/>
        <v>1994</v>
      </c>
    </row>
    <row r="2526" spans="3:9">
      <c r="C2526">
        <v>70</v>
      </c>
      <c r="D2526">
        <v>3000</v>
      </c>
      <c r="E2526" s="182">
        <v>34486</v>
      </c>
      <c r="F2526" s="198">
        <v>66405</v>
      </c>
      <c r="G2526" t="s">
        <v>36</v>
      </c>
      <c r="H2526" s="167">
        <v>3275</v>
      </c>
      <c r="I2526">
        <f t="shared" si="42"/>
        <v>1994</v>
      </c>
    </row>
    <row r="2527" spans="3:9">
      <c r="C2527">
        <v>70</v>
      </c>
      <c r="D2527">
        <v>3000</v>
      </c>
      <c r="E2527" s="182">
        <v>34486</v>
      </c>
      <c r="F2527" s="198">
        <v>66407</v>
      </c>
      <c r="G2527" t="s">
        <v>1620</v>
      </c>
      <c r="H2527" s="167">
        <v>3764</v>
      </c>
      <c r="I2527">
        <f t="shared" si="42"/>
        <v>1994</v>
      </c>
    </row>
    <row r="2528" spans="3:9">
      <c r="C2528">
        <v>70</v>
      </c>
      <c r="D2528">
        <v>3000</v>
      </c>
      <c r="E2528" s="182">
        <v>34486</v>
      </c>
      <c r="F2528" s="198">
        <v>66408</v>
      </c>
      <c r="G2528" t="s">
        <v>1612</v>
      </c>
      <c r="H2528" s="167">
        <v>1882</v>
      </c>
      <c r="I2528">
        <f t="shared" si="42"/>
        <v>1994</v>
      </c>
    </row>
    <row r="2529" spans="3:9">
      <c r="C2529">
        <v>70</v>
      </c>
      <c r="D2529">
        <v>3000</v>
      </c>
      <c r="E2529" s="182">
        <v>34500</v>
      </c>
      <c r="F2529" s="198">
        <v>66392</v>
      </c>
      <c r="G2529" t="s">
        <v>868</v>
      </c>
      <c r="H2529" s="167">
        <v>3790.8</v>
      </c>
      <c r="I2529">
        <f t="shared" si="42"/>
        <v>1994</v>
      </c>
    </row>
    <row r="2530" spans="3:9">
      <c r="C2530">
        <v>70</v>
      </c>
      <c r="D2530">
        <v>3000</v>
      </c>
      <c r="E2530" s="182">
        <v>34515</v>
      </c>
      <c r="F2530" s="198">
        <v>60129</v>
      </c>
      <c r="G2530" t="s">
        <v>870</v>
      </c>
      <c r="H2530" s="167">
        <v>3596</v>
      </c>
      <c r="I2530">
        <f t="shared" si="42"/>
        <v>1994</v>
      </c>
    </row>
    <row r="2531" spans="3:9">
      <c r="C2531">
        <v>70</v>
      </c>
      <c r="D2531">
        <v>3000</v>
      </c>
      <c r="E2531" s="182">
        <v>34516</v>
      </c>
      <c r="F2531" s="198">
        <v>68167</v>
      </c>
      <c r="G2531" t="s">
        <v>876</v>
      </c>
      <c r="H2531" s="167">
        <v>152089</v>
      </c>
      <c r="I2531">
        <f t="shared" si="42"/>
        <v>1994</v>
      </c>
    </row>
    <row r="2532" spans="3:9">
      <c r="C2532">
        <v>70</v>
      </c>
      <c r="D2532">
        <v>3000</v>
      </c>
      <c r="E2532" s="182">
        <v>34516</v>
      </c>
      <c r="F2532" s="198">
        <v>69971</v>
      </c>
      <c r="G2532" t="s">
        <v>875</v>
      </c>
      <c r="H2532" s="167">
        <v>69080.960000000006</v>
      </c>
      <c r="I2532">
        <f t="shared" si="42"/>
        <v>1994</v>
      </c>
    </row>
    <row r="2533" spans="3:9">
      <c r="C2533">
        <v>70</v>
      </c>
      <c r="D2533">
        <v>3000</v>
      </c>
      <c r="E2533" s="182">
        <v>34516</v>
      </c>
      <c r="F2533" s="198">
        <v>69972</v>
      </c>
      <c r="G2533" t="s">
        <v>874</v>
      </c>
      <c r="H2533" s="167">
        <v>38497</v>
      </c>
      <c r="I2533">
        <f t="shared" si="42"/>
        <v>1994</v>
      </c>
    </row>
    <row r="2534" spans="3:9">
      <c r="C2534">
        <v>70</v>
      </c>
      <c r="D2534">
        <v>3000</v>
      </c>
      <c r="E2534" s="182">
        <v>34516</v>
      </c>
      <c r="F2534" s="198">
        <v>69975</v>
      </c>
      <c r="G2534" t="s">
        <v>88</v>
      </c>
      <c r="H2534" s="167">
        <v>8160</v>
      </c>
      <c r="I2534">
        <f t="shared" si="42"/>
        <v>1994</v>
      </c>
    </row>
    <row r="2535" spans="3:9">
      <c r="C2535">
        <v>70</v>
      </c>
      <c r="D2535">
        <v>3000</v>
      </c>
      <c r="E2535" s="182">
        <v>34546</v>
      </c>
      <c r="F2535" s="198">
        <v>66402</v>
      </c>
      <c r="G2535" t="s">
        <v>1556</v>
      </c>
      <c r="H2535" s="167">
        <v>4775.45</v>
      </c>
      <c r="I2535">
        <f t="shared" si="42"/>
        <v>1994</v>
      </c>
    </row>
    <row r="2536" spans="3:9">
      <c r="C2536">
        <v>70</v>
      </c>
      <c r="D2536">
        <v>3000</v>
      </c>
      <c r="E2536" s="182">
        <v>34577</v>
      </c>
      <c r="F2536" s="198">
        <v>60131</v>
      </c>
      <c r="G2536" t="s">
        <v>2073</v>
      </c>
      <c r="H2536" s="167">
        <v>29997.5</v>
      </c>
      <c r="I2536">
        <f t="shared" si="42"/>
        <v>1994</v>
      </c>
    </row>
    <row r="2537" spans="3:9">
      <c r="C2537">
        <v>70</v>
      </c>
      <c r="D2537">
        <v>3000</v>
      </c>
      <c r="E2537" s="182">
        <v>34577</v>
      </c>
      <c r="F2537" s="198">
        <v>61275</v>
      </c>
      <c r="G2537" t="s">
        <v>2074</v>
      </c>
      <c r="H2537" s="167">
        <v>60399.66</v>
      </c>
      <c r="I2537">
        <f t="shared" si="42"/>
        <v>1994</v>
      </c>
    </row>
    <row r="2538" spans="3:9">
      <c r="C2538">
        <v>70</v>
      </c>
      <c r="D2538">
        <v>3000</v>
      </c>
      <c r="E2538" s="182">
        <v>34577</v>
      </c>
      <c r="F2538" s="198">
        <v>61276</v>
      </c>
      <c r="G2538" t="s">
        <v>888</v>
      </c>
      <c r="H2538" s="167">
        <v>61071</v>
      </c>
      <c r="I2538">
        <f t="shared" si="42"/>
        <v>1994</v>
      </c>
    </row>
    <row r="2539" spans="3:9">
      <c r="C2539">
        <v>70</v>
      </c>
      <c r="D2539">
        <v>3000</v>
      </c>
      <c r="E2539" s="182">
        <v>34577</v>
      </c>
      <c r="F2539" s="198">
        <v>64662</v>
      </c>
      <c r="G2539" t="s">
        <v>885</v>
      </c>
      <c r="H2539" s="167">
        <v>9699.33</v>
      </c>
      <c r="I2539">
        <f t="shared" si="42"/>
        <v>1994</v>
      </c>
    </row>
    <row r="2540" spans="3:9">
      <c r="C2540">
        <v>70</v>
      </c>
      <c r="D2540">
        <v>3000</v>
      </c>
      <c r="E2540" s="182">
        <v>34622</v>
      </c>
      <c r="F2540" s="198">
        <v>60128</v>
      </c>
      <c r="G2540" t="s">
        <v>2075</v>
      </c>
      <c r="H2540" s="167">
        <v>14116</v>
      </c>
      <c r="I2540">
        <f t="shared" ref="I2540:I2603" si="43">YEAR(E2540)</f>
        <v>1994</v>
      </c>
    </row>
    <row r="2541" spans="3:9">
      <c r="C2541">
        <v>70</v>
      </c>
      <c r="D2541">
        <v>3000</v>
      </c>
      <c r="E2541" s="182">
        <v>34638</v>
      </c>
      <c r="F2541" s="198">
        <v>61274</v>
      </c>
      <c r="G2541" t="s">
        <v>2076</v>
      </c>
      <c r="H2541" s="167">
        <v>6200</v>
      </c>
      <c r="I2541">
        <f t="shared" si="43"/>
        <v>1994</v>
      </c>
    </row>
    <row r="2542" spans="3:9">
      <c r="C2542">
        <v>70</v>
      </c>
      <c r="D2542">
        <v>3000</v>
      </c>
      <c r="E2542" s="182">
        <v>34699</v>
      </c>
      <c r="F2542" s="198">
        <v>62342</v>
      </c>
      <c r="G2542" t="s">
        <v>908</v>
      </c>
      <c r="H2542" s="167">
        <v>28850.75</v>
      </c>
      <c r="I2542">
        <f t="shared" si="43"/>
        <v>1994</v>
      </c>
    </row>
    <row r="2543" spans="3:9">
      <c r="C2543">
        <v>70</v>
      </c>
      <c r="D2543">
        <v>3000</v>
      </c>
      <c r="E2543" s="182">
        <v>34699</v>
      </c>
      <c r="F2543" s="198">
        <v>62356</v>
      </c>
      <c r="G2543" t="s">
        <v>906</v>
      </c>
      <c r="H2543" s="167">
        <v>28850.75</v>
      </c>
      <c r="I2543">
        <f t="shared" si="43"/>
        <v>1994</v>
      </c>
    </row>
    <row r="2544" spans="3:9">
      <c r="C2544">
        <v>70</v>
      </c>
      <c r="D2544">
        <v>3000</v>
      </c>
      <c r="E2544" s="182">
        <v>34699</v>
      </c>
      <c r="F2544" s="198">
        <v>62357</v>
      </c>
      <c r="G2544" t="s">
        <v>907</v>
      </c>
      <c r="H2544" s="167">
        <v>28850.75</v>
      </c>
      <c r="I2544">
        <f t="shared" si="43"/>
        <v>1994</v>
      </c>
    </row>
    <row r="2545" spans="3:9">
      <c r="C2545">
        <v>70</v>
      </c>
      <c r="D2545">
        <v>3000</v>
      </c>
      <c r="E2545" s="182">
        <v>34699</v>
      </c>
      <c r="F2545" s="198">
        <v>62358</v>
      </c>
      <c r="G2545" t="s">
        <v>905</v>
      </c>
      <c r="H2545" s="167">
        <v>28850.75</v>
      </c>
      <c r="I2545">
        <f t="shared" si="43"/>
        <v>1994</v>
      </c>
    </row>
    <row r="2546" spans="3:9">
      <c r="C2546">
        <v>70</v>
      </c>
      <c r="D2546">
        <v>3000</v>
      </c>
      <c r="E2546" s="182">
        <v>34699</v>
      </c>
      <c r="F2546" s="198">
        <v>69292</v>
      </c>
      <c r="G2546" t="s">
        <v>901</v>
      </c>
      <c r="H2546" s="167">
        <v>3057.5</v>
      </c>
      <c r="I2546">
        <f t="shared" si="43"/>
        <v>1994</v>
      </c>
    </row>
    <row r="2547" spans="3:9">
      <c r="C2547">
        <v>70</v>
      </c>
      <c r="D2547">
        <v>3000</v>
      </c>
      <c r="E2547" s="182">
        <v>34699</v>
      </c>
      <c r="F2547" s="198">
        <v>69293</v>
      </c>
      <c r="G2547" t="s">
        <v>902</v>
      </c>
      <c r="H2547" s="167">
        <v>3057.5</v>
      </c>
      <c r="I2547">
        <f t="shared" si="43"/>
        <v>1994</v>
      </c>
    </row>
    <row r="2548" spans="3:9">
      <c r="C2548">
        <v>70</v>
      </c>
      <c r="D2548">
        <v>3000</v>
      </c>
      <c r="E2548" s="182">
        <v>34699</v>
      </c>
      <c r="F2548" s="198">
        <v>69294</v>
      </c>
      <c r="G2548" t="s">
        <v>903</v>
      </c>
      <c r="H2548" s="167">
        <v>3057.5</v>
      </c>
      <c r="I2548">
        <f t="shared" si="43"/>
        <v>1994</v>
      </c>
    </row>
    <row r="2549" spans="3:9">
      <c r="C2549">
        <v>70</v>
      </c>
      <c r="D2549">
        <v>3000</v>
      </c>
      <c r="E2549" s="182">
        <v>34730</v>
      </c>
      <c r="F2549" s="198">
        <v>69291</v>
      </c>
      <c r="G2549" t="s">
        <v>2077</v>
      </c>
      <c r="H2549" s="167">
        <v>128748.4</v>
      </c>
      <c r="I2549">
        <f t="shared" si="43"/>
        <v>1995</v>
      </c>
    </row>
    <row r="2550" spans="3:9">
      <c r="C2550">
        <v>70</v>
      </c>
      <c r="D2550">
        <v>3000</v>
      </c>
      <c r="E2550" s="182">
        <v>34733</v>
      </c>
      <c r="F2550" s="198">
        <v>61653</v>
      </c>
      <c r="G2550" t="s">
        <v>909</v>
      </c>
      <c r="H2550" s="167">
        <v>5790</v>
      </c>
      <c r="I2550">
        <f t="shared" si="43"/>
        <v>1995</v>
      </c>
    </row>
    <row r="2551" spans="3:9">
      <c r="C2551">
        <v>70</v>
      </c>
      <c r="D2551">
        <v>3000</v>
      </c>
      <c r="E2551" s="182">
        <v>34819</v>
      </c>
      <c r="F2551" s="198">
        <v>61654</v>
      </c>
      <c r="G2551" t="s">
        <v>911</v>
      </c>
      <c r="H2551" s="167">
        <v>6767.64</v>
      </c>
      <c r="I2551">
        <f t="shared" si="43"/>
        <v>1995</v>
      </c>
    </row>
    <row r="2552" spans="3:9">
      <c r="C2552">
        <v>70</v>
      </c>
      <c r="D2552">
        <v>3000</v>
      </c>
      <c r="E2552" s="182">
        <v>34819</v>
      </c>
      <c r="F2552" s="198">
        <v>61655</v>
      </c>
      <c r="G2552" t="s">
        <v>912</v>
      </c>
      <c r="H2552" s="167">
        <v>23800</v>
      </c>
      <c r="I2552">
        <f t="shared" si="43"/>
        <v>1995</v>
      </c>
    </row>
    <row r="2553" spans="3:9">
      <c r="C2553">
        <v>70</v>
      </c>
      <c r="D2553">
        <v>3000</v>
      </c>
      <c r="E2553" s="182">
        <v>34819</v>
      </c>
      <c r="F2553" s="198">
        <v>61656</v>
      </c>
      <c r="G2553" t="s">
        <v>913</v>
      </c>
      <c r="H2553" s="167">
        <v>83143.61</v>
      </c>
      <c r="I2553">
        <f t="shared" si="43"/>
        <v>1995</v>
      </c>
    </row>
    <row r="2554" spans="3:9">
      <c r="C2554">
        <v>70</v>
      </c>
      <c r="D2554">
        <v>3000</v>
      </c>
      <c r="E2554" s="182">
        <v>34851</v>
      </c>
      <c r="F2554" s="198">
        <v>64832</v>
      </c>
      <c r="G2554" t="s">
        <v>1519</v>
      </c>
      <c r="H2554" s="167">
        <v>15945.33</v>
      </c>
      <c r="I2554">
        <f t="shared" si="43"/>
        <v>1995</v>
      </c>
    </row>
    <row r="2555" spans="3:9">
      <c r="C2555">
        <v>70</v>
      </c>
      <c r="D2555">
        <v>3000</v>
      </c>
      <c r="E2555" s="182">
        <v>34851</v>
      </c>
      <c r="F2555" s="198">
        <v>64833</v>
      </c>
      <c r="G2555" t="s">
        <v>1518</v>
      </c>
      <c r="H2555" s="167">
        <v>15568</v>
      </c>
      <c r="I2555">
        <f t="shared" si="43"/>
        <v>1995</v>
      </c>
    </row>
    <row r="2556" spans="3:9">
      <c r="C2556">
        <v>70</v>
      </c>
      <c r="D2556">
        <v>3000</v>
      </c>
      <c r="E2556" s="182">
        <v>34851</v>
      </c>
      <c r="F2556" s="198">
        <v>64834</v>
      </c>
      <c r="G2556" t="s">
        <v>1933</v>
      </c>
      <c r="H2556" s="167">
        <v>45276</v>
      </c>
      <c r="I2556">
        <f t="shared" si="43"/>
        <v>1995</v>
      </c>
    </row>
    <row r="2557" spans="3:9">
      <c r="C2557">
        <v>70</v>
      </c>
      <c r="D2557">
        <v>3000</v>
      </c>
      <c r="E2557" s="182">
        <v>34851</v>
      </c>
      <c r="F2557" s="198">
        <v>65909</v>
      </c>
      <c r="G2557" t="s">
        <v>1931</v>
      </c>
      <c r="H2557" s="167">
        <v>43234.35</v>
      </c>
      <c r="I2557">
        <f t="shared" si="43"/>
        <v>1995</v>
      </c>
    </row>
    <row r="2558" spans="3:9">
      <c r="C2558">
        <v>70</v>
      </c>
      <c r="D2558">
        <v>3000</v>
      </c>
      <c r="E2558" s="182">
        <v>34851</v>
      </c>
      <c r="F2558" s="198">
        <v>65910</v>
      </c>
      <c r="G2558" t="s">
        <v>1929</v>
      </c>
      <c r="H2558" s="167">
        <v>24081</v>
      </c>
      <c r="I2558">
        <f t="shared" si="43"/>
        <v>1995</v>
      </c>
    </row>
    <row r="2559" spans="3:9">
      <c r="C2559">
        <v>70</v>
      </c>
      <c r="D2559">
        <v>3000</v>
      </c>
      <c r="E2559" s="182">
        <v>34926</v>
      </c>
      <c r="F2559" s="198">
        <v>66576</v>
      </c>
      <c r="G2559" t="s">
        <v>1943</v>
      </c>
      <c r="H2559" s="167">
        <v>4890</v>
      </c>
      <c r="I2559">
        <f t="shared" si="43"/>
        <v>1995</v>
      </c>
    </row>
    <row r="2560" spans="3:9">
      <c r="C2560">
        <v>70</v>
      </c>
      <c r="D2560">
        <v>3000</v>
      </c>
      <c r="E2560" s="182">
        <v>34926</v>
      </c>
      <c r="F2560" s="198">
        <v>67677</v>
      </c>
      <c r="G2560" t="s">
        <v>2078</v>
      </c>
      <c r="H2560" s="167">
        <v>27400</v>
      </c>
      <c r="I2560">
        <f t="shared" si="43"/>
        <v>1995</v>
      </c>
    </row>
    <row r="2561" spans="3:9">
      <c r="C2561">
        <v>70</v>
      </c>
      <c r="D2561">
        <v>3000</v>
      </c>
      <c r="E2561" s="182">
        <v>34926</v>
      </c>
      <c r="F2561" s="198">
        <v>67678</v>
      </c>
      <c r="G2561" t="s">
        <v>1944</v>
      </c>
      <c r="H2561" s="167">
        <v>80746.97</v>
      </c>
      <c r="I2561">
        <f t="shared" si="43"/>
        <v>1995</v>
      </c>
    </row>
    <row r="2562" spans="3:9">
      <c r="C2562">
        <v>70</v>
      </c>
      <c r="D2562">
        <v>3000</v>
      </c>
      <c r="E2562" s="182">
        <v>35002</v>
      </c>
      <c r="F2562" s="198">
        <v>66589</v>
      </c>
      <c r="G2562" t="s">
        <v>2080</v>
      </c>
      <c r="H2562" s="167">
        <v>45153.03</v>
      </c>
      <c r="I2562">
        <f t="shared" si="43"/>
        <v>1995</v>
      </c>
    </row>
    <row r="2563" spans="3:9">
      <c r="C2563">
        <v>70</v>
      </c>
      <c r="D2563">
        <v>3000</v>
      </c>
      <c r="E2563" s="182">
        <v>35002</v>
      </c>
      <c r="F2563" s="198">
        <v>69997</v>
      </c>
      <c r="G2563" t="s">
        <v>2079</v>
      </c>
      <c r="H2563" s="167">
        <v>35559.35</v>
      </c>
      <c r="I2563">
        <f t="shared" si="43"/>
        <v>1995</v>
      </c>
    </row>
    <row r="2564" spans="3:9">
      <c r="C2564">
        <v>70</v>
      </c>
      <c r="D2564">
        <v>3000</v>
      </c>
      <c r="E2564" s="182">
        <v>35003</v>
      </c>
      <c r="F2564" s="198">
        <v>67687</v>
      </c>
      <c r="G2564" t="s">
        <v>1951</v>
      </c>
      <c r="H2564" s="167">
        <v>1100.67</v>
      </c>
      <c r="I2564">
        <f t="shared" si="43"/>
        <v>1995</v>
      </c>
    </row>
    <row r="2565" spans="3:9">
      <c r="C2565">
        <v>70</v>
      </c>
      <c r="D2565">
        <v>3000</v>
      </c>
      <c r="E2565" s="182">
        <v>35018</v>
      </c>
      <c r="F2565" s="198">
        <v>67688</v>
      </c>
      <c r="G2565" t="s">
        <v>1953</v>
      </c>
      <c r="H2565" s="167">
        <v>2100.2600000000002</v>
      </c>
      <c r="I2565">
        <f t="shared" si="43"/>
        <v>1995</v>
      </c>
    </row>
    <row r="2566" spans="3:9">
      <c r="C2566">
        <v>70</v>
      </c>
      <c r="D2566">
        <v>3000</v>
      </c>
      <c r="E2566" s="182">
        <v>35018</v>
      </c>
      <c r="F2566" s="198">
        <v>67689</v>
      </c>
      <c r="G2566" t="s">
        <v>1954</v>
      </c>
      <c r="H2566" s="167">
        <v>5000</v>
      </c>
      <c r="I2566">
        <f t="shared" si="43"/>
        <v>1995</v>
      </c>
    </row>
    <row r="2567" spans="3:9">
      <c r="C2567">
        <v>70</v>
      </c>
      <c r="D2567">
        <v>3000</v>
      </c>
      <c r="E2567" s="182">
        <v>35048</v>
      </c>
      <c r="F2567" s="198">
        <v>63957</v>
      </c>
      <c r="G2567" t="s">
        <v>2306</v>
      </c>
      <c r="H2567" s="167">
        <v>25000</v>
      </c>
      <c r="I2567">
        <f t="shared" si="43"/>
        <v>1995</v>
      </c>
    </row>
    <row r="2568" spans="3:9">
      <c r="C2568">
        <v>70</v>
      </c>
      <c r="D2568">
        <v>3000</v>
      </c>
      <c r="E2568" s="182">
        <v>35048</v>
      </c>
      <c r="F2568" s="198">
        <v>63959</v>
      </c>
      <c r="G2568" t="s">
        <v>2037</v>
      </c>
      <c r="H2568" s="167">
        <v>41710</v>
      </c>
      <c r="I2568">
        <f t="shared" si="43"/>
        <v>1995</v>
      </c>
    </row>
    <row r="2569" spans="3:9">
      <c r="C2569">
        <v>70</v>
      </c>
      <c r="D2569">
        <v>3000</v>
      </c>
      <c r="E2569" s="182">
        <v>35048</v>
      </c>
      <c r="F2569" s="198">
        <v>63960</v>
      </c>
      <c r="G2569" t="s">
        <v>1958</v>
      </c>
      <c r="H2569" s="167">
        <v>2279</v>
      </c>
      <c r="I2569">
        <f t="shared" si="43"/>
        <v>1995</v>
      </c>
    </row>
    <row r="2570" spans="3:9">
      <c r="C2570">
        <v>70</v>
      </c>
      <c r="D2570">
        <v>3000</v>
      </c>
      <c r="E2570" s="182">
        <v>35048</v>
      </c>
      <c r="F2570" s="198">
        <v>63962</v>
      </c>
      <c r="G2570" t="s">
        <v>2711</v>
      </c>
      <c r="H2570" s="167">
        <v>5000</v>
      </c>
      <c r="I2570">
        <f t="shared" si="43"/>
        <v>1995</v>
      </c>
    </row>
    <row r="2571" spans="3:9">
      <c r="C2571">
        <v>70</v>
      </c>
      <c r="D2571">
        <v>3000</v>
      </c>
      <c r="E2571" s="182">
        <v>35048</v>
      </c>
      <c r="F2571" s="198">
        <v>63964</v>
      </c>
      <c r="G2571" t="s">
        <v>1964</v>
      </c>
      <c r="H2571" s="167">
        <v>3000</v>
      </c>
      <c r="I2571">
        <f t="shared" si="43"/>
        <v>1995</v>
      </c>
    </row>
    <row r="2572" spans="3:9">
      <c r="C2572">
        <v>70</v>
      </c>
      <c r="D2572">
        <v>3000</v>
      </c>
      <c r="E2572" s="182">
        <v>35048</v>
      </c>
      <c r="F2572" s="198">
        <v>64675</v>
      </c>
      <c r="G2572" t="s">
        <v>267</v>
      </c>
      <c r="H2572" s="167">
        <v>60000</v>
      </c>
      <c r="I2572">
        <f t="shared" si="43"/>
        <v>1995</v>
      </c>
    </row>
    <row r="2573" spans="3:9">
      <c r="C2573">
        <v>70</v>
      </c>
      <c r="D2573">
        <v>3000</v>
      </c>
      <c r="E2573" s="182">
        <v>35048</v>
      </c>
      <c r="F2573" s="198">
        <v>64687</v>
      </c>
      <c r="G2573" t="s">
        <v>2041</v>
      </c>
      <c r="H2573" s="167">
        <v>46000</v>
      </c>
      <c r="I2573">
        <f t="shared" si="43"/>
        <v>1995</v>
      </c>
    </row>
    <row r="2574" spans="3:9">
      <c r="C2574">
        <v>70</v>
      </c>
      <c r="D2574">
        <v>3000</v>
      </c>
      <c r="E2574" s="182">
        <v>35048</v>
      </c>
      <c r="F2574" s="198">
        <v>65726</v>
      </c>
      <c r="G2574" t="s">
        <v>2093</v>
      </c>
      <c r="H2574" s="167">
        <v>20000</v>
      </c>
      <c r="I2574">
        <f t="shared" si="43"/>
        <v>1995</v>
      </c>
    </row>
    <row r="2575" spans="3:9">
      <c r="C2575">
        <v>70</v>
      </c>
      <c r="D2575">
        <v>3000</v>
      </c>
      <c r="E2575" s="182">
        <v>35048</v>
      </c>
      <c r="F2575" s="198">
        <v>66423</v>
      </c>
      <c r="G2575" t="s">
        <v>2085</v>
      </c>
      <c r="H2575" s="167">
        <v>2500</v>
      </c>
      <c r="I2575">
        <f t="shared" si="43"/>
        <v>1995</v>
      </c>
    </row>
    <row r="2576" spans="3:9">
      <c r="C2576">
        <v>70</v>
      </c>
      <c r="D2576">
        <v>3000</v>
      </c>
      <c r="E2576" s="182">
        <v>35048</v>
      </c>
      <c r="F2576" s="198">
        <v>67509</v>
      </c>
      <c r="G2576" t="s">
        <v>2314</v>
      </c>
      <c r="H2576" s="167">
        <v>35000</v>
      </c>
      <c r="I2576">
        <f t="shared" si="43"/>
        <v>1995</v>
      </c>
    </row>
    <row r="2577" spans="3:9">
      <c r="C2577">
        <v>70</v>
      </c>
      <c r="D2577">
        <v>3000</v>
      </c>
      <c r="E2577" s="182">
        <v>35048</v>
      </c>
      <c r="F2577" s="198">
        <v>67510</v>
      </c>
      <c r="G2577" t="s">
        <v>684</v>
      </c>
      <c r="H2577" s="167">
        <v>149500</v>
      </c>
      <c r="I2577">
        <f t="shared" si="43"/>
        <v>1995</v>
      </c>
    </row>
    <row r="2578" spans="3:9">
      <c r="C2578">
        <v>70</v>
      </c>
      <c r="D2578">
        <v>3000</v>
      </c>
      <c r="E2578" s="182">
        <v>35048</v>
      </c>
      <c r="F2578" s="198">
        <v>67514</v>
      </c>
      <c r="G2578" t="s">
        <v>2315</v>
      </c>
      <c r="H2578" s="167">
        <v>35000</v>
      </c>
      <c r="I2578">
        <f t="shared" si="43"/>
        <v>1995</v>
      </c>
    </row>
    <row r="2579" spans="3:9">
      <c r="C2579">
        <v>70</v>
      </c>
      <c r="D2579">
        <v>3000</v>
      </c>
      <c r="E2579" s="182">
        <v>35048</v>
      </c>
      <c r="F2579" s="198">
        <v>67515</v>
      </c>
      <c r="G2579" t="s">
        <v>1124</v>
      </c>
      <c r="H2579" s="167">
        <v>90000</v>
      </c>
      <c r="I2579">
        <f t="shared" si="43"/>
        <v>1995</v>
      </c>
    </row>
    <row r="2580" spans="3:9">
      <c r="C2580">
        <v>70</v>
      </c>
      <c r="D2580">
        <v>3000</v>
      </c>
      <c r="E2580" s="182">
        <v>35048</v>
      </c>
      <c r="F2580" s="198">
        <v>67516</v>
      </c>
      <c r="G2580" t="s">
        <v>2089</v>
      </c>
      <c r="H2580" s="167">
        <v>6000</v>
      </c>
      <c r="I2580">
        <f t="shared" si="43"/>
        <v>1995</v>
      </c>
    </row>
    <row r="2581" spans="3:9">
      <c r="C2581">
        <v>70</v>
      </c>
      <c r="D2581">
        <v>3000</v>
      </c>
      <c r="E2581" s="182">
        <v>35048</v>
      </c>
      <c r="F2581" s="198">
        <v>67517</v>
      </c>
      <c r="G2581" t="s">
        <v>2086</v>
      </c>
      <c r="H2581" s="167">
        <v>2500</v>
      </c>
      <c r="I2581">
        <f t="shared" si="43"/>
        <v>1995</v>
      </c>
    </row>
    <row r="2582" spans="3:9">
      <c r="C2582">
        <v>70</v>
      </c>
      <c r="D2582">
        <v>3000</v>
      </c>
      <c r="E2582" s="182">
        <v>35048</v>
      </c>
      <c r="F2582" s="198">
        <v>67518</v>
      </c>
      <c r="G2582" t="s">
        <v>2009</v>
      </c>
      <c r="H2582" s="167">
        <v>7500</v>
      </c>
      <c r="I2582">
        <f t="shared" si="43"/>
        <v>1995</v>
      </c>
    </row>
    <row r="2583" spans="3:9">
      <c r="C2583">
        <v>70</v>
      </c>
      <c r="D2583">
        <v>3000</v>
      </c>
      <c r="E2583" s="182">
        <v>35048</v>
      </c>
      <c r="F2583" s="198">
        <v>68174</v>
      </c>
      <c r="G2583" t="s">
        <v>2298</v>
      </c>
      <c r="H2583" s="167">
        <v>15000</v>
      </c>
      <c r="I2583">
        <f t="shared" si="43"/>
        <v>1995</v>
      </c>
    </row>
    <row r="2584" spans="3:9">
      <c r="C2584">
        <v>70</v>
      </c>
      <c r="D2584">
        <v>3000</v>
      </c>
      <c r="E2584" s="182">
        <v>35048</v>
      </c>
      <c r="F2584" s="198">
        <v>68176</v>
      </c>
      <c r="G2584" t="s">
        <v>2098</v>
      </c>
      <c r="H2584" s="167">
        <v>45000</v>
      </c>
      <c r="I2584">
        <f t="shared" si="43"/>
        <v>1995</v>
      </c>
    </row>
    <row r="2585" spans="3:9">
      <c r="C2585">
        <v>70</v>
      </c>
      <c r="D2585">
        <v>3000</v>
      </c>
      <c r="E2585" s="182">
        <v>35048</v>
      </c>
      <c r="F2585" s="198">
        <v>68180</v>
      </c>
      <c r="G2585" t="s">
        <v>1260</v>
      </c>
      <c r="H2585" s="167">
        <v>5000</v>
      </c>
      <c r="I2585">
        <f t="shared" si="43"/>
        <v>1995</v>
      </c>
    </row>
    <row r="2586" spans="3:9">
      <c r="C2586">
        <v>70</v>
      </c>
      <c r="D2586">
        <v>3000</v>
      </c>
      <c r="E2586" s="182">
        <v>35048</v>
      </c>
      <c r="F2586" s="198">
        <v>68181</v>
      </c>
      <c r="G2586" t="s">
        <v>2092</v>
      </c>
      <c r="H2586" s="167">
        <v>15000</v>
      </c>
      <c r="I2586">
        <f t="shared" si="43"/>
        <v>1995</v>
      </c>
    </row>
    <row r="2587" spans="3:9">
      <c r="C2587">
        <v>70</v>
      </c>
      <c r="D2587">
        <v>3000</v>
      </c>
      <c r="E2587" s="182">
        <v>35048</v>
      </c>
      <c r="F2587" s="198">
        <v>68182</v>
      </c>
      <c r="G2587" t="s">
        <v>680</v>
      </c>
      <c r="H2587" s="167">
        <v>125000</v>
      </c>
      <c r="I2587">
        <f t="shared" si="43"/>
        <v>1995</v>
      </c>
    </row>
    <row r="2588" spans="3:9">
      <c r="C2588">
        <v>70</v>
      </c>
      <c r="D2588">
        <v>3000</v>
      </c>
      <c r="E2588" s="182">
        <v>35048</v>
      </c>
      <c r="F2588" s="198">
        <v>68184</v>
      </c>
      <c r="G2588" t="s">
        <v>1121</v>
      </c>
      <c r="H2588" s="167">
        <v>75000</v>
      </c>
      <c r="I2588">
        <f t="shared" si="43"/>
        <v>1995</v>
      </c>
    </row>
    <row r="2589" spans="3:9">
      <c r="C2589">
        <v>70</v>
      </c>
      <c r="D2589">
        <v>3000</v>
      </c>
      <c r="E2589" s="182">
        <v>35048</v>
      </c>
      <c r="F2589" s="198">
        <v>68185</v>
      </c>
      <c r="G2589" t="s">
        <v>2095</v>
      </c>
      <c r="H2589" s="167">
        <v>35000</v>
      </c>
      <c r="I2589">
        <f t="shared" si="43"/>
        <v>1995</v>
      </c>
    </row>
    <row r="2590" spans="3:9">
      <c r="C2590">
        <v>70</v>
      </c>
      <c r="D2590">
        <v>3000</v>
      </c>
      <c r="E2590" s="182">
        <v>35048</v>
      </c>
      <c r="F2590" s="198">
        <v>68186</v>
      </c>
      <c r="G2590" t="s">
        <v>2292</v>
      </c>
      <c r="H2590" s="167">
        <v>15000</v>
      </c>
      <c r="I2590">
        <f t="shared" si="43"/>
        <v>1995</v>
      </c>
    </row>
    <row r="2591" spans="3:9">
      <c r="C2591">
        <v>70</v>
      </c>
      <c r="D2591">
        <v>3000</v>
      </c>
      <c r="E2591" s="182">
        <v>35048</v>
      </c>
      <c r="F2591" s="198">
        <v>68187</v>
      </c>
      <c r="G2591" t="s">
        <v>2096</v>
      </c>
      <c r="H2591" s="167">
        <v>35000</v>
      </c>
      <c r="I2591">
        <f t="shared" si="43"/>
        <v>1995</v>
      </c>
    </row>
    <row r="2592" spans="3:9">
      <c r="C2592">
        <v>70</v>
      </c>
      <c r="D2592">
        <v>3000</v>
      </c>
      <c r="E2592" s="182">
        <v>35048</v>
      </c>
      <c r="F2592" s="198">
        <v>68188</v>
      </c>
      <c r="G2592" t="s">
        <v>2091</v>
      </c>
      <c r="H2592" s="167">
        <v>15000</v>
      </c>
      <c r="I2592">
        <f t="shared" si="43"/>
        <v>1995</v>
      </c>
    </row>
    <row r="2593" spans="3:9">
      <c r="C2593">
        <v>70</v>
      </c>
      <c r="D2593">
        <v>3000</v>
      </c>
      <c r="E2593" s="182">
        <v>35048</v>
      </c>
      <c r="F2593" s="198">
        <v>68190</v>
      </c>
      <c r="G2593" t="s">
        <v>268</v>
      </c>
      <c r="H2593" s="167">
        <v>125000</v>
      </c>
      <c r="I2593">
        <f t="shared" si="43"/>
        <v>1995</v>
      </c>
    </row>
    <row r="2594" spans="3:9">
      <c r="C2594">
        <v>70</v>
      </c>
      <c r="D2594">
        <v>3000</v>
      </c>
      <c r="E2594" s="182">
        <v>35048</v>
      </c>
      <c r="F2594" s="198">
        <v>68191</v>
      </c>
      <c r="G2594" t="s">
        <v>266</v>
      </c>
      <c r="H2594" s="167">
        <v>55000</v>
      </c>
      <c r="I2594">
        <f t="shared" si="43"/>
        <v>1995</v>
      </c>
    </row>
    <row r="2595" spans="3:9">
      <c r="C2595">
        <v>70</v>
      </c>
      <c r="D2595">
        <v>3000</v>
      </c>
      <c r="E2595" s="182">
        <v>35048</v>
      </c>
      <c r="F2595" s="198">
        <v>69296</v>
      </c>
      <c r="G2595" t="s">
        <v>2081</v>
      </c>
      <c r="H2595" s="167">
        <v>1000</v>
      </c>
      <c r="I2595">
        <f t="shared" si="43"/>
        <v>1995</v>
      </c>
    </row>
    <row r="2596" spans="3:9">
      <c r="C2596">
        <v>70</v>
      </c>
      <c r="D2596">
        <v>3000</v>
      </c>
      <c r="E2596" s="182">
        <v>35048</v>
      </c>
      <c r="F2596" s="198">
        <v>69297</v>
      </c>
      <c r="G2596" t="s">
        <v>2088</v>
      </c>
      <c r="H2596" s="167">
        <v>3500</v>
      </c>
      <c r="I2596">
        <f t="shared" si="43"/>
        <v>1995</v>
      </c>
    </row>
    <row r="2597" spans="3:9">
      <c r="C2597">
        <v>70</v>
      </c>
      <c r="D2597">
        <v>3000</v>
      </c>
      <c r="E2597" s="182">
        <v>35048</v>
      </c>
      <c r="F2597" s="198">
        <v>69299</v>
      </c>
      <c r="G2597" t="s">
        <v>1966</v>
      </c>
      <c r="H2597" s="167">
        <v>3500</v>
      </c>
      <c r="I2597">
        <f t="shared" si="43"/>
        <v>1995</v>
      </c>
    </row>
    <row r="2598" spans="3:9">
      <c r="C2598">
        <v>70</v>
      </c>
      <c r="D2598">
        <v>3000</v>
      </c>
      <c r="E2598" s="182">
        <v>35048</v>
      </c>
      <c r="F2598" s="198">
        <v>69301</v>
      </c>
      <c r="G2598" t="s">
        <v>2087</v>
      </c>
      <c r="H2598" s="167">
        <v>3000</v>
      </c>
      <c r="I2598">
        <f t="shared" si="43"/>
        <v>1995</v>
      </c>
    </row>
    <row r="2599" spans="3:9">
      <c r="C2599">
        <v>70</v>
      </c>
      <c r="D2599">
        <v>3000</v>
      </c>
      <c r="E2599" s="182">
        <v>35048</v>
      </c>
      <c r="F2599" s="198">
        <v>69302</v>
      </c>
      <c r="G2599" t="s">
        <v>2301</v>
      </c>
      <c r="H2599" s="167">
        <v>20000</v>
      </c>
      <c r="I2599">
        <f t="shared" si="43"/>
        <v>1995</v>
      </c>
    </row>
    <row r="2600" spans="3:9">
      <c r="C2600">
        <v>70</v>
      </c>
      <c r="D2600">
        <v>3000</v>
      </c>
      <c r="E2600" s="182">
        <v>35048</v>
      </c>
      <c r="F2600" s="198">
        <v>69303</v>
      </c>
      <c r="G2600" t="s">
        <v>1249</v>
      </c>
      <c r="H2600" s="167">
        <v>6500</v>
      </c>
      <c r="I2600">
        <f t="shared" si="43"/>
        <v>1995</v>
      </c>
    </row>
    <row r="2601" spans="3:9">
      <c r="C2601">
        <v>70</v>
      </c>
      <c r="D2601">
        <v>3000</v>
      </c>
      <c r="E2601" s="182">
        <v>35048</v>
      </c>
      <c r="F2601" s="198">
        <v>69304</v>
      </c>
      <c r="G2601" t="s">
        <v>2712</v>
      </c>
      <c r="H2601" s="167">
        <v>6500</v>
      </c>
      <c r="I2601">
        <f t="shared" si="43"/>
        <v>1995</v>
      </c>
    </row>
    <row r="2602" spans="3:9">
      <c r="C2602">
        <v>70</v>
      </c>
      <c r="D2602">
        <v>3000</v>
      </c>
      <c r="E2602" s="182">
        <v>35048</v>
      </c>
      <c r="F2602" s="198">
        <v>69305</v>
      </c>
      <c r="G2602" t="s">
        <v>2083</v>
      </c>
      <c r="H2602" s="167">
        <v>1500</v>
      </c>
      <c r="I2602">
        <f t="shared" si="43"/>
        <v>1995</v>
      </c>
    </row>
    <row r="2603" spans="3:9">
      <c r="C2603">
        <v>70</v>
      </c>
      <c r="D2603">
        <v>3000</v>
      </c>
      <c r="E2603" s="182">
        <v>35048</v>
      </c>
      <c r="F2603" s="198">
        <v>69306</v>
      </c>
      <c r="G2603" t="s">
        <v>2082</v>
      </c>
      <c r="H2603" s="167">
        <v>1500</v>
      </c>
      <c r="I2603">
        <f t="shared" si="43"/>
        <v>1995</v>
      </c>
    </row>
    <row r="2604" spans="3:9">
      <c r="C2604">
        <v>70</v>
      </c>
      <c r="D2604">
        <v>3000</v>
      </c>
      <c r="E2604" s="182">
        <v>35048</v>
      </c>
      <c r="F2604" s="198">
        <v>69981</v>
      </c>
      <c r="G2604" t="s">
        <v>2090</v>
      </c>
      <c r="H2604" s="167">
        <v>8000</v>
      </c>
      <c r="I2604">
        <f t="shared" ref="I2604:I2667" si="44">YEAR(E2604)</f>
        <v>1995</v>
      </c>
    </row>
    <row r="2605" spans="3:9">
      <c r="C2605">
        <v>70</v>
      </c>
      <c r="D2605">
        <v>3000</v>
      </c>
      <c r="E2605" s="182">
        <v>35048</v>
      </c>
      <c r="F2605" s="198">
        <v>69984</v>
      </c>
      <c r="G2605" t="s">
        <v>2094</v>
      </c>
      <c r="H2605" s="167">
        <v>25000</v>
      </c>
      <c r="I2605">
        <f t="shared" si="44"/>
        <v>1995</v>
      </c>
    </row>
    <row r="2606" spans="3:9">
      <c r="C2606">
        <v>70</v>
      </c>
      <c r="D2606">
        <v>3000</v>
      </c>
      <c r="E2606" s="182">
        <v>35048</v>
      </c>
      <c r="F2606" s="198">
        <v>69985</v>
      </c>
      <c r="G2606" t="s">
        <v>2097</v>
      </c>
      <c r="H2606" s="167">
        <v>45000</v>
      </c>
      <c r="I2606">
        <f t="shared" si="44"/>
        <v>1995</v>
      </c>
    </row>
    <row r="2607" spans="3:9">
      <c r="C2607">
        <v>70</v>
      </c>
      <c r="D2607">
        <v>3000</v>
      </c>
      <c r="E2607" s="182">
        <v>35048</v>
      </c>
      <c r="F2607" s="198">
        <v>69987</v>
      </c>
      <c r="G2607" t="s">
        <v>1965</v>
      </c>
      <c r="H2607" s="167">
        <v>3500</v>
      </c>
      <c r="I2607">
        <f t="shared" si="44"/>
        <v>1995</v>
      </c>
    </row>
    <row r="2608" spans="3:9">
      <c r="C2608">
        <v>70</v>
      </c>
      <c r="D2608">
        <v>3000</v>
      </c>
      <c r="E2608" s="182">
        <v>35048</v>
      </c>
      <c r="F2608" s="198">
        <v>69989</v>
      </c>
      <c r="G2608" t="s">
        <v>2084</v>
      </c>
      <c r="H2608" s="167">
        <v>1500</v>
      </c>
      <c r="I2608">
        <f t="shared" si="44"/>
        <v>1995</v>
      </c>
    </row>
    <row r="2609" spans="3:9">
      <c r="C2609">
        <v>70</v>
      </c>
      <c r="D2609">
        <v>3000</v>
      </c>
      <c r="E2609" s="182">
        <v>35048</v>
      </c>
      <c r="F2609" s="198">
        <v>69990</v>
      </c>
      <c r="G2609" t="s">
        <v>1961</v>
      </c>
      <c r="H2609" s="167">
        <v>3000</v>
      </c>
      <c r="I2609">
        <f t="shared" si="44"/>
        <v>1995</v>
      </c>
    </row>
    <row r="2610" spans="3:9">
      <c r="C2610">
        <v>70</v>
      </c>
      <c r="D2610">
        <v>3000</v>
      </c>
      <c r="E2610" s="182">
        <v>35048</v>
      </c>
      <c r="F2610" s="198">
        <v>69991</v>
      </c>
      <c r="G2610" t="s">
        <v>1971</v>
      </c>
      <c r="H2610" s="167">
        <v>5000</v>
      </c>
      <c r="I2610">
        <f t="shared" si="44"/>
        <v>1995</v>
      </c>
    </row>
    <row r="2611" spans="3:9">
      <c r="C2611">
        <v>70</v>
      </c>
      <c r="D2611">
        <v>3000</v>
      </c>
      <c r="E2611" s="182">
        <v>35063</v>
      </c>
      <c r="F2611" s="198">
        <v>61662</v>
      </c>
      <c r="G2611" t="s">
        <v>2716</v>
      </c>
      <c r="H2611" s="167">
        <v>10860</v>
      </c>
      <c r="I2611">
        <f t="shared" si="44"/>
        <v>1995</v>
      </c>
    </row>
    <row r="2612" spans="3:9">
      <c r="C2612">
        <v>70</v>
      </c>
      <c r="D2612">
        <v>3000</v>
      </c>
      <c r="E2612" s="182">
        <v>35064</v>
      </c>
      <c r="F2612" s="198">
        <v>61676</v>
      </c>
      <c r="G2612" t="s">
        <v>693</v>
      </c>
      <c r="H2612" s="167">
        <v>47910.26</v>
      </c>
      <c r="I2612">
        <f t="shared" si="44"/>
        <v>1995</v>
      </c>
    </row>
    <row r="2613" spans="3:9">
      <c r="C2613">
        <v>70</v>
      </c>
      <c r="D2613">
        <v>3000</v>
      </c>
      <c r="E2613" s="182">
        <v>35064</v>
      </c>
      <c r="F2613" s="198">
        <v>69993</v>
      </c>
      <c r="G2613" t="s">
        <v>2718</v>
      </c>
      <c r="H2613" s="167">
        <v>10847.63</v>
      </c>
      <c r="I2613">
        <f t="shared" si="44"/>
        <v>1995</v>
      </c>
    </row>
    <row r="2614" spans="3:9">
      <c r="C2614">
        <v>70</v>
      </c>
      <c r="D2614">
        <v>3000</v>
      </c>
      <c r="E2614" s="182">
        <v>35095</v>
      </c>
      <c r="F2614" s="198">
        <v>65960</v>
      </c>
      <c r="G2614" t="s">
        <v>2723</v>
      </c>
      <c r="H2614" s="167">
        <v>17867.849999999999</v>
      </c>
      <c r="I2614">
        <f t="shared" si="44"/>
        <v>1996</v>
      </c>
    </row>
    <row r="2615" spans="3:9">
      <c r="C2615">
        <v>70</v>
      </c>
      <c r="D2615">
        <v>3000</v>
      </c>
      <c r="E2615" s="182">
        <v>35110</v>
      </c>
      <c r="F2615" s="198">
        <v>61673</v>
      </c>
      <c r="G2615" t="s">
        <v>2724</v>
      </c>
      <c r="H2615" s="167">
        <v>65064.11</v>
      </c>
      <c r="I2615">
        <f t="shared" si="44"/>
        <v>1996</v>
      </c>
    </row>
    <row r="2616" spans="3:9">
      <c r="C2616">
        <v>70</v>
      </c>
      <c r="D2616">
        <v>3000</v>
      </c>
      <c r="E2616" s="182">
        <v>35123</v>
      </c>
      <c r="F2616" s="198">
        <v>67730</v>
      </c>
      <c r="G2616" t="s">
        <v>2731</v>
      </c>
      <c r="H2616" s="167">
        <v>410098.62</v>
      </c>
      <c r="I2616">
        <f t="shared" si="44"/>
        <v>1996</v>
      </c>
    </row>
    <row r="2617" spans="3:9">
      <c r="C2617">
        <v>70</v>
      </c>
      <c r="D2617">
        <v>3000</v>
      </c>
      <c r="E2617" s="182">
        <v>35123</v>
      </c>
      <c r="F2617" s="198">
        <v>67732</v>
      </c>
      <c r="G2617" t="s">
        <v>2730</v>
      </c>
      <c r="H2617" s="167">
        <v>389593.65</v>
      </c>
      <c r="I2617">
        <f t="shared" si="44"/>
        <v>1996</v>
      </c>
    </row>
    <row r="2618" spans="3:9">
      <c r="C2618">
        <v>70</v>
      </c>
      <c r="D2618">
        <v>3000</v>
      </c>
      <c r="E2618" s="182">
        <v>35124</v>
      </c>
      <c r="F2618" s="198">
        <v>61661</v>
      </c>
      <c r="G2618" t="s">
        <v>2732</v>
      </c>
      <c r="H2618" s="167">
        <v>6370</v>
      </c>
      <c r="I2618">
        <f t="shared" si="44"/>
        <v>1996</v>
      </c>
    </row>
    <row r="2619" spans="3:9">
      <c r="C2619">
        <v>70</v>
      </c>
      <c r="D2619">
        <v>3000</v>
      </c>
      <c r="E2619" s="182">
        <v>35155</v>
      </c>
      <c r="F2619" s="198">
        <v>67739</v>
      </c>
      <c r="G2619" t="s">
        <v>269</v>
      </c>
      <c r="H2619" s="167">
        <v>54317.3</v>
      </c>
      <c r="I2619">
        <f t="shared" si="44"/>
        <v>1996</v>
      </c>
    </row>
    <row r="2620" spans="3:9">
      <c r="C2620">
        <v>70</v>
      </c>
      <c r="D2620">
        <v>3000</v>
      </c>
      <c r="E2620" s="182">
        <v>35185</v>
      </c>
      <c r="F2620" s="198">
        <v>64011</v>
      </c>
      <c r="G2620" t="s">
        <v>271</v>
      </c>
      <c r="H2620" s="167">
        <v>64386.89</v>
      </c>
      <c r="I2620">
        <f t="shared" si="44"/>
        <v>1996</v>
      </c>
    </row>
    <row r="2621" spans="3:9">
      <c r="C2621">
        <v>70</v>
      </c>
      <c r="D2621">
        <v>3000</v>
      </c>
      <c r="E2621" s="182">
        <v>35185</v>
      </c>
      <c r="F2621" s="198">
        <v>64012</v>
      </c>
      <c r="G2621" t="s">
        <v>272</v>
      </c>
      <c r="H2621" s="167">
        <v>83702.960000000006</v>
      </c>
      <c r="I2621">
        <f t="shared" si="44"/>
        <v>1996</v>
      </c>
    </row>
    <row r="2622" spans="3:9">
      <c r="C2622">
        <v>70</v>
      </c>
      <c r="D2622">
        <v>3000</v>
      </c>
      <c r="E2622" s="182">
        <v>35185</v>
      </c>
      <c r="F2622" s="198">
        <v>64013</v>
      </c>
      <c r="G2622" t="s">
        <v>273</v>
      </c>
      <c r="H2622" s="167">
        <v>87995.42</v>
      </c>
      <c r="I2622">
        <f t="shared" si="44"/>
        <v>1996</v>
      </c>
    </row>
    <row r="2623" spans="3:9">
      <c r="C2623">
        <v>70</v>
      </c>
      <c r="D2623">
        <v>3000</v>
      </c>
      <c r="E2623" s="182">
        <v>35185</v>
      </c>
      <c r="F2623" s="198">
        <v>64467</v>
      </c>
      <c r="G2623" t="s">
        <v>2740</v>
      </c>
      <c r="H2623" s="167">
        <v>138431.82999999999</v>
      </c>
      <c r="I2623">
        <f t="shared" si="44"/>
        <v>1996</v>
      </c>
    </row>
    <row r="2624" spans="3:9">
      <c r="C2624">
        <v>70</v>
      </c>
      <c r="D2624">
        <v>3000</v>
      </c>
      <c r="E2624" s="182">
        <v>35185</v>
      </c>
      <c r="F2624" s="198">
        <v>64468</v>
      </c>
      <c r="G2624" t="s">
        <v>2741</v>
      </c>
      <c r="H2624" s="167">
        <v>203891.88</v>
      </c>
      <c r="I2624">
        <f t="shared" si="44"/>
        <v>1996</v>
      </c>
    </row>
    <row r="2625" spans="3:9">
      <c r="C2625">
        <v>70</v>
      </c>
      <c r="D2625">
        <v>3000</v>
      </c>
      <c r="E2625" s="182">
        <v>35185</v>
      </c>
      <c r="F2625" s="198">
        <v>67729</v>
      </c>
      <c r="G2625" t="s">
        <v>270</v>
      </c>
      <c r="H2625" s="167">
        <v>4480</v>
      </c>
      <c r="I2625">
        <f t="shared" si="44"/>
        <v>1996</v>
      </c>
    </row>
    <row r="2626" spans="3:9">
      <c r="C2626">
        <v>70</v>
      </c>
      <c r="D2626">
        <v>3000</v>
      </c>
      <c r="E2626" s="182">
        <v>35185</v>
      </c>
      <c r="F2626" s="198">
        <v>67737</v>
      </c>
      <c r="G2626" t="s">
        <v>2743</v>
      </c>
      <c r="H2626" s="167">
        <v>1284101.47</v>
      </c>
      <c r="I2626">
        <f t="shared" si="44"/>
        <v>1996</v>
      </c>
    </row>
    <row r="2627" spans="3:9">
      <c r="C2627">
        <v>70</v>
      </c>
      <c r="D2627">
        <v>3000</v>
      </c>
      <c r="E2627" s="182">
        <v>35217</v>
      </c>
      <c r="F2627" s="198">
        <v>61725</v>
      </c>
      <c r="G2627" t="s">
        <v>2744</v>
      </c>
      <c r="H2627" s="167">
        <v>1998</v>
      </c>
      <c r="I2627">
        <f t="shared" si="44"/>
        <v>1996</v>
      </c>
    </row>
    <row r="2628" spans="3:9">
      <c r="C2628">
        <v>70</v>
      </c>
      <c r="D2628">
        <v>3000</v>
      </c>
      <c r="E2628" s="182">
        <v>35217</v>
      </c>
      <c r="F2628" s="198">
        <v>64202</v>
      </c>
      <c r="G2628" t="s">
        <v>2748</v>
      </c>
      <c r="H2628" s="167">
        <v>8800</v>
      </c>
      <c r="I2628">
        <f t="shared" si="44"/>
        <v>1996</v>
      </c>
    </row>
    <row r="2629" spans="3:9">
      <c r="C2629">
        <v>70</v>
      </c>
      <c r="D2629">
        <v>3000</v>
      </c>
      <c r="E2629" s="182">
        <v>35234</v>
      </c>
      <c r="F2629" s="198">
        <v>61727</v>
      </c>
      <c r="G2629" t="s">
        <v>2750</v>
      </c>
      <c r="H2629" s="167">
        <v>4945.05</v>
      </c>
      <c r="I2629">
        <f t="shared" si="44"/>
        <v>1996</v>
      </c>
    </row>
    <row r="2630" spans="3:9">
      <c r="C2630">
        <v>70</v>
      </c>
      <c r="D2630">
        <v>3000</v>
      </c>
      <c r="E2630" s="182">
        <v>35246</v>
      </c>
      <c r="F2630" s="198">
        <v>61731</v>
      </c>
      <c r="G2630" t="s">
        <v>180</v>
      </c>
      <c r="H2630" s="167">
        <v>15000</v>
      </c>
      <c r="I2630">
        <f t="shared" si="44"/>
        <v>1996</v>
      </c>
    </row>
    <row r="2631" spans="3:9">
      <c r="C2631">
        <v>70</v>
      </c>
      <c r="D2631">
        <v>3000</v>
      </c>
      <c r="E2631" s="182">
        <v>35246</v>
      </c>
      <c r="F2631" s="198">
        <v>61732</v>
      </c>
      <c r="G2631" t="s">
        <v>180</v>
      </c>
      <c r="H2631" s="167">
        <v>15000</v>
      </c>
      <c r="I2631">
        <f t="shared" si="44"/>
        <v>1996</v>
      </c>
    </row>
    <row r="2632" spans="3:9">
      <c r="C2632">
        <v>70</v>
      </c>
      <c r="D2632">
        <v>3000</v>
      </c>
      <c r="E2632" s="182">
        <v>35246</v>
      </c>
      <c r="F2632" s="198">
        <v>61733</v>
      </c>
      <c r="G2632" t="s">
        <v>180</v>
      </c>
      <c r="H2632" s="167">
        <v>15000</v>
      </c>
      <c r="I2632">
        <f t="shared" si="44"/>
        <v>1996</v>
      </c>
    </row>
    <row r="2633" spans="3:9">
      <c r="C2633">
        <v>70</v>
      </c>
      <c r="D2633">
        <v>3000</v>
      </c>
      <c r="E2633" s="182">
        <v>35246</v>
      </c>
      <c r="F2633" s="198">
        <v>62416</v>
      </c>
      <c r="G2633" t="s">
        <v>180</v>
      </c>
      <c r="H2633" s="167">
        <v>17522</v>
      </c>
      <c r="I2633">
        <f t="shared" si="44"/>
        <v>1996</v>
      </c>
    </row>
    <row r="2634" spans="3:9">
      <c r="C2634">
        <v>70</v>
      </c>
      <c r="D2634">
        <v>3000</v>
      </c>
      <c r="E2634" s="182">
        <v>35246</v>
      </c>
      <c r="F2634" s="198">
        <v>65779</v>
      </c>
      <c r="G2634" t="s">
        <v>182</v>
      </c>
      <c r="H2634" s="167">
        <v>96269</v>
      </c>
      <c r="I2634">
        <f t="shared" si="44"/>
        <v>1996</v>
      </c>
    </row>
    <row r="2635" spans="3:9">
      <c r="C2635">
        <v>70</v>
      </c>
      <c r="D2635">
        <v>3000</v>
      </c>
      <c r="E2635" s="182">
        <v>35246</v>
      </c>
      <c r="F2635" s="198">
        <v>65780</v>
      </c>
      <c r="G2635" t="s">
        <v>276</v>
      </c>
      <c r="H2635" s="167">
        <v>137219.29999999999</v>
      </c>
      <c r="I2635">
        <f t="shared" si="44"/>
        <v>1996</v>
      </c>
    </row>
    <row r="2636" spans="3:9">
      <c r="C2636">
        <v>70</v>
      </c>
      <c r="D2636">
        <v>3000</v>
      </c>
      <c r="E2636" s="182">
        <v>35246</v>
      </c>
      <c r="F2636" s="198">
        <v>66883</v>
      </c>
      <c r="G2636" t="s">
        <v>184</v>
      </c>
      <c r="H2636" s="167">
        <v>466719.24</v>
      </c>
      <c r="I2636">
        <f t="shared" si="44"/>
        <v>1996</v>
      </c>
    </row>
    <row r="2637" spans="3:9">
      <c r="C2637">
        <v>70</v>
      </c>
      <c r="D2637">
        <v>3000</v>
      </c>
      <c r="E2637" s="182">
        <v>35246</v>
      </c>
      <c r="F2637" s="198">
        <v>66884</v>
      </c>
      <c r="G2637" t="s">
        <v>275</v>
      </c>
      <c r="H2637" s="167">
        <v>34057.56</v>
      </c>
      <c r="I2637">
        <f t="shared" si="44"/>
        <v>1996</v>
      </c>
    </row>
    <row r="2638" spans="3:9">
      <c r="C2638">
        <v>70</v>
      </c>
      <c r="D2638">
        <v>3000</v>
      </c>
      <c r="E2638" s="182">
        <v>35246</v>
      </c>
      <c r="F2638" s="198">
        <v>66885</v>
      </c>
      <c r="G2638" t="s">
        <v>274</v>
      </c>
      <c r="H2638" s="167">
        <v>32500</v>
      </c>
      <c r="I2638">
        <f t="shared" si="44"/>
        <v>1996</v>
      </c>
    </row>
    <row r="2639" spans="3:9">
      <c r="C2639">
        <v>70</v>
      </c>
      <c r="D2639">
        <v>3000</v>
      </c>
      <c r="E2639" s="182">
        <v>35271</v>
      </c>
      <c r="F2639" s="198">
        <v>64208</v>
      </c>
      <c r="G2639" t="s">
        <v>188</v>
      </c>
      <c r="H2639" s="167">
        <v>2225.5100000000002</v>
      </c>
      <c r="I2639">
        <f t="shared" si="44"/>
        <v>1996</v>
      </c>
    </row>
    <row r="2640" spans="3:9">
      <c r="C2640">
        <v>70</v>
      </c>
      <c r="D2640">
        <v>3000</v>
      </c>
      <c r="E2640" s="182">
        <v>35304</v>
      </c>
      <c r="F2640" s="198">
        <v>64201</v>
      </c>
      <c r="G2640" t="s">
        <v>195</v>
      </c>
      <c r="H2640" s="167">
        <v>74705.22</v>
      </c>
      <c r="I2640">
        <f t="shared" si="44"/>
        <v>1996</v>
      </c>
    </row>
    <row r="2641" spans="3:9">
      <c r="C2641">
        <v>70</v>
      </c>
      <c r="D2641">
        <v>3000</v>
      </c>
      <c r="E2641" s="182">
        <v>35312</v>
      </c>
      <c r="F2641" s="198">
        <v>62418</v>
      </c>
      <c r="G2641" t="s">
        <v>199</v>
      </c>
      <c r="H2641" s="167">
        <v>380321.69</v>
      </c>
      <c r="I2641">
        <f t="shared" si="44"/>
        <v>1996</v>
      </c>
    </row>
    <row r="2642" spans="3:9">
      <c r="C2642">
        <v>70</v>
      </c>
      <c r="D2642">
        <v>3000</v>
      </c>
      <c r="E2642" s="182">
        <v>35328</v>
      </c>
      <c r="F2642" s="198">
        <v>62417</v>
      </c>
      <c r="G2642" t="s">
        <v>793</v>
      </c>
      <c r="H2642" s="167">
        <v>257111.36</v>
      </c>
      <c r="I2642">
        <f t="shared" si="44"/>
        <v>1996</v>
      </c>
    </row>
    <row r="2643" spans="3:9">
      <c r="C2643">
        <v>70</v>
      </c>
      <c r="D2643">
        <v>3000</v>
      </c>
      <c r="E2643" s="182">
        <v>35338</v>
      </c>
      <c r="F2643" s="198">
        <v>67565</v>
      </c>
      <c r="G2643" t="s">
        <v>799</v>
      </c>
      <c r="H2643" s="167">
        <v>431982.17</v>
      </c>
      <c r="I2643">
        <f t="shared" si="44"/>
        <v>1996</v>
      </c>
    </row>
    <row r="2644" spans="3:9">
      <c r="C2644">
        <v>70</v>
      </c>
      <c r="D2644">
        <v>3000</v>
      </c>
      <c r="E2644" s="182">
        <v>35370</v>
      </c>
      <c r="F2644" s="198">
        <v>65966</v>
      </c>
      <c r="G2644" t="s">
        <v>808</v>
      </c>
      <c r="H2644" s="167">
        <v>4185</v>
      </c>
      <c r="I2644">
        <f t="shared" si="44"/>
        <v>1996</v>
      </c>
    </row>
    <row r="2645" spans="3:9">
      <c r="C2645">
        <v>70</v>
      </c>
      <c r="D2645">
        <v>3000</v>
      </c>
      <c r="E2645" s="182">
        <v>35380</v>
      </c>
      <c r="F2645" s="198">
        <v>61724</v>
      </c>
      <c r="G2645" t="s">
        <v>811</v>
      </c>
      <c r="H2645" s="167">
        <v>5309.03</v>
      </c>
      <c r="I2645">
        <f t="shared" si="44"/>
        <v>1996</v>
      </c>
    </row>
    <row r="2646" spans="3:9">
      <c r="C2646">
        <v>70</v>
      </c>
      <c r="D2646">
        <v>3000</v>
      </c>
      <c r="E2646" s="182">
        <v>35389</v>
      </c>
      <c r="F2646" s="198">
        <v>66910</v>
      </c>
      <c r="G2646" t="s">
        <v>2947</v>
      </c>
      <c r="H2646" s="167">
        <v>36187</v>
      </c>
      <c r="I2646">
        <f t="shared" si="44"/>
        <v>1996</v>
      </c>
    </row>
    <row r="2647" spans="3:9">
      <c r="C2647">
        <v>70</v>
      </c>
      <c r="D2647">
        <v>3000</v>
      </c>
      <c r="E2647" s="182">
        <v>35395</v>
      </c>
      <c r="F2647" s="198">
        <v>65289</v>
      </c>
      <c r="G2647" t="s">
        <v>816</v>
      </c>
      <c r="H2647" s="167">
        <v>187295.17</v>
      </c>
      <c r="I2647">
        <f t="shared" si="44"/>
        <v>1996</v>
      </c>
    </row>
    <row r="2648" spans="3:9">
      <c r="C2648">
        <v>70</v>
      </c>
      <c r="D2648">
        <v>3000</v>
      </c>
      <c r="E2648" s="182">
        <v>35433</v>
      </c>
      <c r="F2648" s="198">
        <v>64475</v>
      </c>
      <c r="G2648" t="s">
        <v>2352</v>
      </c>
      <c r="H2648" s="167">
        <v>202916.71</v>
      </c>
      <c r="I2648">
        <f t="shared" si="44"/>
        <v>1997</v>
      </c>
    </row>
    <row r="2649" spans="3:9">
      <c r="C2649">
        <v>70</v>
      </c>
      <c r="D2649">
        <v>3000</v>
      </c>
      <c r="E2649" s="182">
        <v>35440</v>
      </c>
      <c r="F2649" s="198">
        <v>65302</v>
      </c>
      <c r="G2649" t="s">
        <v>549</v>
      </c>
      <c r="H2649" s="167">
        <v>5935</v>
      </c>
      <c r="I2649">
        <f t="shared" si="44"/>
        <v>1997</v>
      </c>
    </row>
    <row r="2650" spans="3:9">
      <c r="C2650">
        <v>70</v>
      </c>
      <c r="D2650">
        <v>3000</v>
      </c>
      <c r="E2650" s="182">
        <v>35444</v>
      </c>
      <c r="F2650" s="198">
        <v>65301</v>
      </c>
      <c r="G2650" t="s">
        <v>552</v>
      </c>
      <c r="H2650" s="167">
        <v>7436</v>
      </c>
      <c r="I2650">
        <f t="shared" si="44"/>
        <v>1997</v>
      </c>
    </row>
    <row r="2651" spans="3:9">
      <c r="C2651">
        <v>70</v>
      </c>
      <c r="D2651">
        <v>3000</v>
      </c>
      <c r="E2651" s="182">
        <v>35445</v>
      </c>
      <c r="F2651" s="198">
        <v>65968</v>
      </c>
      <c r="G2651" t="s">
        <v>3172</v>
      </c>
      <c r="H2651" s="167">
        <v>17707.89</v>
      </c>
      <c r="I2651">
        <f t="shared" si="44"/>
        <v>1997</v>
      </c>
    </row>
    <row r="2652" spans="3:9">
      <c r="C2652">
        <v>70</v>
      </c>
      <c r="D2652">
        <v>3000</v>
      </c>
      <c r="E2652" s="182">
        <v>35451</v>
      </c>
      <c r="F2652" s="198">
        <v>66905</v>
      </c>
      <c r="G2652" t="s">
        <v>2948</v>
      </c>
      <c r="H2652" s="167">
        <v>15996.5</v>
      </c>
      <c r="I2652">
        <f t="shared" si="44"/>
        <v>1997</v>
      </c>
    </row>
    <row r="2653" spans="3:9">
      <c r="C2653">
        <v>70</v>
      </c>
      <c r="D2653">
        <v>3000</v>
      </c>
      <c r="E2653" s="182">
        <v>35461</v>
      </c>
      <c r="F2653" s="198">
        <v>65130</v>
      </c>
      <c r="G2653" t="s">
        <v>3174</v>
      </c>
      <c r="H2653" s="167">
        <v>17416</v>
      </c>
      <c r="I2653">
        <f t="shared" si="44"/>
        <v>1997</v>
      </c>
    </row>
    <row r="2654" spans="3:9">
      <c r="C2654">
        <v>70</v>
      </c>
      <c r="D2654">
        <v>3000</v>
      </c>
      <c r="E2654" s="182">
        <v>35469</v>
      </c>
      <c r="F2654" s="198">
        <v>66904</v>
      </c>
      <c r="G2654" t="s">
        <v>2949</v>
      </c>
      <c r="H2654" s="167">
        <v>9416</v>
      </c>
      <c r="I2654">
        <f t="shared" si="44"/>
        <v>1997</v>
      </c>
    </row>
    <row r="2655" spans="3:9">
      <c r="C2655">
        <v>70</v>
      </c>
      <c r="D2655">
        <v>3000</v>
      </c>
      <c r="E2655" s="182">
        <v>35476</v>
      </c>
      <c r="F2655" s="198">
        <v>65132</v>
      </c>
      <c r="G2655" t="s">
        <v>2950</v>
      </c>
      <c r="H2655" s="167">
        <v>49860</v>
      </c>
      <c r="I2655">
        <f t="shared" si="44"/>
        <v>1997</v>
      </c>
    </row>
    <row r="2656" spans="3:9">
      <c r="C2656">
        <v>70</v>
      </c>
      <c r="D2656">
        <v>3000</v>
      </c>
      <c r="E2656" s="182">
        <v>35478</v>
      </c>
      <c r="F2656" s="198">
        <v>66908</v>
      </c>
      <c r="G2656" t="s">
        <v>3177</v>
      </c>
      <c r="H2656" s="167">
        <v>10058</v>
      </c>
      <c r="I2656">
        <f t="shared" si="44"/>
        <v>1997</v>
      </c>
    </row>
    <row r="2657" spans="3:9">
      <c r="C2657">
        <v>70</v>
      </c>
      <c r="D2657">
        <v>3000</v>
      </c>
      <c r="E2657" s="182">
        <v>35481</v>
      </c>
      <c r="F2657" s="198">
        <v>67590</v>
      </c>
      <c r="G2657" t="s">
        <v>3183</v>
      </c>
      <c r="H2657" s="167">
        <v>11200.76</v>
      </c>
      <c r="I2657">
        <f t="shared" si="44"/>
        <v>1997</v>
      </c>
    </row>
    <row r="2658" spans="3:9">
      <c r="C2658">
        <v>70</v>
      </c>
      <c r="D2658">
        <v>3000</v>
      </c>
      <c r="E2658" s="182">
        <v>35486</v>
      </c>
      <c r="F2658" s="198">
        <v>66899</v>
      </c>
      <c r="G2658" t="s">
        <v>2951</v>
      </c>
      <c r="H2658" s="167">
        <v>14193.55</v>
      </c>
      <c r="I2658">
        <f t="shared" si="44"/>
        <v>1997</v>
      </c>
    </row>
    <row r="2659" spans="3:9">
      <c r="C2659">
        <v>70</v>
      </c>
      <c r="D2659">
        <v>3000</v>
      </c>
      <c r="E2659" s="182">
        <v>35489</v>
      </c>
      <c r="F2659" s="198">
        <v>67760</v>
      </c>
      <c r="G2659" t="s">
        <v>2952</v>
      </c>
      <c r="H2659" s="167">
        <v>68897.16</v>
      </c>
      <c r="I2659">
        <f t="shared" si="44"/>
        <v>1997</v>
      </c>
    </row>
    <row r="2660" spans="3:9">
      <c r="C2660">
        <v>70</v>
      </c>
      <c r="D2660">
        <v>3000</v>
      </c>
      <c r="E2660" s="182">
        <v>35493</v>
      </c>
      <c r="F2660" s="198">
        <v>65129</v>
      </c>
      <c r="G2660" t="s">
        <v>2953</v>
      </c>
      <c r="H2660" s="167">
        <v>48818.7</v>
      </c>
      <c r="I2660">
        <f t="shared" si="44"/>
        <v>1997</v>
      </c>
    </row>
    <row r="2661" spans="3:9">
      <c r="C2661">
        <v>70</v>
      </c>
      <c r="D2661">
        <v>3000</v>
      </c>
      <c r="E2661" s="182">
        <v>35496</v>
      </c>
      <c r="F2661" s="198">
        <v>65135</v>
      </c>
      <c r="G2661" t="s">
        <v>2954</v>
      </c>
      <c r="H2661" s="167">
        <v>35105.629999999997</v>
      </c>
      <c r="I2661">
        <f t="shared" si="44"/>
        <v>1997</v>
      </c>
    </row>
    <row r="2662" spans="3:9">
      <c r="C2662">
        <v>70</v>
      </c>
      <c r="D2662">
        <v>3000</v>
      </c>
      <c r="E2662" s="182">
        <v>35500</v>
      </c>
      <c r="F2662" s="198">
        <v>64028</v>
      </c>
      <c r="G2662" t="s">
        <v>2955</v>
      </c>
      <c r="H2662" s="167">
        <v>16761.669999999998</v>
      </c>
      <c r="I2662">
        <f t="shared" si="44"/>
        <v>1997</v>
      </c>
    </row>
    <row r="2663" spans="3:9">
      <c r="C2663">
        <v>70</v>
      </c>
      <c r="D2663">
        <v>3000</v>
      </c>
      <c r="E2663" s="182">
        <v>35502</v>
      </c>
      <c r="F2663" s="198">
        <v>67583</v>
      </c>
      <c r="G2663" t="s">
        <v>3185</v>
      </c>
      <c r="H2663" s="167">
        <v>4092.5</v>
      </c>
      <c r="I2663">
        <f t="shared" si="44"/>
        <v>1997</v>
      </c>
    </row>
    <row r="2664" spans="3:9">
      <c r="C2664">
        <v>70</v>
      </c>
      <c r="D2664">
        <v>3000</v>
      </c>
      <c r="E2664" s="182">
        <v>35506</v>
      </c>
      <c r="F2664" s="198">
        <v>66903</v>
      </c>
      <c r="G2664" t="s">
        <v>3187</v>
      </c>
      <c r="H2664" s="167">
        <v>11061.08</v>
      </c>
      <c r="I2664">
        <f t="shared" si="44"/>
        <v>1997</v>
      </c>
    </row>
    <row r="2665" spans="3:9">
      <c r="C2665">
        <v>70</v>
      </c>
      <c r="D2665">
        <v>3000</v>
      </c>
      <c r="E2665" s="182">
        <v>35508</v>
      </c>
      <c r="F2665" s="198">
        <v>66906</v>
      </c>
      <c r="G2665" t="s">
        <v>3190</v>
      </c>
      <c r="H2665" s="167">
        <v>6382.44</v>
      </c>
      <c r="I2665">
        <f t="shared" si="44"/>
        <v>1997</v>
      </c>
    </row>
    <row r="2666" spans="3:9">
      <c r="C2666">
        <v>70</v>
      </c>
      <c r="D2666">
        <v>3000</v>
      </c>
      <c r="E2666" s="182">
        <v>35510</v>
      </c>
      <c r="F2666" s="198">
        <v>66902</v>
      </c>
      <c r="G2666" t="s">
        <v>3192</v>
      </c>
      <c r="H2666" s="167">
        <v>7679.39</v>
      </c>
      <c r="I2666">
        <f t="shared" si="44"/>
        <v>1997</v>
      </c>
    </row>
    <row r="2667" spans="3:9">
      <c r="C2667">
        <v>70</v>
      </c>
      <c r="D2667">
        <v>3000</v>
      </c>
      <c r="E2667" s="182">
        <v>35516</v>
      </c>
      <c r="F2667" s="198">
        <v>67584</v>
      </c>
      <c r="G2667" t="s">
        <v>3193</v>
      </c>
      <c r="H2667" s="167">
        <v>4712.28</v>
      </c>
      <c r="I2667">
        <f t="shared" si="44"/>
        <v>1997</v>
      </c>
    </row>
    <row r="2668" spans="3:9">
      <c r="C2668">
        <v>70</v>
      </c>
      <c r="D2668">
        <v>3000</v>
      </c>
      <c r="E2668" s="182">
        <v>35516</v>
      </c>
      <c r="F2668" s="198">
        <v>67585</v>
      </c>
      <c r="G2668" t="s">
        <v>3194</v>
      </c>
      <c r="H2668" s="167">
        <v>7636</v>
      </c>
      <c r="I2668">
        <f t="shared" ref="I2668:I2731" si="45">YEAR(E2668)</f>
        <v>1997</v>
      </c>
    </row>
    <row r="2669" spans="3:9">
      <c r="C2669">
        <v>70</v>
      </c>
      <c r="D2669">
        <v>3000</v>
      </c>
      <c r="E2669" s="182">
        <v>35519</v>
      </c>
      <c r="F2669" s="198">
        <v>65809</v>
      </c>
      <c r="G2669" t="s">
        <v>3203</v>
      </c>
      <c r="H2669" s="167">
        <v>16000</v>
      </c>
      <c r="I2669">
        <f t="shared" si="45"/>
        <v>1997</v>
      </c>
    </row>
    <row r="2670" spans="3:9">
      <c r="C2670">
        <v>70</v>
      </c>
      <c r="D2670">
        <v>3000</v>
      </c>
      <c r="E2670" s="182">
        <v>35519</v>
      </c>
      <c r="F2670" s="198">
        <v>65810</v>
      </c>
      <c r="G2670" t="s">
        <v>3213</v>
      </c>
      <c r="H2670" s="167">
        <v>49764</v>
      </c>
      <c r="I2670">
        <f t="shared" si="45"/>
        <v>1997</v>
      </c>
    </row>
    <row r="2671" spans="3:9">
      <c r="C2671">
        <v>70</v>
      </c>
      <c r="D2671">
        <v>3000</v>
      </c>
      <c r="E2671" s="182">
        <v>35519</v>
      </c>
      <c r="F2671" s="198">
        <v>67067</v>
      </c>
      <c r="G2671" t="s">
        <v>3207</v>
      </c>
      <c r="H2671" s="167">
        <v>35000</v>
      </c>
      <c r="I2671">
        <f t="shared" si="45"/>
        <v>1997</v>
      </c>
    </row>
    <row r="2672" spans="3:9">
      <c r="C2672">
        <v>70</v>
      </c>
      <c r="D2672">
        <v>3000</v>
      </c>
      <c r="E2672" s="182">
        <v>35519</v>
      </c>
      <c r="F2672" s="198">
        <v>67068</v>
      </c>
      <c r="G2672" t="s">
        <v>2956</v>
      </c>
      <c r="H2672" s="167">
        <v>3500</v>
      </c>
      <c r="I2672">
        <f t="shared" si="45"/>
        <v>1997</v>
      </c>
    </row>
    <row r="2673" spans="3:9">
      <c r="C2673">
        <v>70</v>
      </c>
      <c r="D2673">
        <v>3000</v>
      </c>
      <c r="E2673" s="182">
        <v>35519</v>
      </c>
      <c r="F2673" s="198">
        <v>67069</v>
      </c>
      <c r="G2673" t="s">
        <v>489</v>
      </c>
      <c r="H2673" s="167">
        <v>7550</v>
      </c>
      <c r="I2673">
        <f t="shared" si="45"/>
        <v>1997</v>
      </c>
    </row>
    <row r="2674" spans="3:9">
      <c r="C2674">
        <v>70</v>
      </c>
      <c r="D2674">
        <v>3000</v>
      </c>
      <c r="E2674" s="182">
        <v>35519</v>
      </c>
      <c r="F2674" s="198">
        <v>67070</v>
      </c>
      <c r="G2674" t="s">
        <v>493</v>
      </c>
      <c r="H2674" s="167">
        <v>29075</v>
      </c>
      <c r="I2674">
        <f t="shared" si="45"/>
        <v>1997</v>
      </c>
    </row>
    <row r="2675" spans="3:9">
      <c r="C2675">
        <v>70</v>
      </c>
      <c r="D2675">
        <v>3000</v>
      </c>
      <c r="E2675" s="182">
        <v>35519</v>
      </c>
      <c r="F2675" s="198">
        <v>67071</v>
      </c>
      <c r="G2675" t="s">
        <v>497</v>
      </c>
      <c r="H2675" s="167">
        <v>35500</v>
      </c>
      <c r="I2675">
        <f t="shared" si="45"/>
        <v>1997</v>
      </c>
    </row>
    <row r="2676" spans="3:9">
      <c r="C2676">
        <v>70</v>
      </c>
      <c r="D2676">
        <v>3000</v>
      </c>
      <c r="E2676" s="182">
        <v>35519</v>
      </c>
      <c r="F2676" s="198">
        <v>67072</v>
      </c>
      <c r="G2676" t="s">
        <v>3218</v>
      </c>
      <c r="H2676" s="167">
        <v>232964</v>
      </c>
      <c r="I2676">
        <f t="shared" si="45"/>
        <v>1997</v>
      </c>
    </row>
    <row r="2677" spans="3:9">
      <c r="C2677">
        <v>70</v>
      </c>
      <c r="D2677">
        <v>3000</v>
      </c>
      <c r="E2677" s="182">
        <v>35519</v>
      </c>
      <c r="F2677" s="198">
        <v>67074</v>
      </c>
      <c r="G2677" t="s">
        <v>495</v>
      </c>
      <c r="H2677" s="167">
        <v>30100</v>
      </c>
      <c r="I2677">
        <f t="shared" si="45"/>
        <v>1997</v>
      </c>
    </row>
    <row r="2678" spans="3:9">
      <c r="C2678">
        <v>70</v>
      </c>
      <c r="D2678">
        <v>3000</v>
      </c>
      <c r="E2678" s="182">
        <v>35519</v>
      </c>
      <c r="F2678" s="198">
        <v>67744</v>
      </c>
      <c r="G2678" t="s">
        <v>3202</v>
      </c>
      <c r="H2678" s="167">
        <v>11275</v>
      </c>
      <c r="I2678">
        <f t="shared" si="45"/>
        <v>1997</v>
      </c>
    </row>
    <row r="2679" spans="3:9">
      <c r="C2679">
        <v>70</v>
      </c>
      <c r="D2679">
        <v>3000</v>
      </c>
      <c r="E2679" s="182">
        <v>35519</v>
      </c>
      <c r="F2679" s="198">
        <v>67746</v>
      </c>
      <c r="G2679" t="s">
        <v>3199</v>
      </c>
      <c r="H2679" s="167">
        <v>8485</v>
      </c>
      <c r="I2679">
        <f t="shared" si="45"/>
        <v>1997</v>
      </c>
    </row>
    <row r="2680" spans="3:9">
      <c r="C2680">
        <v>70</v>
      </c>
      <c r="D2680">
        <v>3000</v>
      </c>
      <c r="E2680" s="182">
        <v>35519</v>
      </c>
      <c r="F2680" s="198">
        <v>67747</v>
      </c>
      <c r="G2680" t="s">
        <v>490</v>
      </c>
      <c r="H2680" s="167">
        <v>16500</v>
      </c>
      <c r="I2680">
        <f t="shared" si="45"/>
        <v>1997</v>
      </c>
    </row>
    <row r="2681" spans="3:9">
      <c r="C2681">
        <v>70</v>
      </c>
      <c r="D2681">
        <v>3000</v>
      </c>
      <c r="E2681" s="182">
        <v>35519</v>
      </c>
      <c r="F2681" s="198">
        <v>67748</v>
      </c>
      <c r="G2681" t="s">
        <v>3200</v>
      </c>
      <c r="H2681" s="167">
        <v>9006</v>
      </c>
      <c r="I2681">
        <f t="shared" si="45"/>
        <v>1997</v>
      </c>
    </row>
    <row r="2682" spans="3:9">
      <c r="C2682">
        <v>70</v>
      </c>
      <c r="D2682">
        <v>3000</v>
      </c>
      <c r="E2682" s="182">
        <v>35519</v>
      </c>
      <c r="F2682" s="198">
        <v>67750</v>
      </c>
      <c r="G2682" t="s">
        <v>492</v>
      </c>
      <c r="H2682" s="167">
        <v>24400</v>
      </c>
      <c r="I2682">
        <f t="shared" si="45"/>
        <v>1997</v>
      </c>
    </row>
    <row r="2683" spans="3:9">
      <c r="C2683">
        <v>70</v>
      </c>
      <c r="D2683">
        <v>3000</v>
      </c>
      <c r="E2683" s="182">
        <v>35519</v>
      </c>
      <c r="F2683" s="198">
        <v>67751</v>
      </c>
      <c r="G2683" t="s">
        <v>498</v>
      </c>
      <c r="H2683" s="167">
        <v>35500</v>
      </c>
      <c r="I2683">
        <f t="shared" si="45"/>
        <v>1997</v>
      </c>
    </row>
    <row r="2684" spans="3:9">
      <c r="C2684">
        <v>70</v>
      </c>
      <c r="D2684">
        <v>3000</v>
      </c>
      <c r="E2684" s="182">
        <v>35519</v>
      </c>
      <c r="F2684" s="198">
        <v>67752</v>
      </c>
      <c r="G2684" t="s">
        <v>488</v>
      </c>
      <c r="H2684" s="167">
        <v>3500</v>
      </c>
      <c r="I2684">
        <f t="shared" si="45"/>
        <v>1997</v>
      </c>
    </row>
    <row r="2685" spans="3:9">
      <c r="C2685">
        <v>70</v>
      </c>
      <c r="D2685">
        <v>3000</v>
      </c>
      <c r="E2685" s="182">
        <v>35519</v>
      </c>
      <c r="F2685" s="198">
        <v>67753</v>
      </c>
      <c r="G2685" t="s">
        <v>496</v>
      </c>
      <c r="H2685" s="167">
        <v>35000</v>
      </c>
      <c r="I2685">
        <f t="shared" si="45"/>
        <v>1997</v>
      </c>
    </row>
    <row r="2686" spans="3:9">
      <c r="C2686">
        <v>70</v>
      </c>
      <c r="D2686">
        <v>3000</v>
      </c>
      <c r="E2686" s="182">
        <v>35519</v>
      </c>
      <c r="F2686" s="198">
        <v>67754</v>
      </c>
      <c r="G2686" t="s">
        <v>491</v>
      </c>
      <c r="H2686" s="167">
        <v>24400</v>
      </c>
      <c r="I2686">
        <f t="shared" si="45"/>
        <v>1997</v>
      </c>
    </row>
    <row r="2687" spans="3:9">
      <c r="C2687">
        <v>70</v>
      </c>
      <c r="D2687">
        <v>3000</v>
      </c>
      <c r="E2687" s="182">
        <v>35519</v>
      </c>
      <c r="F2687" s="198">
        <v>67755</v>
      </c>
      <c r="G2687" t="s">
        <v>494</v>
      </c>
      <c r="H2687" s="167">
        <v>29075</v>
      </c>
      <c r="I2687">
        <f t="shared" si="45"/>
        <v>1997</v>
      </c>
    </row>
    <row r="2688" spans="3:9">
      <c r="C2688">
        <v>70</v>
      </c>
      <c r="D2688">
        <v>3000</v>
      </c>
      <c r="E2688" s="182">
        <v>35519</v>
      </c>
      <c r="F2688" s="198">
        <v>67756</v>
      </c>
      <c r="G2688" t="s">
        <v>499</v>
      </c>
      <c r="H2688" s="167">
        <v>40000</v>
      </c>
      <c r="I2688">
        <f t="shared" si="45"/>
        <v>1997</v>
      </c>
    </row>
    <row r="2689" spans="3:9">
      <c r="C2689">
        <v>70</v>
      </c>
      <c r="D2689">
        <v>3000</v>
      </c>
      <c r="E2689" s="182">
        <v>35520</v>
      </c>
      <c r="F2689" s="198">
        <v>64027</v>
      </c>
      <c r="G2689" t="s">
        <v>502</v>
      </c>
      <c r="H2689" s="167">
        <v>165026</v>
      </c>
      <c r="I2689">
        <f t="shared" si="45"/>
        <v>1997</v>
      </c>
    </row>
    <row r="2690" spans="3:9">
      <c r="C2690">
        <v>70</v>
      </c>
      <c r="D2690">
        <v>3000</v>
      </c>
      <c r="E2690" s="182">
        <v>35520</v>
      </c>
      <c r="F2690" s="198">
        <v>64029</v>
      </c>
      <c r="G2690" t="s">
        <v>500</v>
      </c>
      <c r="H2690" s="167">
        <v>30356.799999999999</v>
      </c>
      <c r="I2690">
        <f t="shared" si="45"/>
        <v>1997</v>
      </c>
    </row>
    <row r="2691" spans="3:9">
      <c r="C2691">
        <v>70</v>
      </c>
      <c r="D2691">
        <v>3000</v>
      </c>
      <c r="E2691" s="182">
        <v>35520</v>
      </c>
      <c r="F2691" s="198">
        <v>64037</v>
      </c>
      <c r="G2691" t="s">
        <v>501</v>
      </c>
      <c r="H2691" s="167">
        <v>43007.28</v>
      </c>
      <c r="I2691">
        <f t="shared" si="45"/>
        <v>1997</v>
      </c>
    </row>
    <row r="2692" spans="3:9">
      <c r="C2692">
        <v>70</v>
      </c>
      <c r="D2692">
        <v>3000</v>
      </c>
      <c r="E2692" s="182">
        <v>35524</v>
      </c>
      <c r="F2692" s="198">
        <v>64038</v>
      </c>
      <c r="G2692" t="s">
        <v>503</v>
      </c>
      <c r="H2692" s="167">
        <v>68783.44</v>
      </c>
      <c r="I2692">
        <f t="shared" si="45"/>
        <v>1997</v>
      </c>
    </row>
    <row r="2693" spans="3:9">
      <c r="C2693">
        <v>70</v>
      </c>
      <c r="D2693">
        <v>3000</v>
      </c>
      <c r="E2693" s="182">
        <v>35529</v>
      </c>
      <c r="F2693" s="198">
        <v>67757</v>
      </c>
      <c r="G2693" t="s">
        <v>47</v>
      </c>
      <c r="H2693" s="167">
        <v>288553.83</v>
      </c>
      <c r="I2693">
        <f t="shared" si="45"/>
        <v>1997</v>
      </c>
    </row>
    <row r="2694" spans="3:9">
      <c r="C2694">
        <v>70</v>
      </c>
      <c r="D2694">
        <v>3000</v>
      </c>
      <c r="E2694" s="182">
        <v>35551</v>
      </c>
      <c r="F2694" s="198">
        <v>67592</v>
      </c>
      <c r="G2694" t="s">
        <v>1812</v>
      </c>
      <c r="H2694" s="167">
        <v>106138.39</v>
      </c>
      <c r="I2694">
        <f t="shared" si="45"/>
        <v>1997</v>
      </c>
    </row>
    <row r="2695" spans="3:9">
      <c r="C2695">
        <v>70</v>
      </c>
      <c r="D2695">
        <v>3000</v>
      </c>
      <c r="E2695" s="182">
        <v>35557</v>
      </c>
      <c r="F2695" s="198">
        <v>67595</v>
      </c>
      <c r="G2695" t="s">
        <v>1817</v>
      </c>
      <c r="H2695" s="167">
        <v>241141</v>
      </c>
      <c r="I2695">
        <f t="shared" si="45"/>
        <v>1997</v>
      </c>
    </row>
    <row r="2696" spans="3:9">
      <c r="C2696">
        <v>70</v>
      </c>
      <c r="D2696">
        <v>3000</v>
      </c>
      <c r="E2696" s="182">
        <v>35558</v>
      </c>
      <c r="F2696" s="198">
        <v>64480</v>
      </c>
      <c r="G2696" t="s">
        <v>2354</v>
      </c>
      <c r="H2696" s="167">
        <v>89436.4</v>
      </c>
      <c r="I2696">
        <f t="shared" si="45"/>
        <v>1997</v>
      </c>
    </row>
    <row r="2697" spans="3:9">
      <c r="C2697">
        <v>70</v>
      </c>
      <c r="D2697">
        <v>3000</v>
      </c>
      <c r="E2697" s="182">
        <v>35585</v>
      </c>
      <c r="F2697" s="198">
        <v>65315</v>
      </c>
      <c r="G2697" t="s">
        <v>2547</v>
      </c>
      <c r="H2697" s="167">
        <v>54321.79</v>
      </c>
      <c r="I2697">
        <f t="shared" si="45"/>
        <v>1997</v>
      </c>
    </row>
    <row r="2698" spans="3:9">
      <c r="C2698">
        <v>70</v>
      </c>
      <c r="D2698">
        <v>3000</v>
      </c>
      <c r="E2698" s="182">
        <v>35591</v>
      </c>
      <c r="F2698" s="198">
        <v>65981</v>
      </c>
      <c r="G2698" t="s">
        <v>2548</v>
      </c>
      <c r="H2698" s="167">
        <v>21624.6</v>
      </c>
      <c r="I2698">
        <f t="shared" si="45"/>
        <v>1997</v>
      </c>
    </row>
    <row r="2699" spans="3:9">
      <c r="C2699">
        <v>70</v>
      </c>
      <c r="D2699">
        <v>3000</v>
      </c>
      <c r="E2699" s="182">
        <v>35611</v>
      </c>
      <c r="F2699" s="198">
        <v>61743</v>
      </c>
      <c r="G2699" t="s">
        <v>505</v>
      </c>
      <c r="H2699" s="167">
        <v>46538.91</v>
      </c>
      <c r="I2699">
        <f t="shared" si="45"/>
        <v>1997</v>
      </c>
    </row>
    <row r="2700" spans="3:9">
      <c r="C2700">
        <v>70</v>
      </c>
      <c r="D2700">
        <v>3000</v>
      </c>
      <c r="E2700" s="182">
        <v>35611</v>
      </c>
      <c r="F2700" s="198">
        <v>62445</v>
      </c>
      <c r="G2700" t="s">
        <v>2553</v>
      </c>
      <c r="H2700" s="167">
        <v>5927.28</v>
      </c>
      <c r="I2700">
        <f t="shared" si="45"/>
        <v>1997</v>
      </c>
    </row>
    <row r="2701" spans="3:9">
      <c r="C2701">
        <v>70</v>
      </c>
      <c r="D2701">
        <v>3000</v>
      </c>
      <c r="E2701" s="182">
        <v>35611</v>
      </c>
      <c r="F2701" s="198">
        <v>65141</v>
      </c>
      <c r="G2701" t="s">
        <v>2554</v>
      </c>
      <c r="H2701" s="167">
        <v>6452.1</v>
      </c>
      <c r="I2701">
        <f t="shared" si="45"/>
        <v>1997</v>
      </c>
    </row>
    <row r="2702" spans="3:9">
      <c r="C2702">
        <v>70</v>
      </c>
      <c r="D2702">
        <v>3000</v>
      </c>
      <c r="E2702" s="182">
        <v>35611</v>
      </c>
      <c r="F2702" s="198">
        <v>65645</v>
      </c>
      <c r="G2702" t="s">
        <v>3180</v>
      </c>
      <c r="H2702" s="167">
        <v>43145.61</v>
      </c>
      <c r="I2702">
        <f t="shared" si="45"/>
        <v>1997</v>
      </c>
    </row>
    <row r="2703" spans="3:9">
      <c r="C2703">
        <v>70</v>
      </c>
      <c r="D2703">
        <v>3000</v>
      </c>
      <c r="E2703" s="182">
        <v>35611</v>
      </c>
      <c r="F2703" s="198">
        <v>69382</v>
      </c>
      <c r="G2703" t="s">
        <v>1008</v>
      </c>
      <c r="H2703" s="167">
        <v>4092.5</v>
      </c>
      <c r="I2703">
        <f t="shared" si="45"/>
        <v>1997</v>
      </c>
    </row>
    <row r="2704" spans="3:9">
      <c r="C2704">
        <v>70</v>
      </c>
      <c r="D2704">
        <v>3000</v>
      </c>
      <c r="E2704" s="182">
        <v>35703</v>
      </c>
      <c r="F2704" s="198">
        <v>62434</v>
      </c>
      <c r="G2704" t="s">
        <v>1416</v>
      </c>
      <c r="H2704" s="167">
        <v>15857.4</v>
      </c>
      <c r="I2704">
        <f t="shared" si="45"/>
        <v>1997</v>
      </c>
    </row>
    <row r="2705" spans="3:9">
      <c r="C2705">
        <v>70</v>
      </c>
      <c r="D2705">
        <v>3000</v>
      </c>
      <c r="E2705" s="182">
        <v>35703</v>
      </c>
      <c r="F2705" s="198">
        <v>62436</v>
      </c>
      <c r="G2705" t="s">
        <v>2564</v>
      </c>
      <c r="H2705" s="167">
        <v>3986.02</v>
      </c>
      <c r="I2705">
        <f t="shared" si="45"/>
        <v>1997</v>
      </c>
    </row>
    <row r="2706" spans="3:9">
      <c r="C2706">
        <v>70</v>
      </c>
      <c r="D2706">
        <v>3000</v>
      </c>
      <c r="E2706" s="182">
        <v>35703</v>
      </c>
      <c r="F2706" s="198">
        <v>62437</v>
      </c>
      <c r="G2706" t="s">
        <v>1414</v>
      </c>
      <c r="H2706" s="167">
        <v>9537.25</v>
      </c>
      <c r="I2706">
        <f t="shared" si="45"/>
        <v>1997</v>
      </c>
    </row>
    <row r="2707" spans="3:9">
      <c r="C2707">
        <v>70</v>
      </c>
      <c r="D2707">
        <v>3000</v>
      </c>
      <c r="E2707" s="182">
        <v>35703</v>
      </c>
      <c r="F2707" s="198">
        <v>62439</v>
      </c>
      <c r="G2707" t="s">
        <v>1413</v>
      </c>
      <c r="H2707" s="167">
        <v>9182.57</v>
      </c>
      <c r="I2707">
        <f t="shared" si="45"/>
        <v>1997</v>
      </c>
    </row>
    <row r="2708" spans="3:9">
      <c r="C2708">
        <v>70</v>
      </c>
      <c r="D2708">
        <v>3000</v>
      </c>
      <c r="E2708" s="182">
        <v>35703</v>
      </c>
      <c r="F2708" s="198">
        <v>62442</v>
      </c>
      <c r="G2708" t="s">
        <v>2563</v>
      </c>
      <c r="H2708" s="167">
        <v>2116.42</v>
      </c>
      <c r="I2708">
        <f t="shared" si="45"/>
        <v>1997</v>
      </c>
    </row>
    <row r="2709" spans="3:9">
      <c r="C2709">
        <v>70</v>
      </c>
      <c r="D2709">
        <v>3000</v>
      </c>
      <c r="E2709" s="182">
        <v>35703</v>
      </c>
      <c r="F2709" s="198">
        <v>62443</v>
      </c>
      <c r="G2709" t="s">
        <v>2563</v>
      </c>
      <c r="H2709" s="167">
        <v>2116.42</v>
      </c>
      <c r="I2709">
        <f t="shared" si="45"/>
        <v>1997</v>
      </c>
    </row>
    <row r="2710" spans="3:9">
      <c r="C2710">
        <v>70</v>
      </c>
      <c r="D2710">
        <v>3000</v>
      </c>
      <c r="E2710" s="182">
        <v>35703</v>
      </c>
      <c r="F2710" s="198">
        <v>62451</v>
      </c>
      <c r="G2710" t="s">
        <v>1410</v>
      </c>
      <c r="H2710" s="167">
        <v>8793.84</v>
      </c>
      <c r="I2710">
        <f t="shared" si="45"/>
        <v>1997</v>
      </c>
    </row>
    <row r="2711" spans="3:9">
      <c r="C2711">
        <v>70</v>
      </c>
      <c r="D2711">
        <v>3000</v>
      </c>
      <c r="E2711" s="182">
        <v>35703</v>
      </c>
      <c r="F2711" s="198">
        <v>63537</v>
      </c>
      <c r="G2711" t="s">
        <v>2840</v>
      </c>
      <c r="H2711" s="167">
        <v>7636.92</v>
      </c>
      <c r="I2711">
        <f t="shared" si="45"/>
        <v>1997</v>
      </c>
    </row>
    <row r="2712" spans="3:9">
      <c r="C2712">
        <v>70</v>
      </c>
      <c r="D2712">
        <v>3000</v>
      </c>
      <c r="E2712" s="182">
        <v>35726</v>
      </c>
      <c r="F2712" s="198">
        <v>68692</v>
      </c>
      <c r="G2712" t="s">
        <v>3716</v>
      </c>
      <c r="H2712" s="167">
        <v>12112.4</v>
      </c>
      <c r="I2712">
        <f t="shared" si="45"/>
        <v>1997</v>
      </c>
    </row>
    <row r="2713" spans="3:9">
      <c r="C2713">
        <v>70</v>
      </c>
      <c r="D2713">
        <v>3000</v>
      </c>
      <c r="E2713" s="182">
        <v>35727</v>
      </c>
      <c r="F2713" s="198">
        <v>68691</v>
      </c>
      <c r="G2713" t="s">
        <v>3717</v>
      </c>
      <c r="H2713" s="167">
        <v>4014.65</v>
      </c>
      <c r="I2713">
        <f t="shared" si="45"/>
        <v>1997</v>
      </c>
    </row>
    <row r="2714" spans="3:9">
      <c r="C2714">
        <v>70</v>
      </c>
      <c r="D2714">
        <v>3000</v>
      </c>
      <c r="E2714" s="182">
        <v>35730</v>
      </c>
      <c r="F2714" s="198">
        <v>68694</v>
      </c>
      <c r="G2714" t="s">
        <v>506</v>
      </c>
      <c r="H2714" s="167">
        <v>9954.2099999999991</v>
      </c>
      <c r="I2714">
        <f t="shared" si="45"/>
        <v>1997</v>
      </c>
    </row>
    <row r="2715" spans="3:9">
      <c r="C2715">
        <v>70</v>
      </c>
      <c r="D2715">
        <v>3000</v>
      </c>
      <c r="E2715" s="182">
        <v>35738</v>
      </c>
      <c r="F2715" s="198">
        <v>63564</v>
      </c>
      <c r="G2715" t="s">
        <v>1425</v>
      </c>
      <c r="H2715" s="167">
        <v>2565.17</v>
      </c>
      <c r="I2715">
        <f t="shared" si="45"/>
        <v>1997</v>
      </c>
    </row>
    <row r="2716" spans="3:9">
      <c r="C2716">
        <v>70</v>
      </c>
      <c r="D2716">
        <v>3000</v>
      </c>
      <c r="E2716" s="182">
        <v>35738</v>
      </c>
      <c r="F2716" s="198">
        <v>63565</v>
      </c>
      <c r="G2716" t="s">
        <v>507</v>
      </c>
      <c r="H2716" s="167">
        <v>3909.54</v>
      </c>
      <c r="I2716">
        <f t="shared" si="45"/>
        <v>1997</v>
      </c>
    </row>
    <row r="2717" spans="3:9">
      <c r="C2717">
        <v>70</v>
      </c>
      <c r="D2717">
        <v>3000</v>
      </c>
      <c r="E2717" s="182">
        <v>35739</v>
      </c>
      <c r="F2717" s="198">
        <v>67767</v>
      </c>
      <c r="G2717" t="s">
        <v>1426</v>
      </c>
      <c r="H2717" s="167">
        <v>11309.9</v>
      </c>
      <c r="I2717">
        <f t="shared" si="45"/>
        <v>1997</v>
      </c>
    </row>
    <row r="2718" spans="3:9">
      <c r="C2718">
        <v>70</v>
      </c>
      <c r="D2718">
        <v>3000</v>
      </c>
      <c r="E2718" s="182">
        <v>35753</v>
      </c>
      <c r="F2718" s="198">
        <v>64244</v>
      </c>
      <c r="G2718" t="s">
        <v>1427</v>
      </c>
      <c r="H2718" s="167">
        <v>261791.6</v>
      </c>
      <c r="I2718">
        <f t="shared" si="45"/>
        <v>1997</v>
      </c>
    </row>
    <row r="2719" spans="3:9">
      <c r="C2719">
        <v>70</v>
      </c>
      <c r="D2719">
        <v>3000</v>
      </c>
      <c r="E2719" s="182">
        <v>35765</v>
      </c>
      <c r="F2719" s="198">
        <v>68698</v>
      </c>
      <c r="G2719" t="s">
        <v>508</v>
      </c>
      <c r="H2719" s="167">
        <v>2460.8200000000002</v>
      </c>
      <c r="I2719">
        <f t="shared" si="45"/>
        <v>1997</v>
      </c>
    </row>
    <row r="2720" spans="3:9">
      <c r="C2720">
        <v>70</v>
      </c>
      <c r="D2720">
        <v>3000</v>
      </c>
      <c r="E2720" s="182">
        <v>35776</v>
      </c>
      <c r="F2720" s="198">
        <v>65984</v>
      </c>
      <c r="G2720" t="s">
        <v>509</v>
      </c>
      <c r="H2720" s="167">
        <v>56315.3</v>
      </c>
      <c r="I2720">
        <f t="shared" si="45"/>
        <v>1997</v>
      </c>
    </row>
    <row r="2721" spans="3:9">
      <c r="C2721">
        <v>70</v>
      </c>
      <c r="D2721">
        <v>3000</v>
      </c>
      <c r="E2721" s="182">
        <v>35780</v>
      </c>
      <c r="F2721" s="198">
        <v>67085</v>
      </c>
      <c r="G2721" t="s">
        <v>510</v>
      </c>
      <c r="H2721" s="167">
        <v>19994.28</v>
      </c>
      <c r="I2721">
        <f t="shared" si="45"/>
        <v>1997</v>
      </c>
    </row>
    <row r="2722" spans="3:9">
      <c r="C2722">
        <v>70</v>
      </c>
      <c r="D2722">
        <v>3000</v>
      </c>
      <c r="E2722" s="182">
        <v>35780</v>
      </c>
      <c r="F2722" s="198">
        <v>68685</v>
      </c>
      <c r="G2722" t="s">
        <v>1434</v>
      </c>
      <c r="H2722" s="167">
        <v>16140.56</v>
      </c>
      <c r="I2722">
        <f t="shared" si="45"/>
        <v>1997</v>
      </c>
    </row>
    <row r="2723" spans="3:9">
      <c r="C2723">
        <v>70</v>
      </c>
      <c r="D2723">
        <v>3000</v>
      </c>
      <c r="E2723" s="182">
        <v>35795</v>
      </c>
      <c r="F2723" s="198">
        <v>66925</v>
      </c>
      <c r="G2723" t="s">
        <v>1438</v>
      </c>
      <c r="H2723" s="167">
        <v>66898.78</v>
      </c>
      <c r="I2723">
        <f t="shared" si="45"/>
        <v>1997</v>
      </c>
    </row>
    <row r="2724" spans="3:9">
      <c r="C2724">
        <v>70</v>
      </c>
      <c r="D2724">
        <v>3000</v>
      </c>
      <c r="E2724" s="182">
        <v>35807</v>
      </c>
      <c r="F2724" s="198">
        <v>67771</v>
      </c>
      <c r="G2724" t="s">
        <v>511</v>
      </c>
      <c r="H2724" s="167">
        <v>105644.05</v>
      </c>
      <c r="I2724">
        <f t="shared" si="45"/>
        <v>1998</v>
      </c>
    </row>
    <row r="2725" spans="3:9">
      <c r="C2725">
        <v>70</v>
      </c>
      <c r="D2725">
        <v>3000</v>
      </c>
      <c r="E2725" s="182">
        <v>35808</v>
      </c>
      <c r="F2725" s="198">
        <v>65982</v>
      </c>
      <c r="G2725" t="s">
        <v>1445</v>
      </c>
      <c r="H2725" s="167">
        <v>142403.43</v>
      </c>
      <c r="I2725">
        <f t="shared" si="45"/>
        <v>1998</v>
      </c>
    </row>
    <row r="2726" spans="3:9">
      <c r="C2726">
        <v>70</v>
      </c>
      <c r="D2726">
        <v>3000</v>
      </c>
      <c r="E2726" s="182">
        <v>35811</v>
      </c>
      <c r="F2726" s="198">
        <v>67083</v>
      </c>
      <c r="G2726" t="s">
        <v>1446</v>
      </c>
      <c r="H2726" s="167">
        <v>2102.98</v>
      </c>
      <c r="I2726">
        <f t="shared" si="45"/>
        <v>1998</v>
      </c>
    </row>
    <row r="2727" spans="3:9">
      <c r="C2727">
        <v>70</v>
      </c>
      <c r="D2727">
        <v>3000</v>
      </c>
      <c r="E2727" s="182">
        <v>35811</v>
      </c>
      <c r="F2727" s="198">
        <v>70486</v>
      </c>
      <c r="G2727" t="s">
        <v>1447</v>
      </c>
      <c r="H2727" s="167">
        <v>8006.25</v>
      </c>
      <c r="I2727">
        <f t="shared" si="45"/>
        <v>1998</v>
      </c>
    </row>
    <row r="2728" spans="3:9">
      <c r="C2728">
        <v>70</v>
      </c>
      <c r="D2728">
        <v>3000</v>
      </c>
      <c r="E2728" s="182">
        <v>35816</v>
      </c>
      <c r="F2728" s="198">
        <v>65983</v>
      </c>
      <c r="G2728" t="s">
        <v>512</v>
      </c>
      <c r="H2728" s="167">
        <v>75113.5</v>
      </c>
      <c r="I2728">
        <f t="shared" si="45"/>
        <v>1998</v>
      </c>
    </row>
    <row r="2729" spans="3:9">
      <c r="C2729">
        <v>70</v>
      </c>
      <c r="D2729">
        <v>3000</v>
      </c>
      <c r="E2729" s="182">
        <v>35816</v>
      </c>
      <c r="F2729" s="198">
        <v>65988</v>
      </c>
      <c r="G2729" t="s">
        <v>3136</v>
      </c>
      <c r="H2729" s="167">
        <v>466088.98</v>
      </c>
      <c r="I2729">
        <f t="shared" si="45"/>
        <v>1998</v>
      </c>
    </row>
    <row r="2730" spans="3:9">
      <c r="C2730">
        <v>70</v>
      </c>
      <c r="D2730">
        <v>3000</v>
      </c>
      <c r="E2730" s="182">
        <v>35816</v>
      </c>
      <c r="F2730" s="198">
        <v>66912</v>
      </c>
      <c r="G2730" t="s">
        <v>369</v>
      </c>
      <c r="H2730" s="167">
        <v>41296.99</v>
      </c>
      <c r="I2730">
        <f t="shared" si="45"/>
        <v>1998</v>
      </c>
    </row>
    <row r="2731" spans="3:9">
      <c r="C2731">
        <v>70</v>
      </c>
      <c r="D2731">
        <v>3000</v>
      </c>
      <c r="E2731" s="182">
        <v>35816</v>
      </c>
      <c r="F2731" s="198">
        <v>66913</v>
      </c>
      <c r="G2731" t="s">
        <v>3125</v>
      </c>
      <c r="H2731" s="167">
        <v>40025.919999999998</v>
      </c>
      <c r="I2731">
        <f t="shared" si="45"/>
        <v>1998</v>
      </c>
    </row>
    <row r="2732" spans="3:9">
      <c r="C2732">
        <v>70</v>
      </c>
      <c r="D2732">
        <v>3000</v>
      </c>
      <c r="E2732" s="182">
        <v>35816</v>
      </c>
      <c r="F2732" s="198">
        <v>66916</v>
      </c>
      <c r="G2732" t="s">
        <v>3133</v>
      </c>
      <c r="H2732" s="167">
        <v>84423.71</v>
      </c>
      <c r="I2732">
        <f t="shared" ref="I2732:I2795" si="46">YEAR(E2732)</f>
        <v>1998</v>
      </c>
    </row>
    <row r="2733" spans="3:9">
      <c r="C2733">
        <v>70</v>
      </c>
      <c r="D2733">
        <v>3000</v>
      </c>
      <c r="E2733" s="182">
        <v>35816</v>
      </c>
      <c r="F2733" s="198">
        <v>66917</v>
      </c>
      <c r="G2733" t="s">
        <v>368</v>
      </c>
      <c r="H2733" s="167">
        <v>40503.49</v>
      </c>
      <c r="I2733">
        <f t="shared" si="46"/>
        <v>1998</v>
      </c>
    </row>
    <row r="2734" spans="3:9">
      <c r="C2734">
        <v>70</v>
      </c>
      <c r="D2734">
        <v>3000</v>
      </c>
      <c r="E2734" s="182">
        <v>35816</v>
      </c>
      <c r="F2734" s="198">
        <v>66918</v>
      </c>
      <c r="G2734" t="s">
        <v>1448</v>
      </c>
      <c r="H2734" s="167">
        <v>38226</v>
      </c>
      <c r="I2734">
        <f t="shared" si="46"/>
        <v>1998</v>
      </c>
    </row>
    <row r="2735" spans="3:9">
      <c r="C2735">
        <v>70</v>
      </c>
      <c r="D2735">
        <v>3000</v>
      </c>
      <c r="E2735" s="182">
        <v>35822</v>
      </c>
      <c r="F2735" s="198">
        <v>67598</v>
      </c>
      <c r="G2735" t="s">
        <v>513</v>
      </c>
      <c r="H2735" s="167">
        <v>34990.67</v>
      </c>
      <c r="I2735">
        <f t="shared" si="46"/>
        <v>1998</v>
      </c>
    </row>
    <row r="2736" spans="3:9">
      <c r="C2736">
        <v>70</v>
      </c>
      <c r="D2736">
        <v>3000</v>
      </c>
      <c r="E2736" s="182">
        <v>35837</v>
      </c>
      <c r="F2736" s="198">
        <v>65138</v>
      </c>
      <c r="G2736" t="s">
        <v>514</v>
      </c>
      <c r="H2736" s="167">
        <v>15996.5</v>
      </c>
      <c r="I2736">
        <f t="shared" si="46"/>
        <v>1998</v>
      </c>
    </row>
    <row r="2737" spans="3:9">
      <c r="C2737">
        <v>70</v>
      </c>
      <c r="D2737">
        <v>3000</v>
      </c>
      <c r="E2737" s="182">
        <v>35837</v>
      </c>
      <c r="F2737" s="198">
        <v>68697</v>
      </c>
      <c r="G2737" t="s">
        <v>376</v>
      </c>
      <c r="H2737" s="167">
        <v>5188.05</v>
      </c>
      <c r="I2737">
        <f t="shared" si="46"/>
        <v>1998</v>
      </c>
    </row>
    <row r="2738" spans="3:9">
      <c r="C2738">
        <v>70</v>
      </c>
      <c r="D2738">
        <v>3000</v>
      </c>
      <c r="E2738" s="182">
        <v>35843</v>
      </c>
      <c r="F2738" s="198">
        <v>66919</v>
      </c>
      <c r="G2738" t="s">
        <v>3151</v>
      </c>
      <c r="H2738" s="167">
        <v>58880.56</v>
      </c>
      <c r="I2738">
        <f t="shared" si="46"/>
        <v>1998</v>
      </c>
    </row>
    <row r="2739" spans="3:9">
      <c r="C2739">
        <v>70</v>
      </c>
      <c r="D2739">
        <v>3000</v>
      </c>
      <c r="E2739" s="182">
        <v>35845</v>
      </c>
      <c r="F2739" s="198">
        <v>65820</v>
      </c>
      <c r="G2739" t="s">
        <v>515</v>
      </c>
      <c r="H2739" s="167">
        <v>9416</v>
      </c>
      <c r="I2739">
        <f t="shared" si="46"/>
        <v>1998</v>
      </c>
    </row>
    <row r="2740" spans="3:9">
      <c r="C2740">
        <v>70</v>
      </c>
      <c r="D2740">
        <v>3000</v>
      </c>
      <c r="E2740" s="182">
        <v>35846</v>
      </c>
      <c r="F2740" s="198">
        <v>70484</v>
      </c>
      <c r="G2740" t="s">
        <v>3153</v>
      </c>
      <c r="H2740" s="167">
        <v>14200.76</v>
      </c>
      <c r="I2740">
        <f t="shared" si="46"/>
        <v>1998</v>
      </c>
    </row>
    <row r="2741" spans="3:9">
      <c r="C2741">
        <v>70</v>
      </c>
      <c r="D2741">
        <v>3000</v>
      </c>
      <c r="E2741" s="182">
        <v>35857</v>
      </c>
      <c r="F2741" s="198">
        <v>62878</v>
      </c>
      <c r="G2741" t="s">
        <v>516</v>
      </c>
      <c r="H2741" s="167">
        <v>211102</v>
      </c>
      <c r="I2741">
        <f t="shared" si="46"/>
        <v>1998</v>
      </c>
    </row>
    <row r="2742" spans="3:9">
      <c r="C2742">
        <v>70</v>
      </c>
      <c r="D2742">
        <v>3000</v>
      </c>
      <c r="E2742" s="182">
        <v>35857</v>
      </c>
      <c r="F2742" s="198">
        <v>65148</v>
      </c>
      <c r="G2742" t="s">
        <v>635</v>
      </c>
      <c r="H2742" s="167">
        <v>5339.3</v>
      </c>
      <c r="I2742">
        <f t="shared" si="46"/>
        <v>1998</v>
      </c>
    </row>
    <row r="2743" spans="3:9">
      <c r="C2743">
        <v>70</v>
      </c>
      <c r="D2743">
        <v>3000</v>
      </c>
      <c r="E2743" s="182">
        <v>35857</v>
      </c>
      <c r="F2743" s="198">
        <v>67612</v>
      </c>
      <c r="G2743" t="s">
        <v>636</v>
      </c>
      <c r="H2743" s="167">
        <v>19786.240000000002</v>
      </c>
      <c r="I2743">
        <f t="shared" si="46"/>
        <v>1998</v>
      </c>
    </row>
    <row r="2744" spans="3:9">
      <c r="C2744">
        <v>70</v>
      </c>
      <c r="D2744">
        <v>3000</v>
      </c>
      <c r="E2744" s="182">
        <v>35867</v>
      </c>
      <c r="F2744" s="198">
        <v>66922</v>
      </c>
      <c r="G2744" t="s">
        <v>648</v>
      </c>
      <c r="H2744" s="167">
        <v>113396</v>
      </c>
      <c r="I2744">
        <f t="shared" si="46"/>
        <v>1998</v>
      </c>
    </row>
    <row r="2745" spans="3:9">
      <c r="C2745">
        <v>70</v>
      </c>
      <c r="D2745">
        <v>3000</v>
      </c>
      <c r="E2745" s="182">
        <v>35870</v>
      </c>
      <c r="F2745" s="198">
        <v>69394</v>
      </c>
      <c r="G2745" t="s">
        <v>517</v>
      </c>
      <c r="H2745" s="167">
        <v>174935.66</v>
      </c>
      <c r="I2745">
        <f t="shared" si="46"/>
        <v>1998</v>
      </c>
    </row>
    <row r="2746" spans="3:9">
      <c r="C2746">
        <v>70</v>
      </c>
      <c r="D2746">
        <v>3000</v>
      </c>
      <c r="E2746" s="182">
        <v>35874</v>
      </c>
      <c r="F2746" s="198">
        <v>63557</v>
      </c>
      <c r="G2746" t="s">
        <v>650</v>
      </c>
      <c r="H2746" s="167">
        <v>10683.95</v>
      </c>
      <c r="I2746">
        <f t="shared" si="46"/>
        <v>1998</v>
      </c>
    </row>
    <row r="2747" spans="3:9">
      <c r="C2747">
        <v>70</v>
      </c>
      <c r="D2747">
        <v>3000</v>
      </c>
      <c r="E2747" s="182">
        <v>35874</v>
      </c>
      <c r="F2747" s="198">
        <v>65819</v>
      </c>
      <c r="G2747" t="s">
        <v>649</v>
      </c>
      <c r="H2747" s="167">
        <v>2200.12</v>
      </c>
      <c r="I2747">
        <f t="shared" si="46"/>
        <v>1998</v>
      </c>
    </row>
    <row r="2748" spans="3:9">
      <c r="C2748">
        <v>70</v>
      </c>
      <c r="D2748">
        <v>3000</v>
      </c>
      <c r="E2748" s="182">
        <v>35878</v>
      </c>
      <c r="F2748" s="198">
        <v>63558</v>
      </c>
      <c r="G2748" t="s">
        <v>655</v>
      </c>
      <c r="H2748" s="167">
        <v>4712.28</v>
      </c>
      <c r="I2748">
        <f t="shared" si="46"/>
        <v>1998</v>
      </c>
    </row>
    <row r="2749" spans="3:9">
      <c r="C2749">
        <v>70</v>
      </c>
      <c r="D2749">
        <v>3000</v>
      </c>
      <c r="E2749" s="182">
        <v>35878</v>
      </c>
      <c r="F2749" s="198">
        <v>64239</v>
      </c>
      <c r="G2749" t="s">
        <v>657</v>
      </c>
      <c r="H2749" s="167">
        <v>7659.39</v>
      </c>
      <c r="I2749">
        <f t="shared" si="46"/>
        <v>1998</v>
      </c>
    </row>
    <row r="2750" spans="3:9">
      <c r="C2750">
        <v>70</v>
      </c>
      <c r="D2750">
        <v>3000</v>
      </c>
      <c r="E2750" s="182">
        <v>35878</v>
      </c>
      <c r="F2750" s="198">
        <v>70485</v>
      </c>
      <c r="G2750" t="s">
        <v>656</v>
      </c>
      <c r="H2750" s="167">
        <v>6382.44</v>
      </c>
      <c r="I2750">
        <f t="shared" si="46"/>
        <v>1998</v>
      </c>
    </row>
    <row r="2751" spans="3:9">
      <c r="C2751">
        <v>70</v>
      </c>
      <c r="D2751">
        <v>3000</v>
      </c>
      <c r="E2751" s="182">
        <v>35880</v>
      </c>
      <c r="F2751" s="198">
        <v>65999</v>
      </c>
      <c r="G2751" t="s">
        <v>658</v>
      </c>
      <c r="H2751" s="167">
        <v>3444.02</v>
      </c>
      <c r="I2751">
        <f t="shared" si="46"/>
        <v>1998</v>
      </c>
    </row>
    <row r="2752" spans="3:9">
      <c r="C2752">
        <v>70</v>
      </c>
      <c r="D2752">
        <v>3000</v>
      </c>
      <c r="E2752" s="182">
        <v>35884</v>
      </c>
      <c r="F2752" s="198">
        <v>65817</v>
      </c>
      <c r="G2752" t="s">
        <v>518</v>
      </c>
      <c r="H2752" s="167">
        <v>14091</v>
      </c>
      <c r="I2752">
        <f t="shared" si="46"/>
        <v>1998</v>
      </c>
    </row>
    <row r="2753" spans="3:9">
      <c r="C2753">
        <v>70</v>
      </c>
      <c r="D2753">
        <v>3000</v>
      </c>
      <c r="E2753" s="182">
        <v>35885</v>
      </c>
      <c r="F2753" s="198">
        <v>63561</v>
      </c>
      <c r="G2753" t="s">
        <v>520</v>
      </c>
      <c r="H2753" s="167">
        <v>4761.5</v>
      </c>
      <c r="I2753">
        <f t="shared" si="46"/>
        <v>1998</v>
      </c>
    </row>
    <row r="2754" spans="3:9">
      <c r="C2754">
        <v>70</v>
      </c>
      <c r="D2754">
        <v>3000</v>
      </c>
      <c r="E2754" s="182">
        <v>35888</v>
      </c>
      <c r="F2754" s="198">
        <v>61766</v>
      </c>
      <c r="G2754" t="s">
        <v>664</v>
      </c>
      <c r="H2754" s="167">
        <v>9750.5499999999993</v>
      </c>
      <c r="I2754">
        <f t="shared" si="46"/>
        <v>1998</v>
      </c>
    </row>
    <row r="2755" spans="3:9">
      <c r="C2755">
        <v>70</v>
      </c>
      <c r="D2755">
        <v>3000</v>
      </c>
      <c r="E2755" s="182">
        <v>35892</v>
      </c>
      <c r="F2755" s="198">
        <v>65816</v>
      </c>
      <c r="G2755" t="s">
        <v>521</v>
      </c>
      <c r="H2755" s="167">
        <v>3386.55</v>
      </c>
      <c r="I2755">
        <f t="shared" si="46"/>
        <v>1998</v>
      </c>
    </row>
    <row r="2756" spans="3:9">
      <c r="C2756">
        <v>70</v>
      </c>
      <c r="D2756">
        <v>3000</v>
      </c>
      <c r="E2756" s="182">
        <v>35893</v>
      </c>
      <c r="F2756" s="198">
        <v>63559</v>
      </c>
      <c r="G2756" t="s">
        <v>668</v>
      </c>
      <c r="H2756" s="167">
        <v>19614.43</v>
      </c>
      <c r="I2756">
        <f t="shared" si="46"/>
        <v>1998</v>
      </c>
    </row>
    <row r="2757" spans="3:9">
      <c r="C2757">
        <v>70</v>
      </c>
      <c r="D2757">
        <v>3000</v>
      </c>
      <c r="E2757" s="182">
        <v>35898</v>
      </c>
      <c r="F2757" s="198">
        <v>61765</v>
      </c>
      <c r="G2757" t="s">
        <v>670</v>
      </c>
      <c r="H2757" s="167">
        <v>11561.78</v>
      </c>
      <c r="I2757">
        <f t="shared" si="46"/>
        <v>1998</v>
      </c>
    </row>
    <row r="2758" spans="3:9">
      <c r="C2758">
        <v>70</v>
      </c>
      <c r="D2758">
        <v>3000</v>
      </c>
      <c r="E2758" s="182">
        <v>35913</v>
      </c>
      <c r="F2758" s="198">
        <v>61764</v>
      </c>
      <c r="G2758" t="s">
        <v>2398</v>
      </c>
      <c r="H2758" s="167">
        <v>19931.29</v>
      </c>
      <c r="I2758">
        <f t="shared" si="46"/>
        <v>1998</v>
      </c>
    </row>
    <row r="2759" spans="3:9">
      <c r="C2759">
        <v>70</v>
      </c>
      <c r="D2759">
        <v>3000</v>
      </c>
      <c r="E2759" s="182">
        <v>35922</v>
      </c>
      <c r="F2759" s="198">
        <v>61756</v>
      </c>
      <c r="G2759" t="s">
        <v>1524</v>
      </c>
      <c r="H2759" s="167">
        <v>57251.11</v>
      </c>
      <c r="I2759">
        <f t="shared" si="46"/>
        <v>1998</v>
      </c>
    </row>
    <row r="2760" spans="3:9">
      <c r="C2760">
        <v>70</v>
      </c>
      <c r="D2760">
        <v>3000</v>
      </c>
      <c r="E2760" s="182">
        <v>35929</v>
      </c>
      <c r="F2760" s="198">
        <v>64237</v>
      </c>
      <c r="G2760" t="s">
        <v>1525</v>
      </c>
      <c r="H2760" s="167">
        <v>5980.13</v>
      </c>
      <c r="I2760">
        <f t="shared" si="46"/>
        <v>1998</v>
      </c>
    </row>
    <row r="2761" spans="3:9">
      <c r="C2761">
        <v>70</v>
      </c>
      <c r="D2761">
        <v>3000</v>
      </c>
      <c r="E2761" s="182">
        <v>35947</v>
      </c>
      <c r="F2761" s="198">
        <v>62902</v>
      </c>
      <c r="G2761" t="s">
        <v>523</v>
      </c>
      <c r="H2761" s="167">
        <v>21151.43</v>
      </c>
      <c r="I2761">
        <f t="shared" si="46"/>
        <v>1998</v>
      </c>
    </row>
    <row r="2762" spans="3:9">
      <c r="C2762">
        <v>70</v>
      </c>
      <c r="D2762">
        <v>3000</v>
      </c>
      <c r="E2762" s="182">
        <v>35947</v>
      </c>
      <c r="F2762" s="198">
        <v>62903</v>
      </c>
      <c r="G2762" t="s">
        <v>3626</v>
      </c>
      <c r="H2762" s="167">
        <v>19029.669999999998</v>
      </c>
      <c r="I2762">
        <f t="shared" si="46"/>
        <v>1998</v>
      </c>
    </row>
    <row r="2763" spans="3:9">
      <c r="C2763">
        <v>70</v>
      </c>
      <c r="D2763">
        <v>3000</v>
      </c>
      <c r="E2763" s="182">
        <v>35947</v>
      </c>
      <c r="F2763" s="198">
        <v>62904</v>
      </c>
      <c r="G2763" t="s">
        <v>522</v>
      </c>
      <c r="H2763" s="167">
        <v>15004.78</v>
      </c>
      <c r="I2763">
        <f t="shared" si="46"/>
        <v>1998</v>
      </c>
    </row>
    <row r="2764" spans="3:9">
      <c r="C2764">
        <v>70</v>
      </c>
      <c r="D2764">
        <v>3000</v>
      </c>
      <c r="E2764" s="182">
        <v>35947</v>
      </c>
      <c r="F2764" s="198">
        <v>62905</v>
      </c>
      <c r="G2764" t="s">
        <v>1533</v>
      </c>
      <c r="H2764" s="167">
        <v>7881.35</v>
      </c>
      <c r="I2764">
        <f t="shared" si="46"/>
        <v>1998</v>
      </c>
    </row>
    <row r="2765" spans="3:9">
      <c r="C2765">
        <v>70</v>
      </c>
      <c r="D2765">
        <v>3000</v>
      </c>
      <c r="E2765" s="182">
        <v>35947</v>
      </c>
      <c r="F2765" s="198">
        <v>63576</v>
      </c>
      <c r="G2765" t="s">
        <v>3619</v>
      </c>
      <c r="H2765" s="167">
        <v>12745.95</v>
      </c>
      <c r="I2765">
        <f t="shared" si="46"/>
        <v>1998</v>
      </c>
    </row>
    <row r="2766" spans="3:9">
      <c r="C2766">
        <v>70</v>
      </c>
      <c r="D2766">
        <v>3000</v>
      </c>
      <c r="E2766" s="182">
        <v>35947</v>
      </c>
      <c r="F2766" s="198">
        <v>64512</v>
      </c>
      <c r="G2766" t="s">
        <v>116</v>
      </c>
      <c r="H2766" s="167">
        <v>45410.559999999998</v>
      </c>
      <c r="I2766">
        <f t="shared" si="46"/>
        <v>1998</v>
      </c>
    </row>
    <row r="2767" spans="3:9">
      <c r="C2767">
        <v>70</v>
      </c>
      <c r="D2767">
        <v>3000</v>
      </c>
      <c r="E2767" s="182">
        <v>35947</v>
      </c>
      <c r="F2767" s="198">
        <v>65161</v>
      </c>
      <c r="G2767" t="s">
        <v>524</v>
      </c>
      <c r="H2767" s="167">
        <v>90620.17</v>
      </c>
      <c r="I2767">
        <f t="shared" si="46"/>
        <v>1998</v>
      </c>
    </row>
    <row r="2768" spans="3:9">
      <c r="C2768">
        <v>70</v>
      </c>
      <c r="D2768">
        <v>3000</v>
      </c>
      <c r="E2768" s="182">
        <v>35947</v>
      </c>
      <c r="F2768" s="198">
        <v>67622</v>
      </c>
      <c r="G2768" t="s">
        <v>1536</v>
      </c>
      <c r="H2768" s="167">
        <v>8950.68</v>
      </c>
      <c r="I2768">
        <f t="shared" si="46"/>
        <v>1998</v>
      </c>
    </row>
    <row r="2769" spans="3:9">
      <c r="C2769">
        <v>70</v>
      </c>
      <c r="D2769">
        <v>3000</v>
      </c>
      <c r="E2769" s="182">
        <v>35965</v>
      </c>
      <c r="F2769" s="198">
        <v>65156</v>
      </c>
      <c r="G2769" t="s">
        <v>124</v>
      </c>
      <c r="H2769" s="167">
        <v>18879.810000000001</v>
      </c>
      <c r="I2769">
        <f t="shared" si="46"/>
        <v>1998</v>
      </c>
    </row>
    <row r="2770" spans="3:9">
      <c r="C2770">
        <v>70</v>
      </c>
      <c r="D2770">
        <v>3000</v>
      </c>
      <c r="E2770" s="182">
        <v>35971</v>
      </c>
      <c r="F2770" s="198">
        <v>65168</v>
      </c>
      <c r="G2770" t="s">
        <v>125</v>
      </c>
      <c r="H2770" s="167">
        <v>4814.43</v>
      </c>
      <c r="I2770">
        <f t="shared" si="46"/>
        <v>1998</v>
      </c>
    </row>
    <row r="2771" spans="3:9">
      <c r="C2771">
        <v>70</v>
      </c>
      <c r="D2771">
        <v>3000</v>
      </c>
      <c r="E2771" s="182">
        <v>36024</v>
      </c>
      <c r="F2771" s="198">
        <v>63577</v>
      </c>
      <c r="G2771" t="s">
        <v>129</v>
      </c>
      <c r="H2771" s="167">
        <v>4846.45</v>
      </c>
      <c r="I2771">
        <f t="shared" si="46"/>
        <v>1998</v>
      </c>
    </row>
    <row r="2772" spans="3:9">
      <c r="C2772">
        <v>70</v>
      </c>
      <c r="D2772">
        <v>3000</v>
      </c>
      <c r="E2772" s="182">
        <v>36028</v>
      </c>
      <c r="F2772" s="198">
        <v>65341</v>
      </c>
      <c r="G2772" t="s">
        <v>132</v>
      </c>
      <c r="H2772" s="167">
        <v>131189.03</v>
      </c>
      <c r="I2772">
        <f t="shared" si="46"/>
        <v>1998</v>
      </c>
    </row>
    <row r="2773" spans="3:9">
      <c r="C2773">
        <v>70</v>
      </c>
      <c r="D2773">
        <v>3000</v>
      </c>
      <c r="E2773" s="182">
        <v>36040</v>
      </c>
      <c r="F2773" s="198">
        <v>67111</v>
      </c>
      <c r="G2773" t="s">
        <v>137</v>
      </c>
      <c r="H2773" s="167">
        <v>9173.6</v>
      </c>
      <c r="I2773">
        <f t="shared" si="46"/>
        <v>1998</v>
      </c>
    </row>
    <row r="2774" spans="3:9">
      <c r="C2774">
        <v>70</v>
      </c>
      <c r="D2774">
        <v>3000</v>
      </c>
      <c r="E2774" s="182">
        <v>36040</v>
      </c>
      <c r="F2774" s="198">
        <v>67114</v>
      </c>
      <c r="G2774" t="s">
        <v>525</v>
      </c>
      <c r="H2774" s="167">
        <v>8483.5</v>
      </c>
      <c r="I2774">
        <f t="shared" si="46"/>
        <v>1998</v>
      </c>
    </row>
    <row r="2775" spans="3:9">
      <c r="C2775">
        <v>70</v>
      </c>
      <c r="D2775">
        <v>3000</v>
      </c>
      <c r="E2775" s="182">
        <v>36040</v>
      </c>
      <c r="F2775" s="198">
        <v>67115</v>
      </c>
      <c r="G2775" t="s">
        <v>138</v>
      </c>
      <c r="H2775" s="167">
        <v>27755</v>
      </c>
      <c r="I2775">
        <f t="shared" si="46"/>
        <v>1998</v>
      </c>
    </row>
    <row r="2776" spans="3:9">
      <c r="C2776">
        <v>70</v>
      </c>
      <c r="D2776">
        <v>3000</v>
      </c>
      <c r="E2776" s="182">
        <v>36054</v>
      </c>
      <c r="F2776" s="198">
        <v>66017</v>
      </c>
      <c r="G2776" t="s">
        <v>1493</v>
      </c>
      <c r="H2776" s="167">
        <v>46825.63</v>
      </c>
      <c r="I2776">
        <f t="shared" si="46"/>
        <v>1998</v>
      </c>
    </row>
    <row r="2777" spans="3:9">
      <c r="C2777">
        <v>70</v>
      </c>
      <c r="D2777">
        <v>3000</v>
      </c>
      <c r="E2777" s="182">
        <v>36055</v>
      </c>
      <c r="F2777" s="198">
        <v>67110</v>
      </c>
      <c r="G2777" t="s">
        <v>526</v>
      </c>
      <c r="H2777" s="167">
        <v>277036.86</v>
      </c>
      <c r="I2777">
        <f t="shared" si="46"/>
        <v>1998</v>
      </c>
    </row>
    <row r="2778" spans="3:9">
      <c r="C2778">
        <v>70</v>
      </c>
      <c r="D2778">
        <v>3000</v>
      </c>
      <c r="E2778" s="182">
        <v>36067</v>
      </c>
      <c r="F2778" s="198">
        <v>65342</v>
      </c>
      <c r="G2778" t="s">
        <v>527</v>
      </c>
      <c r="H2778" s="167">
        <v>61330.87</v>
      </c>
      <c r="I2778">
        <f t="shared" si="46"/>
        <v>1998</v>
      </c>
    </row>
    <row r="2779" spans="3:9">
      <c r="C2779">
        <v>70</v>
      </c>
      <c r="D2779">
        <v>3000</v>
      </c>
      <c r="E2779" s="182">
        <v>36068</v>
      </c>
      <c r="F2779" s="198">
        <v>66022</v>
      </c>
      <c r="G2779" t="s">
        <v>1496</v>
      </c>
      <c r="H2779" s="167">
        <v>136056.53</v>
      </c>
      <c r="I2779">
        <f t="shared" si="46"/>
        <v>1998</v>
      </c>
    </row>
    <row r="2780" spans="3:9">
      <c r="C2780">
        <v>70</v>
      </c>
      <c r="D2780">
        <v>3000</v>
      </c>
      <c r="E2780" s="182">
        <v>36070</v>
      </c>
      <c r="F2780" s="198">
        <v>63578</v>
      </c>
      <c r="G2780" t="s">
        <v>151</v>
      </c>
      <c r="H2780" s="167">
        <v>16055.21</v>
      </c>
      <c r="I2780">
        <f t="shared" si="46"/>
        <v>1998</v>
      </c>
    </row>
    <row r="2781" spans="3:9">
      <c r="C2781">
        <v>70</v>
      </c>
      <c r="D2781">
        <v>3000</v>
      </c>
      <c r="E2781" s="182">
        <v>36088</v>
      </c>
      <c r="F2781" s="198">
        <v>66013</v>
      </c>
      <c r="G2781" t="s">
        <v>154</v>
      </c>
      <c r="H2781" s="167">
        <v>10686.74</v>
      </c>
      <c r="I2781">
        <f t="shared" si="46"/>
        <v>1998</v>
      </c>
    </row>
    <row r="2782" spans="3:9">
      <c r="C2782">
        <v>70</v>
      </c>
      <c r="D2782">
        <v>3000</v>
      </c>
      <c r="E2782" s="182">
        <v>36103</v>
      </c>
      <c r="F2782" s="198">
        <v>66023</v>
      </c>
      <c r="G2782" t="s">
        <v>157</v>
      </c>
      <c r="H2782" s="167">
        <v>50610.92</v>
      </c>
      <c r="I2782">
        <f t="shared" si="46"/>
        <v>1998</v>
      </c>
    </row>
    <row r="2783" spans="3:9">
      <c r="C2783">
        <v>70</v>
      </c>
      <c r="D2783">
        <v>3000</v>
      </c>
      <c r="E2783" s="182">
        <v>36112</v>
      </c>
      <c r="F2783" s="198">
        <v>66856</v>
      </c>
      <c r="G2783" t="s">
        <v>2355</v>
      </c>
      <c r="H2783" s="167">
        <v>209291.51</v>
      </c>
      <c r="I2783">
        <f t="shared" si="46"/>
        <v>1998</v>
      </c>
    </row>
    <row r="2784" spans="3:9">
      <c r="C2784">
        <v>70</v>
      </c>
      <c r="D2784">
        <v>3000</v>
      </c>
      <c r="E2784" s="182">
        <v>36131</v>
      </c>
      <c r="F2784" s="198">
        <v>62901</v>
      </c>
      <c r="G2784" t="s">
        <v>165</v>
      </c>
      <c r="H2784" s="167">
        <v>44993.01</v>
      </c>
      <c r="I2784">
        <f t="shared" si="46"/>
        <v>1998</v>
      </c>
    </row>
    <row r="2785" spans="3:9">
      <c r="C2785">
        <v>70</v>
      </c>
      <c r="D2785">
        <v>3000</v>
      </c>
      <c r="E2785" s="182">
        <v>36143</v>
      </c>
      <c r="F2785" s="198">
        <v>69421</v>
      </c>
      <c r="G2785" t="s">
        <v>167</v>
      </c>
      <c r="H2785" s="167">
        <v>5159.76</v>
      </c>
      <c r="I2785">
        <f t="shared" si="46"/>
        <v>1998</v>
      </c>
    </row>
    <row r="2786" spans="3:9">
      <c r="C2786">
        <v>70</v>
      </c>
      <c r="D2786">
        <v>3000</v>
      </c>
      <c r="E2786" s="182">
        <v>36147</v>
      </c>
      <c r="F2786" s="198">
        <v>66955</v>
      </c>
      <c r="G2786" t="s">
        <v>172</v>
      </c>
      <c r="H2786" s="167">
        <v>8542</v>
      </c>
      <c r="I2786">
        <f t="shared" si="46"/>
        <v>1998</v>
      </c>
    </row>
    <row r="2787" spans="3:9">
      <c r="C2787">
        <v>70</v>
      </c>
      <c r="D2787">
        <v>3000</v>
      </c>
      <c r="E2787" s="182">
        <v>36147</v>
      </c>
      <c r="F2787" s="198">
        <v>66956</v>
      </c>
      <c r="G2787" t="s">
        <v>173</v>
      </c>
      <c r="H2787" s="167">
        <v>13667</v>
      </c>
      <c r="I2787">
        <f t="shared" si="46"/>
        <v>1998</v>
      </c>
    </row>
    <row r="2788" spans="3:9">
      <c r="C2788">
        <v>70</v>
      </c>
      <c r="D2788">
        <v>3000</v>
      </c>
      <c r="E2788" s="182">
        <v>36164</v>
      </c>
      <c r="F2788" s="198">
        <v>63589</v>
      </c>
      <c r="G2788" t="s">
        <v>1723</v>
      </c>
      <c r="H2788" s="167">
        <v>19615.310000000001</v>
      </c>
      <c r="I2788">
        <f t="shared" si="46"/>
        <v>1999</v>
      </c>
    </row>
    <row r="2789" spans="3:9">
      <c r="C2789">
        <v>70</v>
      </c>
      <c r="D2789">
        <v>3000</v>
      </c>
      <c r="E2789" s="182">
        <v>36192</v>
      </c>
      <c r="F2789" s="198">
        <v>64518</v>
      </c>
      <c r="G2789" t="s">
        <v>1733</v>
      </c>
      <c r="H2789" s="167">
        <v>39217.760000000002</v>
      </c>
      <c r="I2789">
        <f t="shared" si="46"/>
        <v>1999</v>
      </c>
    </row>
    <row r="2790" spans="3:9">
      <c r="C2790">
        <v>70</v>
      </c>
      <c r="D2790">
        <v>3000</v>
      </c>
      <c r="E2790" s="182">
        <v>36201</v>
      </c>
      <c r="F2790" s="198">
        <v>68720</v>
      </c>
      <c r="G2790" t="s">
        <v>528</v>
      </c>
      <c r="H2790" s="167">
        <v>65609.759999999995</v>
      </c>
      <c r="I2790">
        <f t="shared" si="46"/>
        <v>1999</v>
      </c>
    </row>
    <row r="2791" spans="3:9">
      <c r="C2791">
        <v>70</v>
      </c>
      <c r="D2791">
        <v>3000</v>
      </c>
      <c r="E2791" s="182">
        <v>36207</v>
      </c>
      <c r="F2791" s="198">
        <v>69420</v>
      </c>
      <c r="G2791" t="s">
        <v>1736</v>
      </c>
      <c r="H2791" s="167">
        <v>4846.45</v>
      </c>
      <c r="I2791">
        <f t="shared" si="46"/>
        <v>1999</v>
      </c>
    </row>
    <row r="2792" spans="3:9">
      <c r="C2792">
        <v>70</v>
      </c>
      <c r="D2792">
        <v>3000</v>
      </c>
      <c r="E2792" s="182">
        <v>36217</v>
      </c>
      <c r="F2792" s="198">
        <v>61788</v>
      </c>
      <c r="G2792" t="s">
        <v>1323</v>
      </c>
      <c r="H2792" s="167">
        <v>8173.85</v>
      </c>
      <c r="I2792">
        <f t="shared" si="46"/>
        <v>1999</v>
      </c>
    </row>
    <row r="2793" spans="3:9">
      <c r="C2793">
        <v>70</v>
      </c>
      <c r="D2793">
        <v>3000</v>
      </c>
      <c r="E2793" s="182">
        <v>36217</v>
      </c>
      <c r="F2793" s="198">
        <v>63597</v>
      </c>
      <c r="G2793" t="s">
        <v>1739</v>
      </c>
      <c r="H2793" s="167">
        <v>6340.62</v>
      </c>
      <c r="I2793">
        <f t="shared" si="46"/>
        <v>1999</v>
      </c>
    </row>
    <row r="2794" spans="3:9">
      <c r="C2794">
        <v>70</v>
      </c>
      <c r="D2794">
        <v>3000</v>
      </c>
      <c r="E2794" s="182">
        <v>36228</v>
      </c>
      <c r="F2794" s="198">
        <v>69417</v>
      </c>
      <c r="G2794" t="s">
        <v>1324</v>
      </c>
      <c r="H2794" s="167">
        <v>503772.58</v>
      </c>
      <c r="I2794">
        <f t="shared" si="46"/>
        <v>1999</v>
      </c>
    </row>
    <row r="2795" spans="3:9">
      <c r="C2795">
        <v>70</v>
      </c>
      <c r="D2795">
        <v>3000</v>
      </c>
      <c r="E2795" s="182">
        <v>36230</v>
      </c>
      <c r="F2795" s="198">
        <v>67635</v>
      </c>
      <c r="G2795" t="s">
        <v>1325</v>
      </c>
      <c r="H2795" s="167">
        <v>79299.360000000001</v>
      </c>
      <c r="I2795">
        <f t="shared" si="46"/>
        <v>1999</v>
      </c>
    </row>
    <row r="2796" spans="3:9">
      <c r="C2796">
        <v>70</v>
      </c>
      <c r="D2796">
        <v>3000</v>
      </c>
      <c r="E2796" s="182">
        <v>36234</v>
      </c>
      <c r="F2796" s="198">
        <v>67636</v>
      </c>
      <c r="G2796" t="s">
        <v>1326</v>
      </c>
      <c r="H2796" s="167">
        <v>53508.5</v>
      </c>
      <c r="I2796">
        <f t="shared" ref="I2796:I2859" si="47">YEAR(E2796)</f>
        <v>1999</v>
      </c>
    </row>
    <row r="2797" spans="3:9">
      <c r="C2797">
        <v>70</v>
      </c>
      <c r="D2797">
        <v>3000</v>
      </c>
      <c r="E2797" s="182">
        <v>36242</v>
      </c>
      <c r="F2797" s="198">
        <v>68724</v>
      </c>
      <c r="G2797" t="s">
        <v>1327</v>
      </c>
      <c r="H2797" s="167">
        <v>36489.129999999997</v>
      </c>
      <c r="I2797">
        <f t="shared" si="47"/>
        <v>1999</v>
      </c>
    </row>
    <row r="2798" spans="3:9">
      <c r="C2798">
        <v>70</v>
      </c>
      <c r="D2798">
        <v>3000</v>
      </c>
      <c r="E2798" s="182">
        <v>36255</v>
      </c>
      <c r="F2798" s="198">
        <v>61785</v>
      </c>
      <c r="G2798" t="s">
        <v>1473</v>
      </c>
      <c r="H2798" s="167">
        <v>19162.7</v>
      </c>
      <c r="I2798">
        <f t="shared" si="47"/>
        <v>1999</v>
      </c>
    </row>
    <row r="2799" spans="3:9">
      <c r="C2799">
        <v>70</v>
      </c>
      <c r="D2799">
        <v>3000</v>
      </c>
      <c r="E2799" s="182">
        <v>36255</v>
      </c>
      <c r="F2799" s="198">
        <v>61786</v>
      </c>
      <c r="G2799" t="s">
        <v>1472</v>
      </c>
      <c r="H2799" s="167">
        <v>10850.43</v>
      </c>
      <c r="I2799">
        <f t="shared" si="47"/>
        <v>1999</v>
      </c>
    </row>
    <row r="2800" spans="3:9">
      <c r="C2800">
        <v>70</v>
      </c>
      <c r="D2800">
        <v>3000</v>
      </c>
      <c r="E2800" s="182">
        <v>36257</v>
      </c>
      <c r="F2800" s="198">
        <v>61792</v>
      </c>
      <c r="G2800" t="s">
        <v>1474</v>
      </c>
      <c r="H2800" s="167">
        <v>5124</v>
      </c>
      <c r="I2800">
        <f t="shared" si="47"/>
        <v>1999</v>
      </c>
    </row>
    <row r="2801" spans="3:9">
      <c r="C2801">
        <v>70</v>
      </c>
      <c r="D2801">
        <v>3000</v>
      </c>
      <c r="E2801" s="182">
        <v>36262</v>
      </c>
      <c r="F2801" s="198">
        <v>61795</v>
      </c>
      <c r="G2801" t="s">
        <v>1475</v>
      </c>
      <c r="H2801" s="167">
        <v>22719.59</v>
      </c>
      <c r="I2801">
        <f t="shared" si="47"/>
        <v>1999</v>
      </c>
    </row>
    <row r="2802" spans="3:9">
      <c r="C2802">
        <v>70</v>
      </c>
      <c r="D2802">
        <v>3000</v>
      </c>
      <c r="E2802" s="182">
        <v>36263</v>
      </c>
      <c r="F2802" s="198">
        <v>61784</v>
      </c>
      <c r="G2802" t="s">
        <v>1476</v>
      </c>
      <c r="H2802" s="167">
        <v>10521.82</v>
      </c>
      <c r="I2802">
        <f t="shared" si="47"/>
        <v>1999</v>
      </c>
    </row>
    <row r="2803" spans="3:9">
      <c r="C2803">
        <v>70</v>
      </c>
      <c r="D2803">
        <v>3000</v>
      </c>
      <c r="E2803" s="182">
        <v>36264</v>
      </c>
      <c r="F2803" s="198">
        <v>67821</v>
      </c>
      <c r="G2803" t="s">
        <v>1760</v>
      </c>
      <c r="H2803" s="167">
        <v>78200</v>
      </c>
      <c r="I2803">
        <f t="shared" si="47"/>
        <v>1999</v>
      </c>
    </row>
    <row r="2804" spans="3:9">
      <c r="C2804">
        <v>70</v>
      </c>
      <c r="D2804">
        <v>3000</v>
      </c>
      <c r="E2804" s="182">
        <v>36264</v>
      </c>
      <c r="F2804" s="198">
        <v>67823</v>
      </c>
      <c r="G2804" t="s">
        <v>1761</v>
      </c>
      <c r="H2804" s="167">
        <v>82186.740000000005</v>
      </c>
      <c r="I2804">
        <f t="shared" si="47"/>
        <v>1999</v>
      </c>
    </row>
    <row r="2805" spans="3:9">
      <c r="C2805">
        <v>70</v>
      </c>
      <c r="D2805">
        <v>3000</v>
      </c>
      <c r="E2805" s="182">
        <v>36280</v>
      </c>
      <c r="F2805" s="198">
        <v>62923</v>
      </c>
      <c r="G2805" t="s">
        <v>2843</v>
      </c>
      <c r="H2805" s="167">
        <v>159818.60999999999</v>
      </c>
      <c r="I2805">
        <f t="shared" si="47"/>
        <v>1999</v>
      </c>
    </row>
    <row r="2806" spans="3:9">
      <c r="C2806">
        <v>70</v>
      </c>
      <c r="D2806">
        <v>3000</v>
      </c>
      <c r="E2806" s="182">
        <v>36285</v>
      </c>
      <c r="F2806" s="198">
        <v>67820</v>
      </c>
      <c r="G2806" t="s">
        <v>2844</v>
      </c>
      <c r="H2806" s="167">
        <v>45600.01</v>
      </c>
      <c r="I2806">
        <f t="shared" si="47"/>
        <v>1999</v>
      </c>
    </row>
    <row r="2807" spans="3:9">
      <c r="C2807">
        <v>70</v>
      </c>
      <c r="D2807">
        <v>3000</v>
      </c>
      <c r="E2807" s="182">
        <v>36285</v>
      </c>
      <c r="F2807" s="198">
        <v>67826</v>
      </c>
      <c r="G2807" t="s">
        <v>3128</v>
      </c>
      <c r="H2807" s="167">
        <v>319984.75</v>
      </c>
      <c r="I2807">
        <f t="shared" si="47"/>
        <v>1999</v>
      </c>
    </row>
    <row r="2808" spans="3:9">
      <c r="C2808">
        <v>70</v>
      </c>
      <c r="D2808">
        <v>3000</v>
      </c>
      <c r="E2808" s="182">
        <v>36312</v>
      </c>
      <c r="F2808" s="198">
        <v>60184</v>
      </c>
      <c r="G2808" t="s">
        <v>1211</v>
      </c>
      <c r="H2808" s="167">
        <v>4196.34</v>
      </c>
      <c r="I2808">
        <f t="shared" si="47"/>
        <v>1999</v>
      </c>
    </row>
    <row r="2809" spans="3:9">
      <c r="C2809">
        <v>70</v>
      </c>
      <c r="D2809">
        <v>3000</v>
      </c>
      <c r="E2809" s="182">
        <v>36312</v>
      </c>
      <c r="F2809" s="198">
        <v>66487</v>
      </c>
      <c r="G2809" t="s">
        <v>1227</v>
      </c>
      <c r="H2809" s="167">
        <v>18778.25</v>
      </c>
      <c r="I2809">
        <f t="shared" si="47"/>
        <v>1999</v>
      </c>
    </row>
    <row r="2810" spans="3:9">
      <c r="C2810">
        <v>70</v>
      </c>
      <c r="D2810">
        <v>3000</v>
      </c>
      <c r="E2810" s="182">
        <v>36312</v>
      </c>
      <c r="F2810" s="198">
        <v>66488</v>
      </c>
      <c r="G2810" t="s">
        <v>1230</v>
      </c>
      <c r="H2810" s="167">
        <v>20671.61</v>
      </c>
      <c r="I2810">
        <f t="shared" si="47"/>
        <v>1999</v>
      </c>
    </row>
    <row r="2811" spans="3:9">
      <c r="C2811">
        <v>70</v>
      </c>
      <c r="D2811">
        <v>3000</v>
      </c>
      <c r="E2811" s="182">
        <v>36312</v>
      </c>
      <c r="F2811" s="198">
        <v>67155</v>
      </c>
      <c r="G2811" t="s">
        <v>1223</v>
      </c>
      <c r="H2811" s="167">
        <v>14261.8</v>
      </c>
      <c r="I2811">
        <f t="shared" si="47"/>
        <v>1999</v>
      </c>
    </row>
    <row r="2812" spans="3:9">
      <c r="C2812">
        <v>70</v>
      </c>
      <c r="D2812">
        <v>3000</v>
      </c>
      <c r="E2812" s="182">
        <v>36312</v>
      </c>
      <c r="F2812" s="198">
        <v>67159</v>
      </c>
      <c r="G2812" t="s">
        <v>1229</v>
      </c>
      <c r="H2812" s="167">
        <v>19508.560000000001</v>
      </c>
      <c r="I2812">
        <f t="shared" si="47"/>
        <v>1999</v>
      </c>
    </row>
    <row r="2813" spans="3:9">
      <c r="C2813">
        <v>70</v>
      </c>
      <c r="D2813">
        <v>3000</v>
      </c>
      <c r="E2813" s="182">
        <v>36312</v>
      </c>
      <c r="F2813" s="198">
        <v>67162</v>
      </c>
      <c r="G2813" t="s">
        <v>1224</v>
      </c>
      <c r="H2813" s="167">
        <v>14391.5</v>
      </c>
      <c r="I2813">
        <f t="shared" si="47"/>
        <v>1999</v>
      </c>
    </row>
    <row r="2814" spans="3:9">
      <c r="C2814">
        <v>70</v>
      </c>
      <c r="D2814">
        <v>3000</v>
      </c>
      <c r="E2814" s="182">
        <v>36315</v>
      </c>
      <c r="F2814" s="198">
        <v>66968</v>
      </c>
      <c r="G2814" t="s">
        <v>1232</v>
      </c>
      <c r="H2814" s="167">
        <v>48654.23</v>
      </c>
      <c r="I2814">
        <f t="shared" si="47"/>
        <v>1999</v>
      </c>
    </row>
    <row r="2815" spans="3:9">
      <c r="C2815">
        <v>70</v>
      </c>
      <c r="D2815">
        <v>3000</v>
      </c>
      <c r="E2815" s="182">
        <v>36335</v>
      </c>
      <c r="F2815" s="198">
        <v>68755</v>
      </c>
      <c r="G2815" t="s">
        <v>1234</v>
      </c>
      <c r="H2815" s="167">
        <v>8894.6200000000008</v>
      </c>
      <c r="I2815">
        <f t="shared" si="47"/>
        <v>1999</v>
      </c>
    </row>
    <row r="2816" spans="3:9">
      <c r="C2816">
        <v>70</v>
      </c>
      <c r="D2816">
        <v>3000</v>
      </c>
      <c r="E2816" s="182">
        <v>36336</v>
      </c>
      <c r="F2816" s="198">
        <v>65217</v>
      </c>
      <c r="G2816" t="s">
        <v>1236</v>
      </c>
      <c r="H2816" s="167">
        <v>4814.43</v>
      </c>
      <c r="I2816">
        <f t="shared" si="47"/>
        <v>1999</v>
      </c>
    </row>
    <row r="2817" spans="3:9">
      <c r="C2817">
        <v>70</v>
      </c>
      <c r="D2817">
        <v>3000</v>
      </c>
      <c r="E2817" s="182">
        <v>36341</v>
      </c>
      <c r="F2817" s="198">
        <v>66292</v>
      </c>
      <c r="G2817" t="s">
        <v>2846</v>
      </c>
      <c r="H2817" s="167">
        <v>18776.09</v>
      </c>
      <c r="I2817">
        <f t="shared" si="47"/>
        <v>1999</v>
      </c>
    </row>
    <row r="2818" spans="3:9">
      <c r="C2818">
        <v>70</v>
      </c>
      <c r="D2818">
        <v>3000</v>
      </c>
      <c r="E2818" s="182">
        <v>36341</v>
      </c>
      <c r="F2818" s="198">
        <v>66293</v>
      </c>
      <c r="G2818" t="s">
        <v>2845</v>
      </c>
      <c r="H2818" s="167">
        <v>11610.67</v>
      </c>
      <c r="I2818">
        <f t="shared" si="47"/>
        <v>1999</v>
      </c>
    </row>
    <row r="2819" spans="3:9">
      <c r="C2819">
        <v>70</v>
      </c>
      <c r="D2819">
        <v>3000</v>
      </c>
      <c r="E2819" s="182">
        <v>36341</v>
      </c>
      <c r="F2819" s="198">
        <v>68076</v>
      </c>
      <c r="G2819" t="s">
        <v>1237</v>
      </c>
      <c r="H2819" s="167">
        <v>7120</v>
      </c>
      <c r="I2819">
        <f t="shared" si="47"/>
        <v>1999</v>
      </c>
    </row>
    <row r="2820" spans="3:9">
      <c r="C2820">
        <v>70</v>
      </c>
      <c r="D2820">
        <v>3000</v>
      </c>
      <c r="E2820" s="182">
        <v>36361</v>
      </c>
      <c r="F2820" s="198">
        <v>65362</v>
      </c>
      <c r="G2820" t="s">
        <v>365</v>
      </c>
      <c r="H2820" s="167">
        <v>42936.32</v>
      </c>
      <c r="I2820">
        <f t="shared" si="47"/>
        <v>1999</v>
      </c>
    </row>
    <row r="2821" spans="3:9">
      <c r="C2821">
        <v>70</v>
      </c>
      <c r="D2821">
        <v>3000</v>
      </c>
      <c r="E2821" s="182">
        <v>36377</v>
      </c>
      <c r="F2821" s="198">
        <v>61800</v>
      </c>
      <c r="G2821" t="s">
        <v>2847</v>
      </c>
      <c r="H2821" s="167">
        <v>50000</v>
      </c>
      <c r="I2821">
        <f t="shared" si="47"/>
        <v>1999</v>
      </c>
    </row>
    <row r="2822" spans="3:9">
      <c r="C2822">
        <v>70</v>
      </c>
      <c r="D2822">
        <v>3000</v>
      </c>
      <c r="E2822" s="182">
        <v>36382</v>
      </c>
      <c r="F2822" s="198">
        <v>64738</v>
      </c>
      <c r="G2822" t="s">
        <v>1004</v>
      </c>
      <c r="H2822" s="167">
        <v>15077.86</v>
      </c>
      <c r="I2822">
        <f t="shared" si="47"/>
        <v>1999</v>
      </c>
    </row>
    <row r="2823" spans="3:9">
      <c r="C2823">
        <v>70</v>
      </c>
      <c r="D2823">
        <v>3000</v>
      </c>
      <c r="E2823" s="182">
        <v>36391</v>
      </c>
      <c r="F2823" s="198">
        <v>70528</v>
      </c>
      <c r="G2823" t="s">
        <v>2848</v>
      </c>
      <c r="H2823" s="167">
        <v>154761.04</v>
      </c>
      <c r="I2823">
        <f t="shared" si="47"/>
        <v>1999</v>
      </c>
    </row>
    <row r="2824" spans="3:9">
      <c r="C2824">
        <v>70</v>
      </c>
      <c r="D2824">
        <v>3000</v>
      </c>
      <c r="E2824" s="182">
        <v>36396</v>
      </c>
      <c r="F2824" s="198">
        <v>65383</v>
      </c>
      <c r="G2824" t="s">
        <v>1005</v>
      </c>
      <c r="H2824" s="167">
        <v>12599.27</v>
      </c>
      <c r="I2824">
        <f t="shared" si="47"/>
        <v>1999</v>
      </c>
    </row>
    <row r="2825" spans="3:9">
      <c r="C2825">
        <v>70</v>
      </c>
      <c r="D2825">
        <v>3000</v>
      </c>
      <c r="E2825" s="182">
        <v>36402</v>
      </c>
      <c r="F2825" s="198">
        <v>64740</v>
      </c>
      <c r="G2825" t="s">
        <v>1176</v>
      </c>
      <c r="H2825" s="167">
        <v>19808.53</v>
      </c>
      <c r="I2825">
        <f t="shared" si="47"/>
        <v>1999</v>
      </c>
    </row>
    <row r="2826" spans="3:9">
      <c r="C2826">
        <v>70</v>
      </c>
      <c r="D2826">
        <v>3000</v>
      </c>
      <c r="E2826" s="182">
        <v>36402</v>
      </c>
      <c r="F2826" s="198">
        <v>68070</v>
      </c>
      <c r="G2826" t="s">
        <v>846</v>
      </c>
      <c r="H2826" s="167">
        <v>6191.5</v>
      </c>
      <c r="I2826">
        <f t="shared" si="47"/>
        <v>1999</v>
      </c>
    </row>
    <row r="2827" spans="3:9">
      <c r="C2827">
        <v>70</v>
      </c>
      <c r="D2827">
        <v>3000</v>
      </c>
      <c r="E2827" s="182">
        <v>36403</v>
      </c>
      <c r="F2827" s="198">
        <v>64739</v>
      </c>
      <c r="G2827" t="s">
        <v>1983</v>
      </c>
      <c r="H2827" s="167">
        <v>3774.31</v>
      </c>
      <c r="I2827">
        <f t="shared" si="47"/>
        <v>1999</v>
      </c>
    </row>
    <row r="2828" spans="3:9">
      <c r="C2828">
        <v>70</v>
      </c>
      <c r="D2828">
        <v>3000</v>
      </c>
      <c r="E2828" s="182">
        <v>36418</v>
      </c>
      <c r="F2828" s="198">
        <v>70524</v>
      </c>
      <c r="G2828" t="s">
        <v>857</v>
      </c>
      <c r="H2828" s="167">
        <v>248073.37</v>
      </c>
      <c r="I2828">
        <f t="shared" si="47"/>
        <v>1999</v>
      </c>
    </row>
    <row r="2829" spans="3:9">
      <c r="C2829">
        <v>70</v>
      </c>
      <c r="D2829">
        <v>3000</v>
      </c>
      <c r="E2829" s="182">
        <v>36420</v>
      </c>
      <c r="F2829" s="198">
        <v>64732</v>
      </c>
      <c r="G2829" t="s">
        <v>858</v>
      </c>
      <c r="H2829" s="167">
        <v>19962.25</v>
      </c>
      <c r="I2829">
        <f t="shared" si="47"/>
        <v>1999</v>
      </c>
    </row>
    <row r="2830" spans="3:9">
      <c r="C2830">
        <v>70</v>
      </c>
      <c r="D2830">
        <v>3000</v>
      </c>
      <c r="E2830" s="182">
        <v>36425</v>
      </c>
      <c r="F2830" s="198">
        <v>70533</v>
      </c>
      <c r="G2830" t="s">
        <v>1986</v>
      </c>
      <c r="H2830" s="167">
        <v>79958.66</v>
      </c>
      <c r="I2830">
        <f t="shared" si="47"/>
        <v>1999</v>
      </c>
    </row>
    <row r="2831" spans="3:9">
      <c r="C2831">
        <v>70</v>
      </c>
      <c r="D2831">
        <v>3000</v>
      </c>
      <c r="E2831" s="182">
        <v>36427</v>
      </c>
      <c r="F2831" s="198">
        <v>65357</v>
      </c>
      <c r="G2831" t="s">
        <v>3706</v>
      </c>
      <c r="H2831" s="167">
        <v>524191.03</v>
      </c>
      <c r="I2831">
        <f t="shared" si="47"/>
        <v>1999</v>
      </c>
    </row>
    <row r="2832" spans="3:9">
      <c r="C2832">
        <v>70</v>
      </c>
      <c r="D2832">
        <v>3000</v>
      </c>
      <c r="E2832" s="182">
        <v>36431</v>
      </c>
      <c r="F2832" s="198">
        <v>66296</v>
      </c>
      <c r="G2832" t="s">
        <v>1990</v>
      </c>
      <c r="H2832" s="167">
        <v>20096.099999999999</v>
      </c>
      <c r="I2832">
        <f t="shared" si="47"/>
        <v>1999</v>
      </c>
    </row>
    <row r="2833" spans="3:9">
      <c r="C2833">
        <v>70</v>
      </c>
      <c r="D2833">
        <v>3000</v>
      </c>
      <c r="E2833" s="182">
        <v>36432</v>
      </c>
      <c r="F2833" s="198">
        <v>64720</v>
      </c>
      <c r="G2833" t="s">
        <v>1991</v>
      </c>
      <c r="H2833" s="167">
        <v>41783.65</v>
      </c>
      <c r="I2833">
        <f t="shared" si="47"/>
        <v>1999</v>
      </c>
    </row>
    <row r="2834" spans="3:9">
      <c r="C2834">
        <v>70</v>
      </c>
      <c r="D2834">
        <v>3000</v>
      </c>
      <c r="E2834" s="182">
        <v>36433</v>
      </c>
      <c r="F2834" s="198">
        <v>62931</v>
      </c>
      <c r="G2834" t="s">
        <v>3008</v>
      </c>
      <c r="H2834" s="167">
        <v>110228.29</v>
      </c>
      <c r="I2834">
        <f t="shared" si="47"/>
        <v>1999</v>
      </c>
    </row>
    <row r="2835" spans="3:9">
      <c r="C2835">
        <v>70</v>
      </c>
      <c r="D2835">
        <v>3000</v>
      </c>
      <c r="E2835" s="182">
        <v>36444</v>
      </c>
      <c r="F2835" s="198">
        <v>65384</v>
      </c>
      <c r="G2835" t="s">
        <v>3014</v>
      </c>
      <c r="H2835" s="167">
        <v>10853.27</v>
      </c>
      <c r="I2835">
        <f t="shared" si="47"/>
        <v>1999</v>
      </c>
    </row>
    <row r="2836" spans="3:9">
      <c r="C2836">
        <v>70</v>
      </c>
      <c r="D2836">
        <v>3000</v>
      </c>
      <c r="E2836" s="182">
        <v>36446</v>
      </c>
      <c r="F2836" s="198">
        <v>66253</v>
      </c>
      <c r="G2836" t="s">
        <v>2358</v>
      </c>
      <c r="H2836" s="167">
        <v>551833.91</v>
      </c>
      <c r="I2836">
        <f t="shared" si="47"/>
        <v>1999</v>
      </c>
    </row>
    <row r="2837" spans="3:9">
      <c r="C2837">
        <v>70</v>
      </c>
      <c r="D2837">
        <v>3000</v>
      </c>
      <c r="E2837" s="182">
        <v>36448</v>
      </c>
      <c r="F2837" s="198">
        <v>64733</v>
      </c>
      <c r="G2837" t="s">
        <v>3017</v>
      </c>
      <c r="H2837" s="167">
        <v>5129.05</v>
      </c>
      <c r="I2837">
        <f t="shared" si="47"/>
        <v>1999</v>
      </c>
    </row>
    <row r="2838" spans="3:9">
      <c r="C2838">
        <v>70</v>
      </c>
      <c r="D2838">
        <v>3000</v>
      </c>
      <c r="E2838" s="182">
        <v>36448</v>
      </c>
      <c r="F2838" s="198">
        <v>65358</v>
      </c>
      <c r="G2838" t="s">
        <v>2321</v>
      </c>
      <c r="H2838" s="167">
        <v>52651.78</v>
      </c>
      <c r="I2838">
        <f t="shared" si="47"/>
        <v>1999</v>
      </c>
    </row>
    <row r="2839" spans="3:9">
      <c r="C2839">
        <v>70</v>
      </c>
      <c r="D2839">
        <v>3000</v>
      </c>
      <c r="E2839" s="182">
        <v>36451</v>
      </c>
      <c r="F2839" s="198">
        <v>65368</v>
      </c>
      <c r="G2839" t="s">
        <v>3707</v>
      </c>
      <c r="H2839" s="167">
        <v>127110.66</v>
      </c>
      <c r="I2839">
        <f t="shared" si="47"/>
        <v>1999</v>
      </c>
    </row>
    <row r="2840" spans="3:9">
      <c r="C2840">
        <v>70</v>
      </c>
      <c r="D2840">
        <v>3000</v>
      </c>
      <c r="E2840" s="182">
        <v>36453</v>
      </c>
      <c r="F2840" s="198">
        <v>64546</v>
      </c>
      <c r="G2840" t="s">
        <v>2202</v>
      </c>
      <c r="H2840" s="167">
        <v>456150</v>
      </c>
      <c r="I2840">
        <f t="shared" si="47"/>
        <v>1999</v>
      </c>
    </row>
    <row r="2841" spans="3:9">
      <c r="C2841">
        <v>70</v>
      </c>
      <c r="D2841">
        <v>3000</v>
      </c>
      <c r="E2841" s="182">
        <v>36453</v>
      </c>
      <c r="F2841" s="198">
        <v>64547</v>
      </c>
      <c r="G2841" t="s">
        <v>2198</v>
      </c>
      <c r="H2841" s="167">
        <v>133918</v>
      </c>
      <c r="I2841">
        <f t="shared" si="47"/>
        <v>1999</v>
      </c>
    </row>
    <row r="2842" spans="3:9">
      <c r="C2842">
        <v>70</v>
      </c>
      <c r="D2842">
        <v>3000</v>
      </c>
      <c r="E2842" s="182">
        <v>36453</v>
      </c>
      <c r="F2842" s="198">
        <v>64548</v>
      </c>
      <c r="G2842" t="s">
        <v>2324</v>
      </c>
      <c r="H2842" s="167">
        <v>61392</v>
      </c>
      <c r="I2842">
        <f t="shared" si="47"/>
        <v>1999</v>
      </c>
    </row>
    <row r="2843" spans="3:9">
      <c r="C2843">
        <v>70</v>
      </c>
      <c r="D2843">
        <v>3000</v>
      </c>
      <c r="E2843" s="182">
        <v>36465</v>
      </c>
      <c r="F2843" s="198">
        <v>64719</v>
      </c>
      <c r="G2843" t="s">
        <v>2231</v>
      </c>
      <c r="H2843" s="167">
        <v>86750.67</v>
      </c>
      <c r="I2843">
        <f t="shared" si="47"/>
        <v>1999</v>
      </c>
    </row>
    <row r="2844" spans="3:9">
      <c r="C2844">
        <v>70</v>
      </c>
      <c r="D2844">
        <v>3000</v>
      </c>
      <c r="E2844" s="182">
        <v>36466</v>
      </c>
      <c r="F2844" s="198">
        <v>65360</v>
      </c>
      <c r="G2844" t="s">
        <v>2232</v>
      </c>
      <c r="H2844" s="167">
        <v>31947.97</v>
      </c>
      <c r="I2844">
        <f t="shared" si="47"/>
        <v>1999</v>
      </c>
    </row>
    <row r="2845" spans="3:9">
      <c r="C2845">
        <v>70</v>
      </c>
      <c r="D2845">
        <v>3000</v>
      </c>
      <c r="E2845" s="182">
        <v>36494</v>
      </c>
      <c r="F2845" s="198">
        <v>65220</v>
      </c>
      <c r="G2845" t="s">
        <v>3708</v>
      </c>
      <c r="H2845" s="167">
        <v>18918.240000000002</v>
      </c>
      <c r="I2845">
        <f t="shared" si="47"/>
        <v>1999</v>
      </c>
    </row>
    <row r="2846" spans="3:9">
      <c r="C2846">
        <v>70</v>
      </c>
      <c r="D2846">
        <v>3000</v>
      </c>
      <c r="E2846" s="182">
        <v>36494</v>
      </c>
      <c r="F2846" s="198">
        <v>68073</v>
      </c>
      <c r="G2846" t="s">
        <v>1005</v>
      </c>
      <c r="H2846" s="167">
        <v>5410.09</v>
      </c>
      <c r="I2846">
        <f t="shared" si="47"/>
        <v>1999</v>
      </c>
    </row>
    <row r="2847" spans="3:9">
      <c r="C2847">
        <v>70</v>
      </c>
      <c r="D2847">
        <v>3000</v>
      </c>
      <c r="E2847" s="182">
        <v>36509</v>
      </c>
      <c r="F2847" s="198">
        <v>67146</v>
      </c>
      <c r="G2847" t="s">
        <v>2245</v>
      </c>
      <c r="H2847" s="167">
        <v>101279.56</v>
      </c>
      <c r="I2847">
        <f t="shared" si="47"/>
        <v>1999</v>
      </c>
    </row>
    <row r="2848" spans="3:9">
      <c r="C2848">
        <v>70</v>
      </c>
      <c r="D2848">
        <v>3000</v>
      </c>
      <c r="E2848" s="182">
        <v>36514</v>
      </c>
      <c r="F2848" s="198">
        <v>65210</v>
      </c>
      <c r="G2848" t="s">
        <v>2247</v>
      </c>
      <c r="H2848" s="167">
        <v>28408</v>
      </c>
      <c r="I2848">
        <f t="shared" si="47"/>
        <v>1999</v>
      </c>
    </row>
    <row r="2849" spans="3:9">
      <c r="C2849">
        <v>70</v>
      </c>
      <c r="D2849">
        <v>3000</v>
      </c>
      <c r="E2849" s="182">
        <v>36514</v>
      </c>
      <c r="F2849" s="198">
        <v>65211</v>
      </c>
      <c r="G2849" t="s">
        <v>2258</v>
      </c>
      <c r="H2849" s="167">
        <v>1463023</v>
      </c>
      <c r="I2849">
        <f t="shared" si="47"/>
        <v>1999</v>
      </c>
    </row>
    <row r="2850" spans="3:9">
      <c r="C2850">
        <v>70</v>
      </c>
      <c r="D2850">
        <v>3000</v>
      </c>
      <c r="E2850" s="182">
        <v>36515</v>
      </c>
      <c r="F2850" s="198">
        <v>65218</v>
      </c>
      <c r="G2850" t="s">
        <v>2265</v>
      </c>
      <c r="H2850" s="167">
        <v>18828.57</v>
      </c>
      <c r="I2850">
        <f t="shared" si="47"/>
        <v>1999</v>
      </c>
    </row>
    <row r="2851" spans="3:9">
      <c r="C2851">
        <v>70</v>
      </c>
      <c r="D2851">
        <v>3000</v>
      </c>
      <c r="E2851" s="182">
        <v>36523</v>
      </c>
      <c r="F2851" s="198">
        <v>66302</v>
      </c>
      <c r="G2851" t="s">
        <v>2663</v>
      </c>
      <c r="H2851" s="167">
        <v>345654</v>
      </c>
      <c r="I2851">
        <f t="shared" si="47"/>
        <v>1999</v>
      </c>
    </row>
    <row r="2852" spans="3:9">
      <c r="C2852">
        <v>70</v>
      </c>
      <c r="D2852">
        <v>3000</v>
      </c>
      <c r="E2852" s="182">
        <v>36545</v>
      </c>
      <c r="F2852" s="198">
        <v>67147</v>
      </c>
      <c r="G2852" t="s">
        <v>2671</v>
      </c>
      <c r="H2852" s="167">
        <v>74479.47</v>
      </c>
      <c r="I2852">
        <f t="shared" si="47"/>
        <v>2000</v>
      </c>
    </row>
    <row r="2853" spans="3:9">
      <c r="C2853">
        <v>70</v>
      </c>
      <c r="D2853">
        <v>3000</v>
      </c>
      <c r="E2853" s="182">
        <v>36549</v>
      </c>
      <c r="F2853" s="198">
        <v>65219</v>
      </c>
      <c r="G2853" t="s">
        <v>2672</v>
      </c>
      <c r="H2853" s="167">
        <v>12041.4</v>
      </c>
      <c r="I2853">
        <f t="shared" si="47"/>
        <v>2000</v>
      </c>
    </row>
    <row r="2854" spans="3:9">
      <c r="C2854">
        <v>70</v>
      </c>
      <c r="D2854">
        <v>3000</v>
      </c>
      <c r="E2854" s="182">
        <v>36584</v>
      </c>
      <c r="F2854" s="198">
        <v>66301</v>
      </c>
      <c r="G2854" t="s">
        <v>3709</v>
      </c>
      <c r="H2854" s="167">
        <v>690073.04</v>
      </c>
      <c r="I2854">
        <f t="shared" si="47"/>
        <v>2000</v>
      </c>
    </row>
    <row r="2855" spans="3:9">
      <c r="C2855">
        <v>70</v>
      </c>
      <c r="D2855">
        <v>3000</v>
      </c>
      <c r="E2855" s="182">
        <v>36678</v>
      </c>
      <c r="F2855" s="198">
        <v>67002</v>
      </c>
      <c r="G2855" t="s">
        <v>3710</v>
      </c>
      <c r="H2855" s="167">
        <v>112525.59</v>
      </c>
      <c r="I2855">
        <f t="shared" si="47"/>
        <v>2000</v>
      </c>
    </row>
    <row r="2856" spans="3:9">
      <c r="C2856">
        <v>70</v>
      </c>
      <c r="D2856">
        <v>3000</v>
      </c>
      <c r="E2856" s="182">
        <v>36678</v>
      </c>
      <c r="F2856" s="198">
        <v>68078</v>
      </c>
      <c r="G2856" t="s">
        <v>3711</v>
      </c>
      <c r="H2856" s="167">
        <v>419992.32000000001</v>
      </c>
      <c r="I2856">
        <f t="shared" si="47"/>
        <v>2000</v>
      </c>
    </row>
    <row r="2857" spans="3:9">
      <c r="C2857">
        <v>70</v>
      </c>
      <c r="D2857">
        <v>3000</v>
      </c>
      <c r="E2857" s="182">
        <v>36950</v>
      </c>
      <c r="F2857" s="198">
        <v>62965</v>
      </c>
      <c r="G2857" t="s">
        <v>2693</v>
      </c>
      <c r="H2857" s="167">
        <v>7941.82</v>
      </c>
      <c r="I2857">
        <f t="shared" si="47"/>
        <v>2001</v>
      </c>
    </row>
    <row r="2858" spans="3:9">
      <c r="C2858">
        <v>70</v>
      </c>
      <c r="D2858">
        <v>3000</v>
      </c>
      <c r="E2858" s="182">
        <v>36981</v>
      </c>
      <c r="F2858" s="198">
        <v>61835</v>
      </c>
      <c r="G2858" t="s">
        <v>3719</v>
      </c>
      <c r="H2858" s="167">
        <v>166857.4</v>
      </c>
      <c r="I2858">
        <f t="shared" si="47"/>
        <v>2001</v>
      </c>
    </row>
    <row r="2859" spans="3:9">
      <c r="C2859">
        <v>70</v>
      </c>
      <c r="D2859">
        <v>3000</v>
      </c>
      <c r="E2859" s="182">
        <v>36981</v>
      </c>
      <c r="F2859" s="198">
        <v>65404</v>
      </c>
      <c r="G2859" t="s">
        <v>1006</v>
      </c>
      <c r="H2859" s="167">
        <v>252086.01</v>
      </c>
      <c r="I2859">
        <f t="shared" si="47"/>
        <v>2001</v>
      </c>
    </row>
    <row r="2860" spans="3:9">
      <c r="C2860">
        <v>70</v>
      </c>
      <c r="D2860">
        <v>3000</v>
      </c>
      <c r="E2860" s="182">
        <v>36981</v>
      </c>
      <c r="F2860" s="198">
        <v>70562</v>
      </c>
      <c r="G2860" t="s">
        <v>3848</v>
      </c>
      <c r="H2860" s="167">
        <v>26815.61</v>
      </c>
      <c r="I2860">
        <f t="shared" ref="I2860:I2923" si="48">YEAR(E2860)</f>
        <v>2001</v>
      </c>
    </row>
    <row r="2861" spans="3:9">
      <c r="C2861">
        <v>70</v>
      </c>
      <c r="D2861">
        <v>3000</v>
      </c>
      <c r="E2861" s="182">
        <v>37011</v>
      </c>
      <c r="F2861" s="198">
        <v>64756</v>
      </c>
      <c r="G2861" t="s">
        <v>3935</v>
      </c>
      <c r="H2861" s="167">
        <v>26474</v>
      </c>
      <c r="I2861">
        <f t="shared" si="48"/>
        <v>2001</v>
      </c>
    </row>
    <row r="2862" spans="3:9">
      <c r="C2862">
        <v>70</v>
      </c>
      <c r="D2862">
        <v>3000</v>
      </c>
      <c r="E2862" s="182">
        <v>37011</v>
      </c>
      <c r="F2862" s="198">
        <v>64757</v>
      </c>
      <c r="G2862" t="s">
        <v>2710</v>
      </c>
      <c r="H2862" s="167">
        <v>59890.06</v>
      </c>
      <c r="I2862">
        <f t="shared" si="48"/>
        <v>2001</v>
      </c>
    </row>
    <row r="2863" spans="3:9">
      <c r="C2863">
        <v>70</v>
      </c>
      <c r="D2863">
        <v>3000</v>
      </c>
      <c r="E2863" s="182">
        <v>37043</v>
      </c>
      <c r="F2863" s="198">
        <v>63661</v>
      </c>
      <c r="G2863" t="s">
        <v>3325</v>
      </c>
      <c r="H2863" s="167">
        <v>70709.94</v>
      </c>
      <c r="I2863">
        <f t="shared" si="48"/>
        <v>2001</v>
      </c>
    </row>
    <row r="2864" spans="3:9">
      <c r="C2864">
        <v>70</v>
      </c>
      <c r="D2864">
        <v>3000</v>
      </c>
      <c r="E2864" s="182">
        <v>37043</v>
      </c>
      <c r="F2864" s="198">
        <v>64067</v>
      </c>
      <c r="G2864" t="s">
        <v>710</v>
      </c>
      <c r="H2864" s="167">
        <v>8291.5400000000009</v>
      </c>
      <c r="I2864">
        <f t="shared" si="48"/>
        <v>2001</v>
      </c>
    </row>
    <row r="2865" spans="3:9">
      <c r="C2865">
        <v>70</v>
      </c>
      <c r="D2865">
        <v>3000</v>
      </c>
      <c r="E2865" s="182">
        <v>37043</v>
      </c>
      <c r="F2865" s="198">
        <v>65252</v>
      </c>
      <c r="G2865" t="s">
        <v>280</v>
      </c>
      <c r="H2865" s="167">
        <v>226537.37</v>
      </c>
      <c r="I2865">
        <f t="shared" si="48"/>
        <v>2001</v>
      </c>
    </row>
    <row r="2866" spans="3:9">
      <c r="C2866">
        <v>70</v>
      </c>
      <c r="D2866">
        <v>3000</v>
      </c>
      <c r="E2866" s="182">
        <v>37043</v>
      </c>
      <c r="F2866" s="198">
        <v>65254</v>
      </c>
      <c r="G2866" t="s">
        <v>3336</v>
      </c>
      <c r="H2866" s="167">
        <v>290833.67</v>
      </c>
      <c r="I2866">
        <f t="shared" si="48"/>
        <v>2001</v>
      </c>
    </row>
    <row r="2867" spans="3:9">
      <c r="C2867">
        <v>70</v>
      </c>
      <c r="D2867">
        <v>3000</v>
      </c>
      <c r="E2867" s="182">
        <v>37043</v>
      </c>
      <c r="F2867" s="198">
        <v>65256</v>
      </c>
      <c r="G2867" t="s">
        <v>3339</v>
      </c>
      <c r="H2867" s="167">
        <v>684048.36</v>
      </c>
      <c r="I2867">
        <f t="shared" si="48"/>
        <v>2001</v>
      </c>
    </row>
    <row r="2868" spans="3:9">
      <c r="C2868">
        <v>70</v>
      </c>
      <c r="D2868">
        <v>3000</v>
      </c>
      <c r="E2868" s="182">
        <v>37043</v>
      </c>
      <c r="F2868" s="198">
        <v>65258</v>
      </c>
      <c r="G2868" t="s">
        <v>278</v>
      </c>
      <c r="H2868" s="167">
        <v>33561.85</v>
      </c>
      <c r="I2868">
        <f t="shared" si="48"/>
        <v>2001</v>
      </c>
    </row>
    <row r="2869" spans="3:9">
      <c r="C2869">
        <v>70</v>
      </c>
      <c r="D2869">
        <v>3000</v>
      </c>
      <c r="E2869" s="182">
        <v>37043</v>
      </c>
      <c r="F2869" s="198">
        <v>66322</v>
      </c>
      <c r="G2869" t="s">
        <v>281</v>
      </c>
      <c r="H2869" s="167">
        <v>280141.26</v>
      </c>
      <c r="I2869">
        <f t="shared" si="48"/>
        <v>2001</v>
      </c>
    </row>
    <row r="2870" spans="3:9">
      <c r="C2870">
        <v>70</v>
      </c>
      <c r="D2870">
        <v>3000</v>
      </c>
      <c r="E2870" s="182">
        <v>37043</v>
      </c>
      <c r="F2870" s="198">
        <v>66327</v>
      </c>
      <c r="G2870" t="s">
        <v>279</v>
      </c>
      <c r="H2870" s="167">
        <v>81340.320000000007</v>
      </c>
      <c r="I2870">
        <f t="shared" si="48"/>
        <v>2001</v>
      </c>
    </row>
    <row r="2871" spans="3:9">
      <c r="C2871">
        <v>70</v>
      </c>
      <c r="D2871">
        <v>3000</v>
      </c>
      <c r="E2871" s="182">
        <v>37043</v>
      </c>
      <c r="F2871" s="198">
        <v>66330</v>
      </c>
      <c r="G2871" t="s">
        <v>709</v>
      </c>
      <c r="H2871" s="167">
        <v>8022.5</v>
      </c>
      <c r="I2871">
        <f t="shared" si="48"/>
        <v>2001</v>
      </c>
    </row>
    <row r="2872" spans="3:9">
      <c r="C2872">
        <v>70</v>
      </c>
      <c r="D2872">
        <v>3000</v>
      </c>
      <c r="E2872" s="182">
        <v>37043</v>
      </c>
      <c r="F2872" s="198">
        <v>68109</v>
      </c>
      <c r="G2872" t="s">
        <v>2902</v>
      </c>
      <c r="H2872" s="167">
        <v>17404.52</v>
      </c>
      <c r="I2872">
        <f t="shared" si="48"/>
        <v>2001</v>
      </c>
    </row>
    <row r="2873" spans="3:9">
      <c r="C2873">
        <v>70</v>
      </c>
      <c r="D2873">
        <v>3000</v>
      </c>
      <c r="E2873" s="182">
        <v>37072</v>
      </c>
      <c r="F2873" s="198">
        <v>62283</v>
      </c>
      <c r="G2873" t="s">
        <v>3351</v>
      </c>
      <c r="H2873" s="167">
        <v>31481.41</v>
      </c>
      <c r="I2873">
        <f t="shared" si="48"/>
        <v>2001</v>
      </c>
    </row>
    <row r="2874" spans="3:9">
      <c r="C2874">
        <v>70</v>
      </c>
      <c r="D2874">
        <v>3000</v>
      </c>
      <c r="E2874" s="182">
        <v>37072</v>
      </c>
      <c r="F2874" s="198">
        <v>65413</v>
      </c>
      <c r="G2874" t="s">
        <v>3353</v>
      </c>
      <c r="H2874" s="167">
        <v>46329.49</v>
      </c>
      <c r="I2874">
        <f t="shared" si="48"/>
        <v>2001</v>
      </c>
    </row>
    <row r="2875" spans="3:9">
      <c r="C2875">
        <v>70</v>
      </c>
      <c r="D2875">
        <v>3000</v>
      </c>
      <c r="E2875" s="182">
        <v>37072</v>
      </c>
      <c r="F2875" s="198">
        <v>68791</v>
      </c>
      <c r="G2875" t="s">
        <v>3347</v>
      </c>
      <c r="H2875" s="167">
        <v>18878.740000000002</v>
      </c>
      <c r="I2875">
        <f t="shared" si="48"/>
        <v>2001</v>
      </c>
    </row>
    <row r="2876" spans="3:9">
      <c r="C2876">
        <v>70</v>
      </c>
      <c r="D2876">
        <v>3000</v>
      </c>
      <c r="E2876" s="182">
        <v>37134</v>
      </c>
      <c r="F2876" s="198">
        <v>62285</v>
      </c>
      <c r="G2876" t="s">
        <v>2822</v>
      </c>
      <c r="H2876" s="167">
        <v>36244.11</v>
      </c>
      <c r="I2876">
        <f t="shared" si="48"/>
        <v>2001</v>
      </c>
    </row>
    <row r="2877" spans="3:9">
      <c r="C2877">
        <v>70</v>
      </c>
      <c r="D2877">
        <v>3000</v>
      </c>
      <c r="E2877" s="182">
        <v>37134</v>
      </c>
      <c r="F2877" s="198">
        <v>63658</v>
      </c>
      <c r="G2877" t="s">
        <v>537</v>
      </c>
      <c r="H2877" s="167">
        <v>197461.71</v>
      </c>
      <c r="I2877">
        <f t="shared" si="48"/>
        <v>2001</v>
      </c>
    </row>
    <row r="2878" spans="3:9">
      <c r="C2878">
        <v>70</v>
      </c>
      <c r="D2878">
        <v>3000</v>
      </c>
      <c r="E2878" s="182">
        <v>37134</v>
      </c>
      <c r="F2878" s="198">
        <v>69907</v>
      </c>
      <c r="G2878" t="s">
        <v>283</v>
      </c>
      <c r="H2878" s="167">
        <v>187010.6</v>
      </c>
      <c r="I2878">
        <f t="shared" si="48"/>
        <v>2001</v>
      </c>
    </row>
    <row r="2879" spans="3:9">
      <c r="C2879">
        <v>70</v>
      </c>
      <c r="D2879">
        <v>3000</v>
      </c>
      <c r="E2879" s="182">
        <v>37134</v>
      </c>
      <c r="F2879" s="198">
        <v>69909</v>
      </c>
      <c r="G2879" t="s">
        <v>282</v>
      </c>
      <c r="H2879" s="167">
        <v>8867.7199999999993</v>
      </c>
      <c r="I2879">
        <f t="shared" si="48"/>
        <v>2001</v>
      </c>
    </row>
    <row r="2880" spans="3:9">
      <c r="C2880">
        <v>70</v>
      </c>
      <c r="D2880">
        <v>3000</v>
      </c>
      <c r="E2880" s="182">
        <v>37164</v>
      </c>
      <c r="F2880" s="198">
        <v>65657</v>
      </c>
      <c r="G2880" t="s">
        <v>3448</v>
      </c>
      <c r="H2880" s="167">
        <v>18330.97</v>
      </c>
      <c r="I2880">
        <f t="shared" si="48"/>
        <v>2001</v>
      </c>
    </row>
    <row r="2881" spans="3:9">
      <c r="C2881">
        <v>70</v>
      </c>
      <c r="D2881">
        <v>3000</v>
      </c>
      <c r="E2881" s="182">
        <v>37164</v>
      </c>
      <c r="F2881" s="198">
        <v>70580</v>
      </c>
      <c r="G2881" t="s">
        <v>541</v>
      </c>
      <c r="H2881" s="167">
        <v>4112.8900000000003</v>
      </c>
      <c r="I2881">
        <f t="shared" si="48"/>
        <v>2001</v>
      </c>
    </row>
    <row r="2882" spans="3:9">
      <c r="C2882">
        <v>70</v>
      </c>
      <c r="D2882">
        <v>3000</v>
      </c>
      <c r="E2882" s="182">
        <v>37195</v>
      </c>
      <c r="F2882" s="198">
        <v>62277</v>
      </c>
      <c r="G2882" t="s">
        <v>284</v>
      </c>
      <c r="H2882" s="167">
        <v>123700.74</v>
      </c>
      <c r="I2882">
        <f t="shared" si="48"/>
        <v>2001</v>
      </c>
    </row>
    <row r="2883" spans="3:9">
      <c r="C2883">
        <v>70</v>
      </c>
      <c r="D2883">
        <v>3000</v>
      </c>
      <c r="E2883" s="182">
        <v>37195</v>
      </c>
      <c r="F2883" s="198">
        <v>62278</v>
      </c>
      <c r="G2883" t="s">
        <v>561</v>
      </c>
      <c r="H2883" s="167">
        <v>344781.43</v>
      </c>
      <c r="I2883">
        <f t="shared" si="48"/>
        <v>2001</v>
      </c>
    </row>
    <row r="2884" spans="3:9">
      <c r="C2884">
        <v>70</v>
      </c>
      <c r="D2884">
        <v>3000</v>
      </c>
      <c r="E2884" s="182">
        <v>37195</v>
      </c>
      <c r="F2884" s="198">
        <v>62280</v>
      </c>
      <c r="G2884" t="s">
        <v>560</v>
      </c>
      <c r="H2884" s="167">
        <v>304356.93</v>
      </c>
      <c r="I2884">
        <f t="shared" si="48"/>
        <v>2001</v>
      </c>
    </row>
    <row r="2885" spans="3:9">
      <c r="C2885">
        <v>70</v>
      </c>
      <c r="D2885">
        <v>3000</v>
      </c>
      <c r="E2885" s="182">
        <v>37195</v>
      </c>
      <c r="F2885" s="198">
        <v>63899</v>
      </c>
      <c r="G2885" t="s">
        <v>3456</v>
      </c>
      <c r="H2885" s="167">
        <v>16413.8</v>
      </c>
      <c r="I2885">
        <f t="shared" si="48"/>
        <v>2001</v>
      </c>
    </row>
    <row r="2886" spans="3:9">
      <c r="C2886">
        <v>70</v>
      </c>
      <c r="D2886">
        <v>3000</v>
      </c>
      <c r="E2886" s="182">
        <v>37195</v>
      </c>
      <c r="F2886" s="198">
        <v>64617</v>
      </c>
      <c r="G2886" t="s">
        <v>3458</v>
      </c>
      <c r="H2886" s="167">
        <v>49939.83</v>
      </c>
      <c r="I2886">
        <f t="shared" si="48"/>
        <v>2001</v>
      </c>
    </row>
    <row r="2887" spans="3:9">
      <c r="C2887">
        <v>70</v>
      </c>
      <c r="D2887">
        <v>3000</v>
      </c>
      <c r="E2887" s="182">
        <v>37225</v>
      </c>
      <c r="F2887" s="198">
        <v>62274</v>
      </c>
      <c r="G2887" t="s">
        <v>285</v>
      </c>
      <c r="H2887" s="167">
        <v>37836.86</v>
      </c>
      <c r="I2887">
        <f t="shared" si="48"/>
        <v>2001</v>
      </c>
    </row>
    <row r="2888" spans="3:9">
      <c r="C2888">
        <v>70</v>
      </c>
      <c r="D2888">
        <v>3000</v>
      </c>
      <c r="E2888" s="182">
        <v>37225</v>
      </c>
      <c r="F2888" s="198">
        <v>62275</v>
      </c>
      <c r="G2888" t="s">
        <v>287</v>
      </c>
      <c r="H2888" s="167">
        <v>507825.45</v>
      </c>
      <c r="I2888">
        <f t="shared" si="48"/>
        <v>2001</v>
      </c>
    </row>
    <row r="2889" spans="3:9">
      <c r="C2889">
        <v>70</v>
      </c>
      <c r="D2889">
        <v>3000</v>
      </c>
      <c r="E2889" s="182">
        <v>37225</v>
      </c>
      <c r="F2889" s="198">
        <v>62977</v>
      </c>
      <c r="G2889" t="s">
        <v>286</v>
      </c>
      <c r="H2889" s="167">
        <v>100542.79</v>
      </c>
      <c r="I2889">
        <f t="shared" si="48"/>
        <v>2001</v>
      </c>
    </row>
    <row r="2890" spans="3:9">
      <c r="C2890">
        <v>70</v>
      </c>
      <c r="D2890">
        <v>3000</v>
      </c>
      <c r="E2890" s="182">
        <v>37256</v>
      </c>
      <c r="F2890" s="198">
        <v>65421</v>
      </c>
      <c r="G2890" t="s">
        <v>581</v>
      </c>
      <c r="H2890" s="167">
        <v>65504.81</v>
      </c>
      <c r="I2890">
        <f t="shared" si="48"/>
        <v>2001</v>
      </c>
    </row>
    <row r="2891" spans="3:9">
      <c r="C2891">
        <v>70</v>
      </c>
      <c r="D2891">
        <v>3000</v>
      </c>
      <c r="E2891" s="182">
        <v>37256</v>
      </c>
      <c r="F2891" s="198">
        <v>69933</v>
      </c>
      <c r="G2891" t="s">
        <v>575</v>
      </c>
      <c r="H2891" s="167">
        <v>47489.59</v>
      </c>
      <c r="I2891">
        <f t="shared" si="48"/>
        <v>2001</v>
      </c>
    </row>
    <row r="2892" spans="3:9">
      <c r="C2892">
        <v>70</v>
      </c>
      <c r="D2892">
        <v>3000</v>
      </c>
      <c r="E2892" s="182">
        <v>37256</v>
      </c>
      <c r="F2892" s="198">
        <v>70595</v>
      </c>
      <c r="G2892" t="s">
        <v>580</v>
      </c>
      <c r="H2892" s="167">
        <v>53634.37</v>
      </c>
      <c r="I2892">
        <f t="shared" si="48"/>
        <v>2001</v>
      </c>
    </row>
    <row r="2893" spans="3:9">
      <c r="C2893">
        <v>70</v>
      </c>
      <c r="D2893">
        <v>3000</v>
      </c>
      <c r="E2893" s="182">
        <v>37256</v>
      </c>
      <c r="F2893" s="198">
        <v>70597</v>
      </c>
      <c r="G2893" t="s">
        <v>577</v>
      </c>
      <c r="H2893" s="167">
        <v>51505.06</v>
      </c>
      <c r="I2893">
        <f t="shared" si="48"/>
        <v>2001</v>
      </c>
    </row>
    <row r="2894" spans="3:9">
      <c r="C2894">
        <v>70</v>
      </c>
      <c r="D2894">
        <v>3000</v>
      </c>
      <c r="E2894" s="182">
        <v>37287</v>
      </c>
      <c r="F2894" s="198">
        <v>63900</v>
      </c>
      <c r="G2894" t="s">
        <v>587</v>
      </c>
      <c r="H2894" s="167">
        <v>7227.87</v>
      </c>
      <c r="I2894">
        <f t="shared" si="48"/>
        <v>2002</v>
      </c>
    </row>
    <row r="2895" spans="3:9">
      <c r="C2895">
        <v>70</v>
      </c>
      <c r="D2895">
        <v>3000</v>
      </c>
      <c r="E2895" s="182">
        <v>37287</v>
      </c>
      <c r="F2895" s="198">
        <v>65418</v>
      </c>
      <c r="G2895" t="s">
        <v>289</v>
      </c>
      <c r="H2895" s="167">
        <v>4538.96</v>
      </c>
      <c r="I2895">
        <f t="shared" si="48"/>
        <v>2002</v>
      </c>
    </row>
    <row r="2896" spans="3:9">
      <c r="C2896">
        <v>70</v>
      </c>
      <c r="D2896">
        <v>3000</v>
      </c>
      <c r="E2896" s="182">
        <v>37287</v>
      </c>
      <c r="F2896" s="198">
        <v>66341</v>
      </c>
      <c r="G2896" t="s">
        <v>588</v>
      </c>
      <c r="H2896" s="167">
        <v>35978.14</v>
      </c>
      <c r="I2896">
        <f t="shared" si="48"/>
        <v>2002</v>
      </c>
    </row>
    <row r="2897" spans="3:9">
      <c r="C2897">
        <v>70</v>
      </c>
      <c r="D2897">
        <v>3000</v>
      </c>
      <c r="E2897" s="182">
        <v>37315</v>
      </c>
      <c r="F2897" s="198">
        <v>65662</v>
      </c>
      <c r="G2897" t="s">
        <v>292</v>
      </c>
      <c r="H2897" s="167">
        <v>41408.620000000003</v>
      </c>
      <c r="I2897">
        <f t="shared" si="48"/>
        <v>2002</v>
      </c>
    </row>
    <row r="2898" spans="3:9">
      <c r="C2898">
        <v>70</v>
      </c>
      <c r="D2898">
        <v>3000</v>
      </c>
      <c r="E2898" s="182">
        <v>37315</v>
      </c>
      <c r="F2898" s="198">
        <v>65663</v>
      </c>
      <c r="G2898" t="s">
        <v>291</v>
      </c>
      <c r="H2898" s="167">
        <v>13606.77</v>
      </c>
      <c r="I2898">
        <f t="shared" si="48"/>
        <v>2002</v>
      </c>
    </row>
    <row r="2899" spans="3:9">
      <c r="C2899">
        <v>70</v>
      </c>
      <c r="D2899">
        <v>3000</v>
      </c>
      <c r="E2899" s="182">
        <v>37315</v>
      </c>
      <c r="F2899" s="198">
        <v>65666</v>
      </c>
      <c r="G2899" t="s">
        <v>290</v>
      </c>
      <c r="H2899" s="167">
        <v>6581.04</v>
      </c>
      <c r="I2899">
        <f t="shared" si="48"/>
        <v>2002</v>
      </c>
    </row>
    <row r="2900" spans="3:9">
      <c r="C2900">
        <v>70</v>
      </c>
      <c r="D2900">
        <v>3000</v>
      </c>
      <c r="E2900" s="182">
        <v>37315</v>
      </c>
      <c r="F2900" s="198">
        <v>68114</v>
      </c>
      <c r="G2900" t="s">
        <v>1888</v>
      </c>
      <c r="H2900" s="167">
        <v>315476.65999999997</v>
      </c>
      <c r="I2900">
        <f t="shared" si="48"/>
        <v>2002</v>
      </c>
    </row>
    <row r="2901" spans="3:9">
      <c r="C2901">
        <v>70</v>
      </c>
      <c r="D2901">
        <v>3000</v>
      </c>
      <c r="E2901" s="182">
        <v>37315</v>
      </c>
      <c r="F2901" s="198">
        <v>69921</v>
      </c>
      <c r="G2901" t="s">
        <v>1886</v>
      </c>
      <c r="H2901" s="167">
        <v>77362.19</v>
      </c>
      <c r="I2901">
        <f t="shared" si="48"/>
        <v>2002</v>
      </c>
    </row>
    <row r="2902" spans="3:9">
      <c r="C2902">
        <v>70</v>
      </c>
      <c r="D2902">
        <v>3000</v>
      </c>
      <c r="E2902" s="182">
        <v>37316</v>
      </c>
      <c r="F2902" s="198">
        <v>64606</v>
      </c>
      <c r="G2902" t="s">
        <v>293</v>
      </c>
      <c r="H2902" s="167">
        <v>474750.55</v>
      </c>
      <c r="I2902">
        <f t="shared" si="48"/>
        <v>2002</v>
      </c>
    </row>
    <row r="2903" spans="3:9">
      <c r="C2903">
        <v>70</v>
      </c>
      <c r="D2903">
        <v>3000</v>
      </c>
      <c r="E2903" s="182">
        <v>37346</v>
      </c>
      <c r="F2903" s="198">
        <v>64616</v>
      </c>
      <c r="G2903" t="s">
        <v>1074</v>
      </c>
      <c r="H2903" s="167">
        <v>52931.39</v>
      </c>
      <c r="I2903">
        <f t="shared" si="48"/>
        <v>2002</v>
      </c>
    </row>
    <row r="2904" spans="3:9">
      <c r="C2904">
        <v>70</v>
      </c>
      <c r="D2904">
        <v>3000</v>
      </c>
      <c r="E2904" s="182">
        <v>37346</v>
      </c>
      <c r="F2904" s="198">
        <v>66343</v>
      </c>
      <c r="G2904" t="s">
        <v>1076</v>
      </c>
      <c r="H2904" s="167">
        <v>83903.78</v>
      </c>
      <c r="I2904">
        <f t="shared" si="48"/>
        <v>2002</v>
      </c>
    </row>
    <row r="2905" spans="3:9">
      <c r="C2905">
        <v>70</v>
      </c>
      <c r="D2905">
        <v>3000</v>
      </c>
      <c r="E2905" s="182">
        <v>37346</v>
      </c>
      <c r="F2905" s="198">
        <v>67050</v>
      </c>
      <c r="G2905" t="s">
        <v>295</v>
      </c>
      <c r="H2905" s="167">
        <v>72237</v>
      </c>
      <c r="I2905">
        <f t="shared" si="48"/>
        <v>2002</v>
      </c>
    </row>
    <row r="2906" spans="3:9">
      <c r="C2906">
        <v>70</v>
      </c>
      <c r="D2906">
        <v>3000</v>
      </c>
      <c r="E2906" s="182">
        <v>37346</v>
      </c>
      <c r="F2906" s="198">
        <v>67051</v>
      </c>
      <c r="G2906" t="s">
        <v>297</v>
      </c>
      <c r="H2906" s="167">
        <v>82176</v>
      </c>
      <c r="I2906">
        <f t="shared" si="48"/>
        <v>2002</v>
      </c>
    </row>
    <row r="2907" spans="3:9">
      <c r="C2907">
        <v>70</v>
      </c>
      <c r="D2907">
        <v>3000</v>
      </c>
      <c r="E2907" s="182">
        <v>37346</v>
      </c>
      <c r="F2907" s="198">
        <v>67052</v>
      </c>
      <c r="G2907" t="s">
        <v>296</v>
      </c>
      <c r="H2907" s="167">
        <v>74365</v>
      </c>
      <c r="I2907">
        <f t="shared" si="48"/>
        <v>2002</v>
      </c>
    </row>
    <row r="2908" spans="3:9">
      <c r="C2908">
        <v>70</v>
      </c>
      <c r="D2908">
        <v>3000</v>
      </c>
      <c r="E2908" s="182">
        <v>37346</v>
      </c>
      <c r="F2908" s="198">
        <v>68113</v>
      </c>
      <c r="G2908" t="s">
        <v>294</v>
      </c>
      <c r="H2908" s="167">
        <v>56389</v>
      </c>
      <c r="I2908">
        <f t="shared" si="48"/>
        <v>2002</v>
      </c>
    </row>
    <row r="2909" spans="3:9">
      <c r="C2909">
        <v>70</v>
      </c>
      <c r="D2909">
        <v>3000</v>
      </c>
      <c r="E2909" s="182">
        <v>37376</v>
      </c>
      <c r="F2909" s="198">
        <v>70598</v>
      </c>
      <c r="G2909" t="s">
        <v>1081</v>
      </c>
      <c r="H2909" s="167">
        <v>117084.1</v>
      </c>
      <c r="I2909">
        <f t="shared" si="48"/>
        <v>2002</v>
      </c>
    </row>
    <row r="2910" spans="3:9">
      <c r="C2910">
        <v>70</v>
      </c>
      <c r="D2910">
        <v>3000</v>
      </c>
      <c r="E2910" s="182">
        <v>37376</v>
      </c>
      <c r="F2910" s="198">
        <v>70599</v>
      </c>
      <c r="G2910" t="s">
        <v>298</v>
      </c>
      <c r="H2910" s="167">
        <v>112359.8</v>
      </c>
      <c r="I2910">
        <f t="shared" si="48"/>
        <v>2002</v>
      </c>
    </row>
    <row r="2911" spans="3:9">
      <c r="C2911">
        <v>70</v>
      </c>
      <c r="D2911">
        <v>3000</v>
      </c>
      <c r="E2911" s="182">
        <v>37408</v>
      </c>
      <c r="F2911" s="198">
        <v>61893</v>
      </c>
      <c r="G2911" t="s">
        <v>3890</v>
      </c>
      <c r="H2911" s="167">
        <v>25664.78</v>
      </c>
      <c r="I2911">
        <f t="shared" si="48"/>
        <v>2002</v>
      </c>
    </row>
    <row r="2912" spans="3:9">
      <c r="C2912">
        <v>70</v>
      </c>
      <c r="D2912">
        <v>3000</v>
      </c>
      <c r="E2912" s="182">
        <v>37408</v>
      </c>
      <c r="F2912" s="198">
        <v>63008</v>
      </c>
      <c r="G2912" t="s">
        <v>300</v>
      </c>
      <c r="H2912" s="167">
        <v>207092.32</v>
      </c>
      <c r="I2912">
        <f t="shared" si="48"/>
        <v>2002</v>
      </c>
    </row>
    <row r="2913" spans="3:9">
      <c r="C2913">
        <v>70</v>
      </c>
      <c r="D2913">
        <v>3000</v>
      </c>
      <c r="E2913" s="182">
        <v>37408</v>
      </c>
      <c r="F2913" s="198">
        <v>64619</v>
      </c>
      <c r="G2913" t="s">
        <v>3900</v>
      </c>
      <c r="H2913" s="167">
        <v>66226.009999999995</v>
      </c>
      <c r="I2913">
        <f t="shared" si="48"/>
        <v>2002</v>
      </c>
    </row>
    <row r="2914" spans="3:9">
      <c r="C2914">
        <v>70</v>
      </c>
      <c r="D2914">
        <v>3000</v>
      </c>
      <c r="E2914" s="182">
        <v>37408</v>
      </c>
      <c r="F2914" s="198">
        <v>64620</v>
      </c>
      <c r="G2914" t="s">
        <v>3897</v>
      </c>
      <c r="H2914" s="167">
        <v>44142.85</v>
      </c>
      <c r="I2914">
        <f t="shared" si="48"/>
        <v>2002</v>
      </c>
    </row>
    <row r="2915" spans="3:9">
      <c r="C2915">
        <v>70</v>
      </c>
      <c r="D2915">
        <v>3000</v>
      </c>
      <c r="E2915" s="182">
        <v>37408</v>
      </c>
      <c r="F2915" s="198">
        <v>64626</v>
      </c>
      <c r="G2915" t="s">
        <v>299</v>
      </c>
      <c r="H2915" s="167">
        <v>21406.42</v>
      </c>
      <c r="I2915">
        <f t="shared" si="48"/>
        <v>2002</v>
      </c>
    </row>
    <row r="2916" spans="3:9">
      <c r="C2916">
        <v>70</v>
      </c>
      <c r="D2916">
        <v>3000</v>
      </c>
      <c r="E2916" s="182">
        <v>37408</v>
      </c>
      <c r="F2916" s="198">
        <v>64631</v>
      </c>
      <c r="G2916" t="s">
        <v>3891</v>
      </c>
      <c r="H2916" s="167">
        <v>26215</v>
      </c>
      <c r="I2916">
        <f t="shared" si="48"/>
        <v>2002</v>
      </c>
    </row>
    <row r="2917" spans="3:9">
      <c r="C2917">
        <v>70</v>
      </c>
      <c r="D2917">
        <v>3000</v>
      </c>
      <c r="E2917" s="182">
        <v>37408</v>
      </c>
      <c r="F2917" s="198">
        <v>65438</v>
      </c>
      <c r="G2917" t="s">
        <v>1007</v>
      </c>
      <c r="H2917" s="167">
        <v>76343.009999999995</v>
      </c>
      <c r="I2917">
        <f t="shared" si="48"/>
        <v>2002</v>
      </c>
    </row>
    <row r="2918" spans="3:9">
      <c r="C2918">
        <v>70</v>
      </c>
      <c r="D2918">
        <v>3000</v>
      </c>
      <c r="E2918" s="182">
        <v>37408</v>
      </c>
      <c r="F2918" s="198">
        <v>66361</v>
      </c>
      <c r="G2918" t="s">
        <v>3870</v>
      </c>
      <c r="H2918" s="167">
        <v>6626.58</v>
      </c>
      <c r="I2918">
        <f t="shared" si="48"/>
        <v>2002</v>
      </c>
    </row>
    <row r="2919" spans="3:9">
      <c r="C2919">
        <v>70</v>
      </c>
      <c r="D2919">
        <v>3000</v>
      </c>
      <c r="E2919" s="182">
        <v>37408</v>
      </c>
      <c r="F2919" s="198">
        <v>69938</v>
      </c>
      <c r="G2919" t="s">
        <v>3902</v>
      </c>
      <c r="H2919" s="167">
        <v>99866.73</v>
      </c>
      <c r="I2919">
        <f t="shared" si="48"/>
        <v>2002</v>
      </c>
    </row>
    <row r="2920" spans="3:9">
      <c r="C2920">
        <v>70</v>
      </c>
      <c r="D2920">
        <v>3000</v>
      </c>
      <c r="E2920" s="182">
        <v>37408</v>
      </c>
      <c r="F2920" s="198">
        <v>70625</v>
      </c>
      <c r="G2920" t="s">
        <v>3884</v>
      </c>
      <c r="H2920" s="167">
        <v>14591.42</v>
      </c>
      <c r="I2920">
        <f t="shared" si="48"/>
        <v>2002</v>
      </c>
    </row>
    <row r="2921" spans="3:9">
      <c r="C2921">
        <v>70</v>
      </c>
      <c r="D2921">
        <v>3000</v>
      </c>
      <c r="E2921" s="182">
        <v>37408</v>
      </c>
      <c r="F2921" s="198">
        <v>70626</v>
      </c>
      <c r="G2921" t="s">
        <v>3898</v>
      </c>
      <c r="H2921" s="167">
        <v>44722.57</v>
      </c>
      <c r="I2921">
        <f t="shared" si="48"/>
        <v>2002</v>
      </c>
    </row>
    <row r="2922" spans="3:9">
      <c r="C2922">
        <v>70</v>
      </c>
      <c r="D2922">
        <v>3000</v>
      </c>
      <c r="E2922" s="182">
        <v>37432</v>
      </c>
      <c r="F2922" s="198">
        <v>63684</v>
      </c>
      <c r="G2922" t="s">
        <v>3913</v>
      </c>
      <c r="H2922" s="167">
        <v>11640.85</v>
      </c>
      <c r="I2922">
        <f t="shared" si="48"/>
        <v>2002</v>
      </c>
    </row>
    <row r="2923" spans="3:9">
      <c r="C2923">
        <v>70</v>
      </c>
      <c r="D2923">
        <v>3000</v>
      </c>
      <c r="E2923" s="182">
        <v>37437</v>
      </c>
      <c r="F2923" s="198">
        <v>70624</v>
      </c>
      <c r="G2923" t="s">
        <v>3916</v>
      </c>
      <c r="H2923" s="167">
        <v>17417.62</v>
      </c>
      <c r="I2923">
        <f t="shared" si="48"/>
        <v>2002</v>
      </c>
    </row>
    <row r="2924" spans="3:9">
      <c r="C2924">
        <v>70</v>
      </c>
      <c r="D2924">
        <v>3000</v>
      </c>
      <c r="E2924" s="182">
        <v>37438</v>
      </c>
      <c r="F2924" s="198">
        <v>64623</v>
      </c>
      <c r="G2924" t="s">
        <v>301</v>
      </c>
      <c r="H2924" s="167">
        <v>21107.9</v>
      </c>
      <c r="I2924">
        <f t="shared" ref="I2924:I2987" si="49">YEAR(E2924)</f>
        <v>2002</v>
      </c>
    </row>
    <row r="2925" spans="3:9">
      <c r="C2925">
        <v>70</v>
      </c>
      <c r="D2925">
        <v>3000</v>
      </c>
      <c r="E2925" s="182">
        <v>37448</v>
      </c>
      <c r="F2925" s="198">
        <v>63911</v>
      </c>
      <c r="G2925" t="s">
        <v>303</v>
      </c>
      <c r="H2925" s="167">
        <v>123333.15</v>
      </c>
      <c r="I2925">
        <f t="shared" si="49"/>
        <v>2002</v>
      </c>
    </row>
    <row r="2926" spans="3:9">
      <c r="C2926">
        <v>70</v>
      </c>
      <c r="D2926">
        <v>3000</v>
      </c>
      <c r="E2926" s="182">
        <v>37448</v>
      </c>
      <c r="F2926" s="198">
        <v>66360</v>
      </c>
      <c r="G2926" t="s">
        <v>302</v>
      </c>
      <c r="H2926" s="167">
        <v>22526.93</v>
      </c>
      <c r="I2926">
        <f t="shared" si="49"/>
        <v>2002</v>
      </c>
    </row>
    <row r="2927" spans="3:9">
      <c r="C2927">
        <v>70</v>
      </c>
      <c r="D2927">
        <v>3000</v>
      </c>
      <c r="E2927" s="182">
        <v>37462</v>
      </c>
      <c r="F2927" s="198">
        <v>64624</v>
      </c>
      <c r="G2927" t="s">
        <v>1874</v>
      </c>
      <c r="H2927" s="167">
        <v>97380.7</v>
      </c>
      <c r="I2927">
        <f t="shared" si="49"/>
        <v>2002</v>
      </c>
    </row>
    <row r="2928" spans="3:9">
      <c r="C2928">
        <v>70</v>
      </c>
      <c r="D2928">
        <v>3000</v>
      </c>
      <c r="E2928" s="182">
        <v>37468</v>
      </c>
      <c r="F2928" s="198">
        <v>63907</v>
      </c>
      <c r="G2928" t="s">
        <v>1877</v>
      </c>
      <c r="H2928" s="167">
        <v>64085</v>
      </c>
      <c r="I2928">
        <f t="shared" si="49"/>
        <v>2002</v>
      </c>
    </row>
    <row r="2929" spans="3:9">
      <c r="C2929">
        <v>70</v>
      </c>
      <c r="D2929">
        <v>3000</v>
      </c>
      <c r="E2929" s="182">
        <v>37499</v>
      </c>
      <c r="F2929" s="198">
        <v>63906</v>
      </c>
      <c r="G2929" t="s">
        <v>305</v>
      </c>
      <c r="H2929" s="167">
        <v>65237.75</v>
      </c>
      <c r="I2929">
        <f t="shared" si="49"/>
        <v>2002</v>
      </c>
    </row>
    <row r="2930" spans="3:9">
      <c r="C2930">
        <v>70</v>
      </c>
      <c r="D2930">
        <v>3000</v>
      </c>
      <c r="E2930" s="182">
        <v>37500</v>
      </c>
      <c r="F2930" s="198">
        <v>63915</v>
      </c>
      <c r="G2930" t="s">
        <v>1910</v>
      </c>
      <c r="H2930" s="167">
        <v>6971.56</v>
      </c>
      <c r="I2930">
        <f t="shared" si="49"/>
        <v>2002</v>
      </c>
    </row>
    <row r="2931" spans="3:9">
      <c r="C2931">
        <v>70</v>
      </c>
      <c r="D2931">
        <v>3000</v>
      </c>
      <c r="E2931" s="182">
        <v>37504</v>
      </c>
      <c r="F2931" s="198">
        <v>66363</v>
      </c>
      <c r="G2931" t="s">
        <v>1650</v>
      </c>
      <c r="H2931" s="167">
        <v>251474.61</v>
      </c>
      <c r="I2931">
        <f t="shared" si="49"/>
        <v>2002</v>
      </c>
    </row>
    <row r="2932" spans="3:9">
      <c r="C2932">
        <v>70</v>
      </c>
      <c r="D2932">
        <v>3000</v>
      </c>
      <c r="E2932" s="182">
        <v>37530</v>
      </c>
      <c r="F2932" s="198">
        <v>62756</v>
      </c>
      <c r="G2932" t="s">
        <v>1660</v>
      </c>
      <c r="H2932" s="167">
        <v>17567.25</v>
      </c>
      <c r="I2932">
        <f t="shared" si="49"/>
        <v>2002</v>
      </c>
    </row>
    <row r="2933" spans="3:9">
      <c r="C2933">
        <v>70</v>
      </c>
      <c r="D2933">
        <v>3000</v>
      </c>
      <c r="E2933" s="182">
        <v>37530</v>
      </c>
      <c r="F2933" s="198">
        <v>63685</v>
      </c>
      <c r="G2933" t="s">
        <v>308</v>
      </c>
      <c r="H2933" s="167">
        <v>125655.8</v>
      </c>
      <c r="I2933">
        <f t="shared" si="49"/>
        <v>2002</v>
      </c>
    </row>
    <row r="2934" spans="3:9">
      <c r="C2934">
        <v>70</v>
      </c>
      <c r="D2934">
        <v>3000</v>
      </c>
      <c r="E2934" s="182">
        <v>37530</v>
      </c>
      <c r="F2934" s="198">
        <v>63902</v>
      </c>
      <c r="G2934" t="s">
        <v>309</v>
      </c>
      <c r="H2934" s="167">
        <v>445008.89</v>
      </c>
      <c r="I2934">
        <f t="shared" si="49"/>
        <v>2002</v>
      </c>
    </row>
    <row r="2935" spans="3:9">
      <c r="C2935">
        <v>70</v>
      </c>
      <c r="D2935">
        <v>3000</v>
      </c>
      <c r="E2935" s="182">
        <v>37530</v>
      </c>
      <c r="F2935" s="198">
        <v>63903</v>
      </c>
      <c r="G2935" t="s">
        <v>306</v>
      </c>
      <c r="H2935" s="167">
        <v>76240.429999999993</v>
      </c>
      <c r="I2935">
        <f t="shared" si="49"/>
        <v>2002</v>
      </c>
    </row>
    <row r="2936" spans="3:9">
      <c r="C2936">
        <v>70</v>
      </c>
      <c r="D2936">
        <v>3000</v>
      </c>
      <c r="E2936" s="182">
        <v>37530</v>
      </c>
      <c r="F2936" s="198">
        <v>63904</v>
      </c>
      <c r="G2936" t="s">
        <v>1660</v>
      </c>
      <c r="H2936" s="167">
        <v>246141.75</v>
      </c>
      <c r="I2936">
        <f t="shared" si="49"/>
        <v>2002</v>
      </c>
    </row>
    <row r="2937" spans="3:9">
      <c r="C2937">
        <v>70</v>
      </c>
      <c r="D2937">
        <v>3000</v>
      </c>
      <c r="E2937" s="182">
        <v>37530</v>
      </c>
      <c r="F2937" s="198">
        <v>63918</v>
      </c>
      <c r="G2937" t="s">
        <v>310</v>
      </c>
      <c r="H2937" s="167">
        <v>1420538.84</v>
      </c>
      <c r="I2937">
        <f t="shared" si="49"/>
        <v>2002</v>
      </c>
    </row>
    <row r="2938" spans="3:9">
      <c r="C2938">
        <v>70</v>
      </c>
      <c r="D2938">
        <v>3000</v>
      </c>
      <c r="E2938" s="182">
        <v>37530</v>
      </c>
      <c r="F2938" s="198">
        <v>69952</v>
      </c>
      <c r="G2938" t="s">
        <v>307</v>
      </c>
      <c r="H2938" s="167">
        <v>86670.02</v>
      </c>
      <c r="I2938">
        <f t="shared" si="49"/>
        <v>2002</v>
      </c>
    </row>
    <row r="2939" spans="3:9">
      <c r="C2939">
        <v>70</v>
      </c>
      <c r="D2939">
        <v>3000</v>
      </c>
      <c r="E2939" s="182">
        <v>37560</v>
      </c>
      <c r="F2939" s="198">
        <v>64367</v>
      </c>
      <c r="G2939" t="s">
        <v>1668</v>
      </c>
      <c r="H2939" s="167">
        <v>60486.32</v>
      </c>
      <c r="I2939">
        <f t="shared" si="49"/>
        <v>2002</v>
      </c>
    </row>
    <row r="2940" spans="3:9">
      <c r="C2940">
        <v>70</v>
      </c>
      <c r="D2940">
        <v>3000</v>
      </c>
      <c r="E2940" s="182">
        <v>37561</v>
      </c>
      <c r="F2940" s="198">
        <v>67889</v>
      </c>
      <c r="G2940" t="s">
        <v>1678</v>
      </c>
      <c r="H2940" s="167">
        <v>42228.56</v>
      </c>
      <c r="I2940">
        <f t="shared" si="49"/>
        <v>2002</v>
      </c>
    </row>
    <row r="2941" spans="3:9">
      <c r="C2941">
        <v>70</v>
      </c>
      <c r="D2941">
        <v>3000</v>
      </c>
      <c r="E2941" s="182">
        <v>37591</v>
      </c>
      <c r="F2941" s="198">
        <v>61631</v>
      </c>
      <c r="G2941" t="s">
        <v>1772</v>
      </c>
      <c r="H2941" s="167">
        <v>7704</v>
      </c>
      <c r="I2941">
        <f t="shared" si="49"/>
        <v>2002</v>
      </c>
    </row>
    <row r="2942" spans="3:9">
      <c r="C2942">
        <v>70</v>
      </c>
      <c r="D2942">
        <v>3000</v>
      </c>
      <c r="E2942" s="182">
        <v>37591</v>
      </c>
      <c r="F2942" s="198">
        <v>62042</v>
      </c>
      <c r="G2942" t="s">
        <v>1774</v>
      </c>
      <c r="H2942" s="167">
        <v>18404</v>
      </c>
      <c r="I2942">
        <f t="shared" si="49"/>
        <v>2002</v>
      </c>
    </row>
    <row r="2943" spans="3:9">
      <c r="C2943">
        <v>70</v>
      </c>
      <c r="D2943">
        <v>3000</v>
      </c>
      <c r="E2943" s="182">
        <v>37622</v>
      </c>
      <c r="F2943" s="198">
        <v>67893</v>
      </c>
      <c r="G2943" t="s">
        <v>3112</v>
      </c>
      <c r="H2943" s="167">
        <v>744458.45</v>
      </c>
      <c r="I2943">
        <f t="shared" si="49"/>
        <v>2003</v>
      </c>
    </row>
    <row r="2944" spans="3:9">
      <c r="C2944">
        <v>70</v>
      </c>
      <c r="D2944">
        <v>3000</v>
      </c>
      <c r="E2944" s="182">
        <v>37622</v>
      </c>
      <c r="F2944" s="198">
        <v>67897</v>
      </c>
      <c r="G2944" t="s">
        <v>1796</v>
      </c>
      <c r="H2944" s="167">
        <v>121153.63</v>
      </c>
      <c r="I2944">
        <f t="shared" si="49"/>
        <v>2003</v>
      </c>
    </row>
    <row r="2945" spans="3:9">
      <c r="C2945">
        <v>70</v>
      </c>
      <c r="D2945">
        <v>3000</v>
      </c>
      <c r="E2945" s="182">
        <v>37622</v>
      </c>
      <c r="F2945" s="198">
        <v>67898</v>
      </c>
      <c r="G2945" t="s">
        <v>3113</v>
      </c>
      <c r="H2945" s="167">
        <v>1299154.57</v>
      </c>
      <c r="I2945">
        <f t="shared" si="49"/>
        <v>2003</v>
      </c>
    </row>
    <row r="2946" spans="3:9">
      <c r="C2946">
        <v>70</v>
      </c>
      <c r="D2946">
        <v>3000</v>
      </c>
      <c r="E2946" s="182">
        <v>37653</v>
      </c>
      <c r="F2946" s="198">
        <v>63442</v>
      </c>
      <c r="G2946" t="s">
        <v>263</v>
      </c>
      <c r="H2946" s="167">
        <v>312800.02</v>
      </c>
      <c r="I2946">
        <f t="shared" si="49"/>
        <v>2003</v>
      </c>
    </row>
    <row r="2947" spans="3:9">
      <c r="C2947">
        <v>70</v>
      </c>
      <c r="D2947">
        <v>3000</v>
      </c>
      <c r="E2947" s="182">
        <v>37653</v>
      </c>
      <c r="F2947" s="198">
        <v>64361</v>
      </c>
      <c r="G2947" t="s">
        <v>3795</v>
      </c>
      <c r="H2947" s="167">
        <v>259115.92</v>
      </c>
      <c r="I2947">
        <f t="shared" si="49"/>
        <v>2003</v>
      </c>
    </row>
    <row r="2948" spans="3:9">
      <c r="C2948">
        <v>70</v>
      </c>
      <c r="D2948">
        <v>3000</v>
      </c>
      <c r="E2948" s="182">
        <v>37653</v>
      </c>
      <c r="F2948" s="198">
        <v>65064</v>
      </c>
      <c r="G2948" t="s">
        <v>1802</v>
      </c>
      <c r="H2948" s="167">
        <v>15551.78</v>
      </c>
      <c r="I2948">
        <f t="shared" si="49"/>
        <v>2003</v>
      </c>
    </row>
    <row r="2949" spans="3:9">
      <c r="C2949">
        <v>70</v>
      </c>
      <c r="D2949">
        <v>3000</v>
      </c>
      <c r="E2949" s="182">
        <v>37653</v>
      </c>
      <c r="F2949" s="198">
        <v>65066</v>
      </c>
      <c r="G2949" t="s">
        <v>3790</v>
      </c>
      <c r="H2949" s="167">
        <v>226193.97</v>
      </c>
      <c r="I2949">
        <f t="shared" si="49"/>
        <v>2003</v>
      </c>
    </row>
    <row r="2950" spans="3:9">
      <c r="C2950">
        <v>70</v>
      </c>
      <c r="D2950">
        <v>3000</v>
      </c>
      <c r="E2950" s="182">
        <v>37653</v>
      </c>
      <c r="F2950" s="198">
        <v>65070</v>
      </c>
      <c r="G2950" t="s">
        <v>3785</v>
      </c>
      <c r="H2950" s="167">
        <v>109314.43</v>
      </c>
      <c r="I2950">
        <f t="shared" si="49"/>
        <v>2003</v>
      </c>
    </row>
    <row r="2951" spans="3:9">
      <c r="C2951">
        <v>70</v>
      </c>
      <c r="D2951">
        <v>3000</v>
      </c>
      <c r="E2951" s="182">
        <v>37653</v>
      </c>
      <c r="F2951" s="198">
        <v>65074</v>
      </c>
      <c r="G2951" t="s">
        <v>1809</v>
      </c>
      <c r="H2951" s="167">
        <v>25018.48</v>
      </c>
      <c r="I2951">
        <f t="shared" si="49"/>
        <v>2003</v>
      </c>
    </row>
    <row r="2952" spans="3:9">
      <c r="C2952">
        <v>70</v>
      </c>
      <c r="D2952">
        <v>3000</v>
      </c>
      <c r="E2952" s="182">
        <v>37653</v>
      </c>
      <c r="F2952" s="198">
        <v>65439</v>
      </c>
      <c r="G2952" t="s">
        <v>1807</v>
      </c>
      <c r="H2952" s="167">
        <v>20831.36</v>
      </c>
      <c r="I2952">
        <f t="shared" si="49"/>
        <v>2003</v>
      </c>
    </row>
    <row r="2953" spans="3:9">
      <c r="C2953">
        <v>70</v>
      </c>
      <c r="D2953">
        <v>3000</v>
      </c>
      <c r="E2953" s="182">
        <v>37653</v>
      </c>
      <c r="F2953" s="198">
        <v>66112</v>
      </c>
      <c r="G2953" t="s">
        <v>3117</v>
      </c>
      <c r="H2953" s="167">
        <v>3050.84</v>
      </c>
      <c r="I2953">
        <f t="shared" si="49"/>
        <v>2003</v>
      </c>
    </row>
    <row r="2954" spans="3:9">
      <c r="C2954">
        <v>70</v>
      </c>
      <c r="D2954">
        <v>3000</v>
      </c>
      <c r="E2954" s="182">
        <v>37653</v>
      </c>
      <c r="F2954" s="198">
        <v>66797</v>
      </c>
      <c r="G2954" t="s">
        <v>3792</v>
      </c>
      <c r="H2954" s="167">
        <v>247053.8</v>
      </c>
      <c r="I2954">
        <f t="shared" si="49"/>
        <v>2003</v>
      </c>
    </row>
    <row r="2955" spans="3:9">
      <c r="C2955">
        <v>70</v>
      </c>
      <c r="D2955">
        <v>3000</v>
      </c>
      <c r="E2955" s="182">
        <v>37653</v>
      </c>
      <c r="F2955" s="198">
        <v>66798</v>
      </c>
      <c r="G2955" t="s">
        <v>1054</v>
      </c>
      <c r="H2955" s="167">
        <v>372529.68</v>
      </c>
      <c r="I2955">
        <f t="shared" si="49"/>
        <v>2003</v>
      </c>
    </row>
    <row r="2956" spans="3:9">
      <c r="C2956">
        <v>70</v>
      </c>
      <c r="D2956">
        <v>3000</v>
      </c>
      <c r="E2956" s="182">
        <v>37653</v>
      </c>
      <c r="F2956" s="198">
        <v>66799</v>
      </c>
      <c r="G2956" t="s">
        <v>3787</v>
      </c>
      <c r="H2956" s="167">
        <v>135818.85</v>
      </c>
      <c r="I2956">
        <f t="shared" si="49"/>
        <v>2003</v>
      </c>
    </row>
    <row r="2957" spans="3:9">
      <c r="C2957">
        <v>70</v>
      </c>
      <c r="D2957">
        <v>3000</v>
      </c>
      <c r="E2957" s="182">
        <v>37681</v>
      </c>
      <c r="F2957" s="198">
        <v>63440</v>
      </c>
      <c r="G2957" t="s">
        <v>3392</v>
      </c>
      <c r="H2957" s="167">
        <v>81651.7</v>
      </c>
      <c r="I2957">
        <f t="shared" si="49"/>
        <v>2003</v>
      </c>
    </row>
    <row r="2958" spans="3:9">
      <c r="C2958">
        <v>70</v>
      </c>
      <c r="D2958">
        <v>3000</v>
      </c>
      <c r="E2958" s="182">
        <v>37773</v>
      </c>
      <c r="F2958" s="198">
        <v>62057</v>
      </c>
      <c r="G2958" t="s">
        <v>3412</v>
      </c>
      <c r="H2958" s="167">
        <v>13397</v>
      </c>
      <c r="I2958">
        <f t="shared" si="49"/>
        <v>2003</v>
      </c>
    </row>
    <row r="2959" spans="3:9">
      <c r="C2959">
        <v>70</v>
      </c>
      <c r="D2959">
        <v>3000</v>
      </c>
      <c r="E2959" s="182">
        <v>37773</v>
      </c>
      <c r="F2959" s="198">
        <v>62080</v>
      </c>
      <c r="G2959" t="s">
        <v>3438</v>
      </c>
      <c r="H2959" s="167">
        <v>58957.45</v>
      </c>
      <c r="I2959">
        <f t="shared" si="49"/>
        <v>2003</v>
      </c>
    </row>
    <row r="2960" spans="3:9">
      <c r="C2960">
        <v>70</v>
      </c>
      <c r="D2960">
        <v>3000</v>
      </c>
      <c r="E2960" s="182">
        <v>37773</v>
      </c>
      <c r="F2960" s="198">
        <v>62769</v>
      </c>
      <c r="G2960" t="s">
        <v>3437</v>
      </c>
      <c r="H2960" s="167">
        <v>58850</v>
      </c>
      <c r="I2960">
        <f t="shared" si="49"/>
        <v>2003</v>
      </c>
    </row>
    <row r="2961" spans="3:9">
      <c r="C2961">
        <v>70</v>
      </c>
      <c r="D2961">
        <v>3000</v>
      </c>
      <c r="E2961" s="182">
        <v>37773</v>
      </c>
      <c r="F2961" s="198">
        <v>62778</v>
      </c>
      <c r="G2961" t="s">
        <v>3414</v>
      </c>
      <c r="H2961" s="167">
        <v>15013.89</v>
      </c>
      <c r="I2961">
        <f t="shared" si="49"/>
        <v>2003</v>
      </c>
    </row>
    <row r="2962" spans="3:9">
      <c r="C2962">
        <v>70</v>
      </c>
      <c r="D2962">
        <v>3000</v>
      </c>
      <c r="E2962" s="182">
        <v>37773</v>
      </c>
      <c r="F2962" s="198">
        <v>62787</v>
      </c>
      <c r="G2962" t="s">
        <v>3407</v>
      </c>
      <c r="H2962" s="167">
        <v>8618.85</v>
      </c>
      <c r="I2962">
        <f t="shared" si="49"/>
        <v>2003</v>
      </c>
    </row>
    <row r="2963" spans="3:9">
      <c r="C2963">
        <v>70</v>
      </c>
      <c r="D2963">
        <v>3000</v>
      </c>
      <c r="E2963" s="182">
        <v>37773</v>
      </c>
      <c r="F2963" s="198">
        <v>65499</v>
      </c>
      <c r="G2963" t="s">
        <v>1258</v>
      </c>
      <c r="H2963" s="167">
        <v>190682.34</v>
      </c>
      <c r="I2963">
        <f t="shared" si="49"/>
        <v>2003</v>
      </c>
    </row>
    <row r="2964" spans="3:9">
      <c r="C2964">
        <v>70</v>
      </c>
      <c r="D2964">
        <v>3000</v>
      </c>
      <c r="E2964" s="182">
        <v>37773</v>
      </c>
      <c r="F2964" s="198">
        <v>66183</v>
      </c>
      <c r="G2964" t="s">
        <v>1252</v>
      </c>
      <c r="H2964" s="167">
        <v>122034.36</v>
      </c>
      <c r="I2964">
        <f t="shared" si="49"/>
        <v>2003</v>
      </c>
    </row>
    <row r="2965" spans="3:9">
      <c r="C2965">
        <v>70</v>
      </c>
      <c r="D2965">
        <v>3000</v>
      </c>
      <c r="E2965" s="182">
        <v>37773</v>
      </c>
      <c r="F2965" s="198">
        <v>67932</v>
      </c>
      <c r="G2965" t="s">
        <v>1257</v>
      </c>
      <c r="H2965" s="167">
        <v>164688.39000000001</v>
      </c>
      <c r="I2965">
        <f t="shared" si="49"/>
        <v>2003</v>
      </c>
    </row>
    <row r="2966" spans="3:9">
      <c r="C2966">
        <v>70</v>
      </c>
      <c r="D2966">
        <v>3000</v>
      </c>
      <c r="E2966" s="182">
        <v>37773</v>
      </c>
      <c r="F2966" s="198">
        <v>68258</v>
      </c>
      <c r="G2966" t="s">
        <v>3428</v>
      </c>
      <c r="H2966" s="167">
        <v>23293</v>
      </c>
      <c r="I2966">
        <f t="shared" si="49"/>
        <v>2003</v>
      </c>
    </row>
    <row r="2967" spans="3:9">
      <c r="C2967">
        <v>70</v>
      </c>
      <c r="D2967">
        <v>3000</v>
      </c>
      <c r="E2967" s="182">
        <v>37773</v>
      </c>
      <c r="F2967" s="198">
        <v>68597</v>
      </c>
      <c r="G2967" t="s">
        <v>1543</v>
      </c>
      <c r="H2967" s="167">
        <v>287139.87</v>
      </c>
      <c r="I2967">
        <f t="shared" si="49"/>
        <v>2003</v>
      </c>
    </row>
    <row r="2968" spans="3:9">
      <c r="C2968">
        <v>70</v>
      </c>
      <c r="D2968">
        <v>3000</v>
      </c>
      <c r="E2968" s="182">
        <v>37773</v>
      </c>
      <c r="F2968" s="198">
        <v>70390</v>
      </c>
      <c r="G2968" t="s">
        <v>3409</v>
      </c>
      <c r="H2968" s="167">
        <v>9669.89</v>
      </c>
      <c r="I2968">
        <f t="shared" si="49"/>
        <v>2003</v>
      </c>
    </row>
    <row r="2969" spans="3:9">
      <c r="C2969">
        <v>70</v>
      </c>
      <c r="D2969">
        <v>3000</v>
      </c>
      <c r="E2969" s="182">
        <v>37773</v>
      </c>
      <c r="F2969" s="198">
        <v>70391</v>
      </c>
      <c r="G2969" t="s">
        <v>3409</v>
      </c>
      <c r="H2969" s="167">
        <v>9669.89</v>
      </c>
      <c r="I2969">
        <f t="shared" si="49"/>
        <v>2003</v>
      </c>
    </row>
    <row r="2970" spans="3:9">
      <c r="C2970">
        <v>70</v>
      </c>
      <c r="D2970">
        <v>3000</v>
      </c>
      <c r="E2970" s="182">
        <v>37787</v>
      </c>
      <c r="F2970" s="198">
        <v>69641</v>
      </c>
      <c r="G2970" t="s">
        <v>1702</v>
      </c>
      <c r="H2970" s="167">
        <v>18097.98</v>
      </c>
      <c r="I2970">
        <f t="shared" si="49"/>
        <v>2003</v>
      </c>
    </row>
    <row r="2971" spans="3:9">
      <c r="C2971">
        <v>70</v>
      </c>
      <c r="D2971">
        <v>3000</v>
      </c>
      <c r="E2971" s="182">
        <v>37789</v>
      </c>
      <c r="F2971" s="198">
        <v>69639</v>
      </c>
      <c r="G2971" t="s">
        <v>1703</v>
      </c>
      <c r="H2971" s="167">
        <v>7752.15</v>
      </c>
      <c r="I2971">
        <f t="shared" si="49"/>
        <v>2003</v>
      </c>
    </row>
    <row r="2972" spans="3:9">
      <c r="C2972">
        <v>70</v>
      </c>
      <c r="D2972">
        <v>3000</v>
      </c>
      <c r="E2972" s="182">
        <v>37791</v>
      </c>
      <c r="F2972" s="198">
        <v>62773</v>
      </c>
      <c r="G2972" t="s">
        <v>1002</v>
      </c>
      <c r="H2972" s="167">
        <v>229627.8</v>
      </c>
      <c r="I2972">
        <f t="shared" si="49"/>
        <v>2003</v>
      </c>
    </row>
    <row r="2973" spans="3:9">
      <c r="C2973">
        <v>70</v>
      </c>
      <c r="D2973">
        <v>3000</v>
      </c>
      <c r="E2973" s="182">
        <v>37797</v>
      </c>
      <c r="F2973" s="198">
        <v>67930</v>
      </c>
      <c r="G2973" t="s">
        <v>2546</v>
      </c>
      <c r="H2973" s="167">
        <v>253248.1</v>
      </c>
      <c r="I2973">
        <f t="shared" si="49"/>
        <v>2003</v>
      </c>
    </row>
    <row r="2974" spans="3:9">
      <c r="C2974">
        <v>70</v>
      </c>
      <c r="D2974">
        <v>3000</v>
      </c>
      <c r="E2974" s="182">
        <v>37797</v>
      </c>
      <c r="F2974" s="198">
        <v>69721</v>
      </c>
      <c r="G2974" t="s">
        <v>2545</v>
      </c>
      <c r="H2974" s="167">
        <v>177218.55</v>
      </c>
      <c r="I2974">
        <f t="shared" si="49"/>
        <v>2003</v>
      </c>
    </row>
    <row r="2975" spans="3:9">
      <c r="C2975">
        <v>70</v>
      </c>
      <c r="D2975">
        <v>3000</v>
      </c>
      <c r="E2975" s="182">
        <v>37833</v>
      </c>
      <c r="F2975" s="198">
        <v>62630</v>
      </c>
      <c r="G2975" t="s">
        <v>925</v>
      </c>
      <c r="H2975" s="167">
        <v>13959.69</v>
      </c>
      <c r="I2975">
        <f t="shared" si="49"/>
        <v>2003</v>
      </c>
    </row>
    <row r="2976" spans="3:9">
      <c r="C2976">
        <v>70</v>
      </c>
      <c r="D2976">
        <v>3000</v>
      </c>
      <c r="E2976" s="182">
        <v>37839</v>
      </c>
      <c r="F2976" s="198">
        <v>62779</v>
      </c>
      <c r="G2976" t="s">
        <v>928</v>
      </c>
      <c r="H2976" s="167">
        <v>143220.04999999999</v>
      </c>
      <c r="I2976">
        <f t="shared" si="49"/>
        <v>2003</v>
      </c>
    </row>
    <row r="2977" spans="3:9">
      <c r="C2977">
        <v>70</v>
      </c>
      <c r="D2977">
        <v>3000</v>
      </c>
      <c r="E2977" s="182">
        <v>37841</v>
      </c>
      <c r="F2977" s="198">
        <v>69717</v>
      </c>
      <c r="G2977" t="s">
        <v>929</v>
      </c>
      <c r="H2977" s="167">
        <v>246443.73</v>
      </c>
      <c r="I2977">
        <f t="shared" si="49"/>
        <v>2003</v>
      </c>
    </row>
    <row r="2978" spans="3:9">
      <c r="C2978">
        <v>70</v>
      </c>
      <c r="D2978">
        <v>3000</v>
      </c>
      <c r="E2978" s="182">
        <v>37888</v>
      </c>
      <c r="F2978" s="198">
        <v>63072</v>
      </c>
      <c r="G2978" t="s">
        <v>935</v>
      </c>
      <c r="H2978" s="167">
        <v>14906.55</v>
      </c>
      <c r="I2978">
        <f t="shared" si="49"/>
        <v>2003</v>
      </c>
    </row>
    <row r="2979" spans="3:9">
      <c r="C2979">
        <v>70</v>
      </c>
      <c r="D2979">
        <v>3000</v>
      </c>
      <c r="E2979" s="182">
        <v>37921</v>
      </c>
      <c r="F2979" s="198">
        <v>63720</v>
      </c>
      <c r="G2979" t="s">
        <v>3613</v>
      </c>
      <c r="H2979" s="167">
        <v>48996.47</v>
      </c>
      <c r="I2979">
        <f t="shared" si="49"/>
        <v>2003</v>
      </c>
    </row>
    <row r="2980" spans="3:9">
      <c r="C2980">
        <v>70</v>
      </c>
      <c r="D2980">
        <v>3000</v>
      </c>
      <c r="E2980" s="182">
        <v>37922</v>
      </c>
      <c r="F2980" s="198">
        <v>69643</v>
      </c>
      <c r="G2980" t="s">
        <v>3614</v>
      </c>
      <c r="H2980" s="167">
        <v>42403.47</v>
      </c>
      <c r="I2980">
        <f t="shared" si="49"/>
        <v>2003</v>
      </c>
    </row>
    <row r="2981" spans="3:9">
      <c r="C2981">
        <v>70</v>
      </c>
      <c r="D2981">
        <v>3000</v>
      </c>
      <c r="E2981" s="182">
        <v>37928</v>
      </c>
      <c r="F2981" s="198">
        <v>68259</v>
      </c>
      <c r="G2981" t="s">
        <v>3371</v>
      </c>
      <c r="H2981" s="167">
        <v>30830.85</v>
      </c>
      <c r="I2981">
        <f t="shared" si="49"/>
        <v>2003</v>
      </c>
    </row>
    <row r="2982" spans="3:9">
      <c r="C2982">
        <v>70</v>
      </c>
      <c r="D2982">
        <v>3000</v>
      </c>
      <c r="E2982" s="182">
        <v>37944</v>
      </c>
      <c r="F2982" s="198">
        <v>68254</v>
      </c>
      <c r="G2982" t="s">
        <v>3372</v>
      </c>
      <c r="H2982" s="167">
        <v>16209.93</v>
      </c>
      <c r="I2982">
        <f t="shared" si="49"/>
        <v>2003</v>
      </c>
    </row>
    <row r="2983" spans="3:9">
      <c r="C2983">
        <v>70</v>
      </c>
      <c r="D2983">
        <v>3000</v>
      </c>
      <c r="E2983" s="182">
        <v>37946</v>
      </c>
      <c r="F2983" s="198">
        <v>62625</v>
      </c>
      <c r="G2983" t="s">
        <v>3373</v>
      </c>
      <c r="H2983" s="167">
        <v>51656.89</v>
      </c>
      <c r="I2983">
        <f t="shared" si="49"/>
        <v>2003</v>
      </c>
    </row>
    <row r="2984" spans="3:9">
      <c r="C2984">
        <v>70</v>
      </c>
      <c r="D2984">
        <v>3000</v>
      </c>
      <c r="E2984" s="182">
        <v>37949</v>
      </c>
      <c r="F2984" s="198">
        <v>62079</v>
      </c>
      <c r="G2984" t="s">
        <v>2170</v>
      </c>
      <c r="H2984" s="167">
        <v>51592.67</v>
      </c>
      <c r="I2984">
        <f t="shared" si="49"/>
        <v>2003</v>
      </c>
    </row>
    <row r="2985" spans="3:9">
      <c r="C2985">
        <v>70</v>
      </c>
      <c r="D2985">
        <v>3000</v>
      </c>
      <c r="E2985" s="182">
        <v>37949</v>
      </c>
      <c r="F2985" s="198">
        <v>62627</v>
      </c>
      <c r="G2985" t="s">
        <v>3374</v>
      </c>
      <c r="H2985" s="167">
        <v>18190</v>
      </c>
      <c r="I2985">
        <f t="shared" si="49"/>
        <v>2003</v>
      </c>
    </row>
    <row r="2986" spans="3:9">
      <c r="C2986">
        <v>70</v>
      </c>
      <c r="D2986">
        <v>3000</v>
      </c>
      <c r="E2986" s="182">
        <v>37956</v>
      </c>
      <c r="F2986" s="198">
        <v>62084</v>
      </c>
      <c r="G2986" t="s">
        <v>2171</v>
      </c>
      <c r="H2986" s="167">
        <v>7619.47</v>
      </c>
      <c r="I2986">
        <f t="shared" si="49"/>
        <v>2003</v>
      </c>
    </row>
    <row r="2987" spans="3:9">
      <c r="C2987">
        <v>70</v>
      </c>
      <c r="D2987">
        <v>3000</v>
      </c>
      <c r="E2987" s="182">
        <v>37986</v>
      </c>
      <c r="F2987" s="198">
        <v>62086</v>
      </c>
      <c r="G2987" t="s">
        <v>1358</v>
      </c>
      <c r="H2987" s="167">
        <v>18984.68</v>
      </c>
      <c r="I2987">
        <f t="shared" si="49"/>
        <v>2003</v>
      </c>
    </row>
    <row r="2988" spans="3:9">
      <c r="C2988">
        <v>70</v>
      </c>
      <c r="D2988">
        <v>3000</v>
      </c>
      <c r="E2988" s="182">
        <v>38006</v>
      </c>
      <c r="F2988" s="198">
        <v>62078</v>
      </c>
      <c r="G2988" t="s">
        <v>56</v>
      </c>
      <c r="H2988" s="167">
        <v>19710.87</v>
      </c>
      <c r="I2988">
        <f t="shared" ref="I2988:I3051" si="50">YEAR(E2988)</f>
        <v>2004</v>
      </c>
    </row>
    <row r="2989" spans="3:9">
      <c r="C2989">
        <v>70</v>
      </c>
      <c r="D2989">
        <v>3000</v>
      </c>
      <c r="E2989" s="182">
        <v>38108</v>
      </c>
      <c r="F2989" s="198">
        <v>63073</v>
      </c>
      <c r="G2989" t="s">
        <v>64</v>
      </c>
      <c r="H2989" s="167">
        <v>45924</v>
      </c>
      <c r="I2989">
        <f t="shared" si="50"/>
        <v>2004</v>
      </c>
    </row>
    <row r="2990" spans="3:9">
      <c r="C2990">
        <v>70</v>
      </c>
      <c r="D2990">
        <v>3000</v>
      </c>
      <c r="E2990" s="182">
        <v>38139</v>
      </c>
      <c r="F2990" s="198">
        <v>61442</v>
      </c>
      <c r="G2990" t="s">
        <v>3603</v>
      </c>
      <c r="H2990" s="167">
        <v>16689.52</v>
      </c>
      <c r="I2990">
        <f t="shared" si="50"/>
        <v>2004</v>
      </c>
    </row>
    <row r="2991" spans="3:9">
      <c r="C2991">
        <v>70</v>
      </c>
      <c r="D2991">
        <v>3000</v>
      </c>
      <c r="E2991" s="182">
        <v>38139</v>
      </c>
      <c r="F2991" s="198">
        <v>61963</v>
      </c>
      <c r="G2991" t="s">
        <v>3583</v>
      </c>
      <c r="H2991" s="167">
        <v>5279.62</v>
      </c>
      <c r="I2991">
        <f t="shared" si="50"/>
        <v>2004</v>
      </c>
    </row>
    <row r="2992" spans="3:9">
      <c r="C2992">
        <v>70</v>
      </c>
      <c r="D2992">
        <v>3000</v>
      </c>
      <c r="E2992" s="182">
        <v>38139</v>
      </c>
      <c r="F2992" s="198">
        <v>61964</v>
      </c>
      <c r="G2992" t="s">
        <v>3579</v>
      </c>
      <c r="H2992" s="167">
        <v>5279.62</v>
      </c>
      <c r="I2992">
        <f t="shared" si="50"/>
        <v>2004</v>
      </c>
    </row>
    <row r="2993" spans="3:9">
      <c r="C2993">
        <v>70</v>
      </c>
      <c r="D2993">
        <v>3000</v>
      </c>
      <c r="E2993" s="182">
        <v>38139</v>
      </c>
      <c r="F2993" s="198">
        <v>61965</v>
      </c>
      <c r="G2993" t="s">
        <v>69</v>
      </c>
      <c r="H2993" s="167">
        <v>5279.62</v>
      </c>
      <c r="I2993">
        <f t="shared" si="50"/>
        <v>2004</v>
      </c>
    </row>
    <row r="2994" spans="3:9">
      <c r="C2994">
        <v>70</v>
      </c>
      <c r="D2994">
        <v>3000</v>
      </c>
      <c r="E2994" s="182">
        <v>38139</v>
      </c>
      <c r="F2994" s="198">
        <v>61966</v>
      </c>
      <c r="G2994" t="s">
        <v>3578</v>
      </c>
      <c r="H2994" s="167">
        <v>5279.62</v>
      </c>
      <c r="I2994">
        <f t="shared" si="50"/>
        <v>2004</v>
      </c>
    </row>
    <row r="2995" spans="3:9">
      <c r="C2995">
        <v>70</v>
      </c>
      <c r="D2995">
        <v>3000</v>
      </c>
      <c r="E2995" s="182">
        <v>38139</v>
      </c>
      <c r="F2995" s="198">
        <v>62832</v>
      </c>
      <c r="G2995" t="s">
        <v>2420</v>
      </c>
      <c r="H2995" s="167">
        <v>138790.70000000001</v>
      </c>
      <c r="I2995">
        <f t="shared" si="50"/>
        <v>2004</v>
      </c>
    </row>
    <row r="2996" spans="3:9">
      <c r="C2996">
        <v>70</v>
      </c>
      <c r="D2996">
        <v>3000</v>
      </c>
      <c r="E2996" s="182">
        <v>38139</v>
      </c>
      <c r="F2996" s="198">
        <v>63083</v>
      </c>
      <c r="G2996" t="s">
        <v>2444</v>
      </c>
      <c r="H2996" s="167">
        <v>446887.76</v>
      </c>
      <c r="I2996">
        <f t="shared" si="50"/>
        <v>2004</v>
      </c>
    </row>
    <row r="2997" spans="3:9">
      <c r="C2997">
        <v>70</v>
      </c>
      <c r="D2997">
        <v>3000</v>
      </c>
      <c r="E2997" s="182">
        <v>38139</v>
      </c>
      <c r="F2997" s="198">
        <v>63084</v>
      </c>
      <c r="G2997" t="s">
        <v>2431</v>
      </c>
      <c r="H2997" s="167">
        <v>251572.69</v>
      </c>
      <c r="I2997">
        <f t="shared" si="50"/>
        <v>2004</v>
      </c>
    </row>
    <row r="2998" spans="3:9">
      <c r="C2998">
        <v>70</v>
      </c>
      <c r="D2998">
        <v>3000</v>
      </c>
      <c r="E2998" s="182">
        <v>38139</v>
      </c>
      <c r="F2998" s="198">
        <v>63763</v>
      </c>
      <c r="G2998" t="s">
        <v>3605</v>
      </c>
      <c r="H2998" s="167">
        <v>17982.099999999999</v>
      </c>
      <c r="I2998">
        <f t="shared" si="50"/>
        <v>2004</v>
      </c>
    </row>
    <row r="2999" spans="3:9">
      <c r="C2999">
        <v>70</v>
      </c>
      <c r="D2999">
        <v>3000</v>
      </c>
      <c r="E2999" s="182">
        <v>38139</v>
      </c>
      <c r="F2999" s="198">
        <v>63765</v>
      </c>
      <c r="G2999" t="s">
        <v>1843</v>
      </c>
      <c r="H2999" s="167">
        <v>98451.85</v>
      </c>
      <c r="I2999">
        <f t="shared" si="50"/>
        <v>2004</v>
      </c>
    </row>
    <row r="3000" spans="3:9">
      <c r="C3000">
        <v>70</v>
      </c>
      <c r="D3000">
        <v>3000</v>
      </c>
      <c r="E3000" s="182">
        <v>38139</v>
      </c>
      <c r="F3000" s="198">
        <v>63771</v>
      </c>
      <c r="G3000" t="s">
        <v>3581</v>
      </c>
      <c r="H3000" s="167">
        <v>5279.62</v>
      </c>
      <c r="I3000">
        <f t="shared" si="50"/>
        <v>2004</v>
      </c>
    </row>
    <row r="3001" spans="3:9">
      <c r="C3001">
        <v>70</v>
      </c>
      <c r="D3001">
        <v>3000</v>
      </c>
      <c r="E3001" s="182">
        <v>38139</v>
      </c>
      <c r="F3001" s="198">
        <v>63774</v>
      </c>
      <c r="G3001" t="s">
        <v>3582</v>
      </c>
      <c r="H3001" s="167">
        <v>5279.62</v>
      </c>
      <c r="I3001">
        <f t="shared" si="50"/>
        <v>2004</v>
      </c>
    </row>
    <row r="3002" spans="3:9">
      <c r="C3002">
        <v>70</v>
      </c>
      <c r="D3002">
        <v>3000</v>
      </c>
      <c r="E3002" s="182">
        <v>38139</v>
      </c>
      <c r="F3002" s="198">
        <v>63775</v>
      </c>
      <c r="G3002" t="s">
        <v>3580</v>
      </c>
      <c r="H3002" s="167">
        <v>5279.62</v>
      </c>
      <c r="I3002">
        <f t="shared" si="50"/>
        <v>2004</v>
      </c>
    </row>
    <row r="3003" spans="3:9">
      <c r="C3003">
        <v>70</v>
      </c>
      <c r="D3003">
        <v>3000</v>
      </c>
      <c r="E3003" s="182">
        <v>38139</v>
      </c>
      <c r="F3003" s="198">
        <v>63776</v>
      </c>
      <c r="G3003" t="s">
        <v>3591</v>
      </c>
      <c r="H3003" s="167">
        <v>10559.22</v>
      </c>
      <c r="I3003">
        <f t="shared" si="50"/>
        <v>2004</v>
      </c>
    </row>
    <row r="3004" spans="3:9">
      <c r="C3004">
        <v>70</v>
      </c>
      <c r="D3004">
        <v>3000</v>
      </c>
      <c r="E3004" s="182">
        <v>38139</v>
      </c>
      <c r="F3004" s="198">
        <v>64450</v>
      </c>
      <c r="G3004" t="s">
        <v>2443</v>
      </c>
      <c r="H3004" s="167">
        <v>440194.08</v>
      </c>
      <c r="I3004">
        <f t="shared" si="50"/>
        <v>2004</v>
      </c>
    </row>
    <row r="3005" spans="3:9">
      <c r="C3005">
        <v>70</v>
      </c>
      <c r="D3005">
        <v>3000</v>
      </c>
      <c r="E3005" s="182">
        <v>38139</v>
      </c>
      <c r="F3005" s="198">
        <v>64458</v>
      </c>
      <c r="G3005" t="s">
        <v>2430</v>
      </c>
      <c r="H3005" s="167">
        <v>246488.61</v>
      </c>
      <c r="I3005">
        <f t="shared" si="50"/>
        <v>2004</v>
      </c>
    </row>
    <row r="3006" spans="3:9">
      <c r="C3006">
        <v>70</v>
      </c>
      <c r="D3006">
        <v>3000</v>
      </c>
      <c r="E3006" s="182">
        <v>38139</v>
      </c>
      <c r="F3006" s="198">
        <v>65522</v>
      </c>
      <c r="G3006" t="s">
        <v>3466</v>
      </c>
      <c r="H3006" s="167">
        <v>67430.98</v>
      </c>
      <c r="I3006">
        <f t="shared" si="50"/>
        <v>2004</v>
      </c>
    </row>
    <row r="3007" spans="3:9">
      <c r="C3007">
        <v>70</v>
      </c>
      <c r="D3007">
        <v>3000</v>
      </c>
      <c r="E3007" s="182">
        <v>38139</v>
      </c>
      <c r="F3007" s="198">
        <v>65523</v>
      </c>
      <c r="G3007" t="s">
        <v>3466</v>
      </c>
      <c r="H3007" s="167">
        <v>67430.97</v>
      </c>
      <c r="I3007">
        <f t="shared" si="50"/>
        <v>2004</v>
      </c>
    </row>
    <row r="3008" spans="3:9">
      <c r="C3008">
        <v>70</v>
      </c>
      <c r="D3008">
        <v>3000</v>
      </c>
      <c r="E3008" s="182">
        <v>38139</v>
      </c>
      <c r="F3008" s="198">
        <v>67287</v>
      </c>
      <c r="G3008" t="s">
        <v>2455</v>
      </c>
      <c r="H3008" s="167">
        <v>1340354.1299999999</v>
      </c>
      <c r="I3008">
        <f t="shared" si="50"/>
        <v>2004</v>
      </c>
    </row>
    <row r="3009" spans="3:9">
      <c r="C3009">
        <v>70</v>
      </c>
      <c r="D3009">
        <v>3000</v>
      </c>
      <c r="E3009" s="182">
        <v>38139</v>
      </c>
      <c r="F3009" s="198">
        <v>67289</v>
      </c>
      <c r="G3009" t="s">
        <v>3462</v>
      </c>
      <c r="H3009" s="167">
        <v>59480.74</v>
      </c>
      <c r="I3009">
        <f t="shared" si="50"/>
        <v>2004</v>
      </c>
    </row>
    <row r="3010" spans="3:9">
      <c r="C3010">
        <v>70</v>
      </c>
      <c r="D3010">
        <v>3000</v>
      </c>
      <c r="E3010" s="182">
        <v>38139</v>
      </c>
      <c r="F3010" s="198">
        <v>67290</v>
      </c>
      <c r="G3010" t="s">
        <v>2447</v>
      </c>
      <c r="H3010" s="167">
        <v>571174.1</v>
      </c>
      <c r="I3010">
        <f t="shared" si="50"/>
        <v>2004</v>
      </c>
    </row>
    <row r="3011" spans="3:9">
      <c r="C3011">
        <v>70</v>
      </c>
      <c r="D3011">
        <v>3000</v>
      </c>
      <c r="E3011" s="182">
        <v>38139</v>
      </c>
      <c r="F3011" s="198">
        <v>67294</v>
      </c>
      <c r="G3011" t="s">
        <v>3663</v>
      </c>
      <c r="H3011" s="167">
        <v>31547.42</v>
      </c>
      <c r="I3011">
        <f t="shared" si="50"/>
        <v>2004</v>
      </c>
    </row>
    <row r="3012" spans="3:9">
      <c r="C3012">
        <v>70</v>
      </c>
      <c r="D3012">
        <v>3000</v>
      </c>
      <c r="E3012" s="182">
        <v>38139</v>
      </c>
      <c r="F3012" s="198">
        <v>67296</v>
      </c>
      <c r="G3012" t="s">
        <v>3592</v>
      </c>
      <c r="H3012" s="167">
        <v>10712.98</v>
      </c>
      <c r="I3012">
        <f t="shared" si="50"/>
        <v>2004</v>
      </c>
    </row>
    <row r="3013" spans="3:9">
      <c r="C3013">
        <v>70</v>
      </c>
      <c r="D3013">
        <v>3000</v>
      </c>
      <c r="E3013" s="182">
        <v>38139</v>
      </c>
      <c r="F3013" s="198">
        <v>67298</v>
      </c>
      <c r="G3013" t="s">
        <v>366</v>
      </c>
      <c r="H3013" s="167">
        <v>110805.05</v>
      </c>
      <c r="I3013">
        <f t="shared" si="50"/>
        <v>2004</v>
      </c>
    </row>
    <row r="3014" spans="3:9">
      <c r="C3014">
        <v>70</v>
      </c>
      <c r="D3014">
        <v>3000</v>
      </c>
      <c r="E3014" s="182">
        <v>38139</v>
      </c>
      <c r="F3014" s="198">
        <v>67300</v>
      </c>
      <c r="G3014" t="s">
        <v>3588</v>
      </c>
      <c r="H3014" s="167">
        <v>7879.7</v>
      </c>
      <c r="I3014">
        <f t="shared" si="50"/>
        <v>2004</v>
      </c>
    </row>
    <row r="3015" spans="3:9">
      <c r="C3015">
        <v>70</v>
      </c>
      <c r="D3015">
        <v>3000</v>
      </c>
      <c r="E3015" s="182">
        <v>38139</v>
      </c>
      <c r="F3015" s="198">
        <v>67301</v>
      </c>
      <c r="G3015" t="s">
        <v>3598</v>
      </c>
      <c r="H3015" s="167">
        <v>13558.92</v>
      </c>
      <c r="I3015">
        <f t="shared" si="50"/>
        <v>2004</v>
      </c>
    </row>
    <row r="3016" spans="3:9">
      <c r="C3016">
        <v>70</v>
      </c>
      <c r="D3016">
        <v>3000</v>
      </c>
      <c r="E3016" s="182">
        <v>38139</v>
      </c>
      <c r="F3016" s="198">
        <v>67978</v>
      </c>
      <c r="G3016" t="s">
        <v>3463</v>
      </c>
      <c r="H3016" s="167">
        <v>65897.3</v>
      </c>
      <c r="I3016">
        <f t="shared" si="50"/>
        <v>2004</v>
      </c>
    </row>
    <row r="3017" spans="3:9">
      <c r="C3017">
        <v>70</v>
      </c>
      <c r="D3017">
        <v>3000</v>
      </c>
      <c r="E3017" s="182">
        <v>38139</v>
      </c>
      <c r="F3017" s="198">
        <v>67979</v>
      </c>
      <c r="G3017" t="s">
        <v>2452</v>
      </c>
      <c r="H3017" s="167">
        <v>719667.89</v>
      </c>
      <c r="I3017">
        <f t="shared" si="50"/>
        <v>2004</v>
      </c>
    </row>
    <row r="3018" spans="3:9">
      <c r="C3018">
        <v>70</v>
      </c>
      <c r="D3018">
        <v>3000</v>
      </c>
      <c r="E3018" s="182">
        <v>38139</v>
      </c>
      <c r="F3018" s="198">
        <v>67980</v>
      </c>
      <c r="G3018" t="s">
        <v>3604</v>
      </c>
      <c r="H3018" s="167">
        <v>17285.36</v>
      </c>
      <c r="I3018">
        <f t="shared" si="50"/>
        <v>2004</v>
      </c>
    </row>
    <row r="3019" spans="3:9">
      <c r="C3019">
        <v>70</v>
      </c>
      <c r="D3019">
        <v>3000</v>
      </c>
      <c r="E3019" s="182">
        <v>38139</v>
      </c>
      <c r="F3019" s="198">
        <v>67981</v>
      </c>
      <c r="G3019" t="s">
        <v>1840</v>
      </c>
      <c r="H3019" s="167">
        <v>94157.16</v>
      </c>
      <c r="I3019">
        <f t="shared" si="50"/>
        <v>2004</v>
      </c>
    </row>
    <row r="3020" spans="3:9">
      <c r="C3020">
        <v>70</v>
      </c>
      <c r="D3020">
        <v>3000</v>
      </c>
      <c r="E3020" s="182">
        <v>38139</v>
      </c>
      <c r="F3020" s="198">
        <v>67988</v>
      </c>
      <c r="G3020" t="s">
        <v>420</v>
      </c>
      <c r="H3020" s="167">
        <v>11206.62</v>
      </c>
      <c r="I3020">
        <f t="shared" si="50"/>
        <v>2004</v>
      </c>
    </row>
    <row r="3021" spans="3:9">
      <c r="C3021">
        <v>70</v>
      </c>
      <c r="D3021">
        <v>3000</v>
      </c>
      <c r="E3021" s="182">
        <v>38139</v>
      </c>
      <c r="F3021" s="198">
        <v>67991</v>
      </c>
      <c r="G3021" t="s">
        <v>332</v>
      </c>
      <c r="H3021" s="167">
        <v>524211.17</v>
      </c>
      <c r="I3021">
        <f t="shared" si="50"/>
        <v>2004</v>
      </c>
    </row>
    <row r="3022" spans="3:9">
      <c r="C3022">
        <v>70</v>
      </c>
      <c r="D3022">
        <v>3000</v>
      </c>
      <c r="E3022" s="182">
        <v>38139</v>
      </c>
      <c r="F3022" s="198">
        <v>67993</v>
      </c>
      <c r="G3022" t="s">
        <v>2439</v>
      </c>
      <c r="H3022" s="167">
        <v>325671.53000000003</v>
      </c>
      <c r="I3022">
        <f t="shared" si="50"/>
        <v>2004</v>
      </c>
    </row>
    <row r="3023" spans="3:9">
      <c r="C3023">
        <v>70</v>
      </c>
      <c r="D3023">
        <v>3000</v>
      </c>
      <c r="E3023" s="182">
        <v>38139</v>
      </c>
      <c r="F3023" s="198">
        <v>67995</v>
      </c>
      <c r="G3023" t="s">
        <v>2432</v>
      </c>
      <c r="H3023" s="167">
        <v>257535.57</v>
      </c>
      <c r="I3023">
        <f t="shared" si="50"/>
        <v>2004</v>
      </c>
    </row>
    <row r="3024" spans="3:9">
      <c r="C3024">
        <v>70</v>
      </c>
      <c r="D3024">
        <v>3000</v>
      </c>
      <c r="E3024" s="182">
        <v>38139</v>
      </c>
      <c r="F3024" s="198">
        <v>68310</v>
      </c>
      <c r="G3024" t="s">
        <v>1345</v>
      </c>
      <c r="H3024" s="167">
        <v>39727.949999999997</v>
      </c>
      <c r="I3024">
        <f t="shared" si="50"/>
        <v>2004</v>
      </c>
    </row>
    <row r="3025" spans="3:9">
      <c r="C3025">
        <v>70</v>
      </c>
      <c r="D3025">
        <v>3000</v>
      </c>
      <c r="E3025" s="182">
        <v>38139</v>
      </c>
      <c r="F3025" s="198">
        <v>68311</v>
      </c>
      <c r="G3025" t="s">
        <v>3662</v>
      </c>
      <c r="H3025" s="167">
        <v>30820.83</v>
      </c>
      <c r="I3025">
        <f t="shared" si="50"/>
        <v>2004</v>
      </c>
    </row>
    <row r="3026" spans="3:9">
      <c r="C3026">
        <v>70</v>
      </c>
      <c r="D3026">
        <v>3000</v>
      </c>
      <c r="E3026" s="182">
        <v>38139</v>
      </c>
      <c r="F3026" s="198">
        <v>68312</v>
      </c>
      <c r="G3026" t="s">
        <v>3599</v>
      </c>
      <c r="H3026" s="167">
        <v>13857.96</v>
      </c>
      <c r="I3026">
        <f t="shared" si="50"/>
        <v>2004</v>
      </c>
    </row>
    <row r="3027" spans="3:9">
      <c r="C3027">
        <v>70</v>
      </c>
      <c r="D3027">
        <v>3000</v>
      </c>
      <c r="E3027" s="182">
        <v>38139</v>
      </c>
      <c r="F3027" s="198">
        <v>68313</v>
      </c>
      <c r="G3027" t="s">
        <v>1347</v>
      </c>
      <c r="H3027" s="167">
        <v>40579.26</v>
      </c>
      <c r="I3027">
        <f t="shared" si="50"/>
        <v>2004</v>
      </c>
    </row>
    <row r="3028" spans="3:9">
      <c r="C3028">
        <v>70</v>
      </c>
      <c r="D3028">
        <v>3000</v>
      </c>
      <c r="E3028" s="182">
        <v>38139</v>
      </c>
      <c r="F3028" s="198">
        <v>68314</v>
      </c>
      <c r="G3028" t="s">
        <v>3460</v>
      </c>
      <c r="H3028" s="167">
        <v>51393.78</v>
      </c>
      <c r="I3028">
        <f t="shared" si="50"/>
        <v>2004</v>
      </c>
    </row>
    <row r="3029" spans="3:9">
      <c r="C3029">
        <v>70</v>
      </c>
      <c r="D3029">
        <v>3000</v>
      </c>
      <c r="E3029" s="182">
        <v>38139</v>
      </c>
      <c r="F3029" s="198">
        <v>68315</v>
      </c>
      <c r="G3029" t="s">
        <v>3601</v>
      </c>
      <c r="H3029" s="167">
        <v>15208.15</v>
      </c>
      <c r="I3029">
        <f t="shared" si="50"/>
        <v>2004</v>
      </c>
    </row>
    <row r="3030" spans="3:9">
      <c r="C3030">
        <v>70</v>
      </c>
      <c r="D3030">
        <v>3000</v>
      </c>
      <c r="E3030" s="182">
        <v>38139</v>
      </c>
      <c r="F3030" s="198">
        <v>68316</v>
      </c>
      <c r="G3030" t="s">
        <v>1845</v>
      </c>
      <c r="H3030" s="167">
        <v>103598.97</v>
      </c>
      <c r="I3030">
        <f t="shared" si="50"/>
        <v>2004</v>
      </c>
    </row>
    <row r="3031" spans="3:9">
      <c r="C3031">
        <v>70</v>
      </c>
      <c r="D3031">
        <v>3000</v>
      </c>
      <c r="E3031" s="182">
        <v>38139</v>
      </c>
      <c r="F3031" s="198">
        <v>68317</v>
      </c>
      <c r="G3031" t="s">
        <v>3657</v>
      </c>
      <c r="H3031" s="167">
        <v>20842.990000000002</v>
      </c>
      <c r="I3031">
        <f t="shared" si="50"/>
        <v>2004</v>
      </c>
    </row>
    <row r="3032" spans="3:9">
      <c r="C3032">
        <v>70</v>
      </c>
      <c r="D3032">
        <v>3000</v>
      </c>
      <c r="E3032" s="182">
        <v>38139</v>
      </c>
      <c r="F3032" s="198">
        <v>68325</v>
      </c>
      <c r="G3032" t="s">
        <v>1846</v>
      </c>
      <c r="H3032" s="167">
        <v>109305.32</v>
      </c>
      <c r="I3032">
        <f t="shared" si="50"/>
        <v>2004</v>
      </c>
    </row>
    <row r="3033" spans="3:9">
      <c r="C3033">
        <v>70</v>
      </c>
      <c r="D3033">
        <v>3000</v>
      </c>
      <c r="E3033" s="182">
        <v>38139</v>
      </c>
      <c r="F3033" s="198">
        <v>69007</v>
      </c>
      <c r="G3033" t="s">
        <v>3600</v>
      </c>
      <c r="H3033" s="167">
        <v>14601.26</v>
      </c>
      <c r="I3033">
        <f t="shared" si="50"/>
        <v>2004</v>
      </c>
    </row>
    <row r="3034" spans="3:9">
      <c r="C3034">
        <v>70</v>
      </c>
      <c r="D3034">
        <v>3000</v>
      </c>
      <c r="E3034" s="182">
        <v>38139</v>
      </c>
      <c r="F3034" s="198">
        <v>69068</v>
      </c>
      <c r="G3034" t="s">
        <v>1349</v>
      </c>
      <c r="H3034" s="167">
        <v>44627.3</v>
      </c>
      <c r="I3034">
        <f t="shared" si="50"/>
        <v>2004</v>
      </c>
    </row>
    <row r="3035" spans="3:9">
      <c r="C3035">
        <v>70</v>
      </c>
      <c r="D3035">
        <v>3000</v>
      </c>
      <c r="E3035" s="182">
        <v>38139</v>
      </c>
      <c r="F3035" s="198">
        <v>69070</v>
      </c>
      <c r="G3035" t="s">
        <v>2454</v>
      </c>
      <c r="H3035" s="167">
        <v>1131424.1399999999</v>
      </c>
      <c r="I3035">
        <f t="shared" si="50"/>
        <v>2004</v>
      </c>
    </row>
    <row r="3036" spans="3:9">
      <c r="C3036">
        <v>70</v>
      </c>
      <c r="D3036">
        <v>3000</v>
      </c>
      <c r="E3036" s="182">
        <v>38139</v>
      </c>
      <c r="F3036" s="198">
        <v>69072</v>
      </c>
      <c r="G3036" t="s">
        <v>958</v>
      </c>
      <c r="H3036" s="167">
        <v>189741.89</v>
      </c>
      <c r="I3036">
        <f t="shared" si="50"/>
        <v>2004</v>
      </c>
    </row>
    <row r="3037" spans="3:9">
      <c r="C3037">
        <v>70</v>
      </c>
      <c r="D3037">
        <v>3000</v>
      </c>
      <c r="E3037" s="182">
        <v>38139</v>
      </c>
      <c r="F3037" s="198">
        <v>69073</v>
      </c>
      <c r="G3037" t="s">
        <v>2427</v>
      </c>
      <c r="H3037" s="167">
        <v>189741.89</v>
      </c>
      <c r="I3037">
        <f t="shared" si="50"/>
        <v>2004</v>
      </c>
    </row>
    <row r="3038" spans="3:9">
      <c r="C3038">
        <v>70</v>
      </c>
      <c r="D3038">
        <v>3000</v>
      </c>
      <c r="E3038" s="182">
        <v>38139</v>
      </c>
      <c r="F3038" s="198">
        <v>69772</v>
      </c>
      <c r="G3038" t="s">
        <v>2445</v>
      </c>
      <c r="H3038" s="167">
        <v>483775.34</v>
      </c>
      <c r="I3038">
        <f t="shared" si="50"/>
        <v>2004</v>
      </c>
    </row>
    <row r="3039" spans="3:9">
      <c r="C3039">
        <v>70</v>
      </c>
      <c r="D3039">
        <v>3000</v>
      </c>
      <c r="E3039" s="182">
        <v>38139</v>
      </c>
      <c r="F3039" s="198">
        <v>69773</v>
      </c>
      <c r="G3039" t="s">
        <v>2425</v>
      </c>
      <c r="H3039" s="167">
        <v>188678.42</v>
      </c>
      <c r="I3039">
        <f t="shared" si="50"/>
        <v>2004</v>
      </c>
    </row>
    <row r="3040" spans="3:9">
      <c r="C3040">
        <v>70</v>
      </c>
      <c r="D3040">
        <v>3000</v>
      </c>
      <c r="E3040" s="182">
        <v>38139</v>
      </c>
      <c r="F3040" s="198">
        <v>69776</v>
      </c>
      <c r="G3040" t="s">
        <v>1850</v>
      </c>
      <c r="H3040" s="167">
        <v>119243.4</v>
      </c>
      <c r="I3040">
        <f t="shared" si="50"/>
        <v>2004</v>
      </c>
    </row>
    <row r="3041" spans="3:9">
      <c r="C3041">
        <v>70</v>
      </c>
      <c r="D3041">
        <v>3000</v>
      </c>
      <c r="E3041" s="182">
        <v>38139</v>
      </c>
      <c r="F3041" s="198">
        <v>70094</v>
      </c>
      <c r="G3041" t="s">
        <v>2440</v>
      </c>
      <c r="H3041" s="167">
        <v>340671.3</v>
      </c>
      <c r="I3041">
        <f t="shared" si="50"/>
        <v>2004</v>
      </c>
    </row>
    <row r="3042" spans="3:9">
      <c r="C3042">
        <v>70</v>
      </c>
      <c r="D3042">
        <v>3000</v>
      </c>
      <c r="E3042" s="182">
        <v>38139</v>
      </c>
      <c r="F3042" s="198">
        <v>70095</v>
      </c>
      <c r="G3042" t="s">
        <v>2421</v>
      </c>
      <c r="H3042" s="167">
        <v>144456.48000000001</v>
      </c>
      <c r="I3042">
        <f t="shared" si="50"/>
        <v>2004</v>
      </c>
    </row>
    <row r="3043" spans="3:9">
      <c r="C3043">
        <v>70</v>
      </c>
      <c r="D3043">
        <v>3000</v>
      </c>
      <c r="E3043" s="182">
        <v>38146</v>
      </c>
      <c r="F3043" s="198">
        <v>63088</v>
      </c>
      <c r="G3043" t="s">
        <v>2465</v>
      </c>
      <c r="H3043" s="167">
        <v>122836.61</v>
      </c>
      <c r="I3043">
        <f t="shared" si="50"/>
        <v>2004</v>
      </c>
    </row>
    <row r="3044" spans="3:9">
      <c r="C3044">
        <v>70</v>
      </c>
      <c r="D3044">
        <v>3000</v>
      </c>
      <c r="E3044" s="182">
        <v>38146</v>
      </c>
      <c r="F3044" s="198">
        <v>64461</v>
      </c>
      <c r="G3044" t="s">
        <v>2463</v>
      </c>
      <c r="H3044" s="167">
        <v>19221.7</v>
      </c>
      <c r="I3044">
        <f t="shared" si="50"/>
        <v>2004</v>
      </c>
    </row>
    <row r="3045" spans="3:9">
      <c r="C3045">
        <v>70</v>
      </c>
      <c r="D3045">
        <v>3000</v>
      </c>
      <c r="E3045" s="182">
        <v>38154</v>
      </c>
      <c r="F3045" s="198">
        <v>61438</v>
      </c>
      <c r="G3045" t="s">
        <v>2467</v>
      </c>
      <c r="H3045" s="167">
        <v>76684.759999999995</v>
      </c>
      <c r="I3045">
        <f t="shared" si="50"/>
        <v>2004</v>
      </c>
    </row>
    <row r="3046" spans="3:9">
      <c r="C3046">
        <v>70</v>
      </c>
      <c r="D3046">
        <v>3000</v>
      </c>
      <c r="E3046" s="182">
        <v>38160</v>
      </c>
      <c r="F3046" s="198">
        <v>61445</v>
      </c>
      <c r="G3046" t="s">
        <v>2472</v>
      </c>
      <c r="H3046" s="167">
        <v>165048.47</v>
      </c>
      <c r="I3046">
        <f t="shared" si="50"/>
        <v>2004</v>
      </c>
    </row>
    <row r="3047" spans="3:9">
      <c r="C3047">
        <v>70</v>
      </c>
      <c r="D3047">
        <v>3000</v>
      </c>
      <c r="E3047" s="182">
        <v>38180</v>
      </c>
      <c r="F3047" s="198">
        <v>62833</v>
      </c>
      <c r="G3047" t="s">
        <v>3724</v>
      </c>
      <c r="H3047" s="167">
        <v>289032.21000000002</v>
      </c>
      <c r="I3047">
        <f t="shared" si="50"/>
        <v>2004</v>
      </c>
    </row>
    <row r="3048" spans="3:9">
      <c r="C3048">
        <v>70</v>
      </c>
      <c r="D3048">
        <v>3000</v>
      </c>
      <c r="E3048" s="182">
        <v>38237</v>
      </c>
      <c r="F3048" s="198">
        <v>65519</v>
      </c>
      <c r="G3048" t="s">
        <v>486</v>
      </c>
      <c r="H3048" s="167">
        <v>367597.18</v>
      </c>
      <c r="I3048">
        <f t="shared" si="50"/>
        <v>2004</v>
      </c>
    </row>
    <row r="3049" spans="3:9">
      <c r="C3049">
        <v>70</v>
      </c>
      <c r="D3049">
        <v>3000</v>
      </c>
      <c r="E3049" s="182">
        <v>38238</v>
      </c>
      <c r="F3049" s="198">
        <v>65527</v>
      </c>
      <c r="G3049" t="s">
        <v>2421</v>
      </c>
      <c r="H3049" s="167">
        <v>52228.05</v>
      </c>
      <c r="I3049">
        <f t="shared" si="50"/>
        <v>2004</v>
      </c>
    </row>
    <row r="3050" spans="3:9">
      <c r="C3050">
        <v>70</v>
      </c>
      <c r="D3050">
        <v>3000</v>
      </c>
      <c r="E3050" s="182">
        <v>38258</v>
      </c>
      <c r="F3050" s="198">
        <v>61449</v>
      </c>
      <c r="G3050" t="s">
        <v>2151</v>
      </c>
      <c r="H3050" s="167">
        <v>75723.899999999994</v>
      </c>
      <c r="I3050">
        <f t="shared" si="50"/>
        <v>2004</v>
      </c>
    </row>
    <row r="3051" spans="3:9">
      <c r="C3051">
        <v>70</v>
      </c>
      <c r="D3051">
        <v>3000</v>
      </c>
      <c r="E3051" s="182">
        <v>38278</v>
      </c>
      <c r="F3051" s="198">
        <v>61461</v>
      </c>
      <c r="G3051" t="s">
        <v>2166</v>
      </c>
      <c r="H3051" s="167">
        <v>202719.35999999999</v>
      </c>
      <c r="I3051">
        <f t="shared" si="50"/>
        <v>2004</v>
      </c>
    </row>
    <row r="3052" spans="3:9">
      <c r="C3052">
        <v>70</v>
      </c>
      <c r="D3052">
        <v>3000</v>
      </c>
      <c r="E3052" s="182">
        <v>38292</v>
      </c>
      <c r="F3052" s="198">
        <v>61457</v>
      </c>
      <c r="G3052" t="s">
        <v>2330</v>
      </c>
      <c r="H3052" s="167">
        <v>18810.599999999999</v>
      </c>
      <c r="I3052">
        <f t="shared" ref="I3052:I3115" si="51">YEAR(E3052)</f>
        <v>2004</v>
      </c>
    </row>
    <row r="3053" spans="3:9">
      <c r="C3053">
        <v>70</v>
      </c>
      <c r="D3053">
        <v>3000</v>
      </c>
      <c r="E3053" s="182">
        <v>38292</v>
      </c>
      <c r="F3053" s="198">
        <v>63268</v>
      </c>
      <c r="G3053" t="s">
        <v>329</v>
      </c>
      <c r="H3053" s="167">
        <v>1865610.73</v>
      </c>
      <c r="I3053">
        <f t="shared" si="51"/>
        <v>2004</v>
      </c>
    </row>
    <row r="3054" spans="3:9">
      <c r="C3054">
        <v>70</v>
      </c>
      <c r="D3054">
        <v>3000</v>
      </c>
      <c r="E3054" s="182">
        <v>38292</v>
      </c>
      <c r="F3054" s="198">
        <v>65535</v>
      </c>
      <c r="G3054" t="s">
        <v>2327</v>
      </c>
      <c r="H3054" s="167">
        <v>16029.96</v>
      </c>
      <c r="I3054">
        <f t="shared" si="51"/>
        <v>2004</v>
      </c>
    </row>
    <row r="3055" spans="3:9">
      <c r="C3055">
        <v>70</v>
      </c>
      <c r="D3055">
        <v>3000</v>
      </c>
      <c r="E3055" s="182">
        <v>38292</v>
      </c>
      <c r="F3055" s="198">
        <v>65537</v>
      </c>
      <c r="G3055" t="s">
        <v>1589</v>
      </c>
      <c r="H3055" s="167">
        <v>7900</v>
      </c>
      <c r="I3055">
        <f t="shared" si="51"/>
        <v>2004</v>
      </c>
    </row>
    <row r="3056" spans="3:9">
      <c r="C3056">
        <v>70</v>
      </c>
      <c r="D3056">
        <v>3000</v>
      </c>
      <c r="E3056" s="182">
        <v>38292</v>
      </c>
      <c r="F3056" s="198">
        <v>65538</v>
      </c>
      <c r="G3056" t="s">
        <v>2835</v>
      </c>
      <c r="H3056" s="167">
        <v>164917.54</v>
      </c>
      <c r="I3056">
        <f t="shared" si="51"/>
        <v>2004</v>
      </c>
    </row>
    <row r="3057" spans="3:9">
      <c r="C3057">
        <v>70</v>
      </c>
      <c r="D3057">
        <v>3000</v>
      </c>
      <c r="E3057" s="182">
        <v>38292</v>
      </c>
      <c r="F3057" s="198">
        <v>65541</v>
      </c>
      <c r="G3057" t="s">
        <v>1591</v>
      </c>
      <c r="H3057" s="167">
        <v>8415.73</v>
      </c>
      <c r="I3057">
        <f t="shared" si="51"/>
        <v>2004</v>
      </c>
    </row>
    <row r="3058" spans="3:9">
      <c r="C3058">
        <v>70</v>
      </c>
      <c r="D3058">
        <v>3000</v>
      </c>
      <c r="E3058" s="182">
        <v>38292</v>
      </c>
      <c r="F3058" s="198">
        <v>65542</v>
      </c>
      <c r="G3058" t="s">
        <v>2834</v>
      </c>
      <c r="H3058" s="167">
        <v>152941.19</v>
      </c>
      <c r="I3058">
        <f t="shared" si="51"/>
        <v>2004</v>
      </c>
    </row>
    <row r="3059" spans="3:9">
      <c r="C3059">
        <v>70</v>
      </c>
      <c r="D3059">
        <v>3000</v>
      </c>
      <c r="E3059" s="182">
        <v>38292</v>
      </c>
      <c r="F3059" s="198">
        <v>69788</v>
      </c>
      <c r="G3059" t="s">
        <v>2833</v>
      </c>
      <c r="H3059" s="167">
        <v>82616.91</v>
      </c>
      <c r="I3059">
        <f t="shared" si="51"/>
        <v>2004</v>
      </c>
    </row>
    <row r="3060" spans="3:9">
      <c r="C3060">
        <v>70</v>
      </c>
      <c r="D3060">
        <v>3000</v>
      </c>
      <c r="E3060" s="182">
        <v>38292</v>
      </c>
      <c r="F3060" s="198">
        <v>69792</v>
      </c>
      <c r="G3060" t="s">
        <v>1487</v>
      </c>
      <c r="H3060" s="167">
        <v>10017.129999999999</v>
      </c>
      <c r="I3060">
        <f t="shared" si="51"/>
        <v>2004</v>
      </c>
    </row>
    <row r="3061" spans="3:9">
      <c r="C3061">
        <v>70</v>
      </c>
      <c r="D3061">
        <v>3000</v>
      </c>
      <c r="E3061" s="182">
        <v>38292</v>
      </c>
      <c r="F3061" s="198">
        <v>70129</v>
      </c>
      <c r="G3061" t="s">
        <v>991</v>
      </c>
      <c r="H3061" s="167">
        <v>30910.48</v>
      </c>
      <c r="I3061">
        <f t="shared" si="51"/>
        <v>2004</v>
      </c>
    </row>
    <row r="3062" spans="3:9">
      <c r="C3062">
        <v>70</v>
      </c>
      <c r="D3062">
        <v>3000</v>
      </c>
      <c r="E3062" s="182">
        <v>38292</v>
      </c>
      <c r="F3062" s="198">
        <v>70135</v>
      </c>
      <c r="G3062" t="s">
        <v>992</v>
      </c>
      <c r="H3062" s="167">
        <v>98330.3</v>
      </c>
      <c r="I3062">
        <f t="shared" si="51"/>
        <v>2004</v>
      </c>
    </row>
    <row r="3063" spans="3:9">
      <c r="C3063">
        <v>70</v>
      </c>
      <c r="D3063">
        <v>3000</v>
      </c>
      <c r="E3063" s="182">
        <v>38300</v>
      </c>
      <c r="F3063" s="198">
        <v>69102</v>
      </c>
      <c r="G3063" t="s">
        <v>1064</v>
      </c>
      <c r="H3063" s="167">
        <v>79213.69</v>
      </c>
      <c r="I3063">
        <f t="shared" si="51"/>
        <v>2004</v>
      </c>
    </row>
    <row r="3064" spans="3:9">
      <c r="C3064">
        <v>70</v>
      </c>
      <c r="D3064">
        <v>3000</v>
      </c>
      <c r="E3064" s="182">
        <v>38303</v>
      </c>
      <c r="F3064" s="198">
        <v>62148</v>
      </c>
      <c r="G3064" t="s">
        <v>2959</v>
      </c>
      <c r="H3064" s="167">
        <v>246554.5</v>
      </c>
      <c r="I3064">
        <f t="shared" si="51"/>
        <v>2004</v>
      </c>
    </row>
    <row r="3065" spans="3:9">
      <c r="C3065">
        <v>70</v>
      </c>
      <c r="D3065">
        <v>3000</v>
      </c>
      <c r="E3065" s="182">
        <v>38313</v>
      </c>
      <c r="F3065" s="198">
        <v>62150</v>
      </c>
      <c r="G3065" t="s">
        <v>2961</v>
      </c>
      <c r="H3065" s="167">
        <v>136552.17000000001</v>
      </c>
      <c r="I3065">
        <f t="shared" si="51"/>
        <v>2004</v>
      </c>
    </row>
    <row r="3066" spans="3:9">
      <c r="C3066">
        <v>70</v>
      </c>
      <c r="D3066">
        <v>3000</v>
      </c>
      <c r="E3066" s="182">
        <v>38321</v>
      </c>
      <c r="F3066" s="198">
        <v>69793</v>
      </c>
      <c r="G3066" t="s">
        <v>1069</v>
      </c>
      <c r="H3066" s="167">
        <v>330212.31</v>
      </c>
      <c r="I3066">
        <f t="shared" si="51"/>
        <v>2004</v>
      </c>
    </row>
    <row r="3067" spans="3:9">
      <c r="C3067">
        <v>70</v>
      </c>
      <c r="D3067">
        <v>3000</v>
      </c>
      <c r="E3067" s="182">
        <v>38350</v>
      </c>
      <c r="F3067" s="198">
        <v>68333</v>
      </c>
      <c r="G3067" t="s">
        <v>335</v>
      </c>
      <c r="H3067" s="167">
        <v>27659.72</v>
      </c>
      <c r="I3067">
        <f t="shared" si="51"/>
        <v>2004</v>
      </c>
    </row>
    <row r="3068" spans="3:9">
      <c r="C3068">
        <v>70</v>
      </c>
      <c r="D3068">
        <v>3000</v>
      </c>
      <c r="E3068" s="182">
        <v>38363</v>
      </c>
      <c r="F3068" s="198">
        <v>62153</v>
      </c>
      <c r="G3068" t="s">
        <v>2032</v>
      </c>
      <c r="H3068" s="167">
        <v>29044.1</v>
      </c>
      <c r="I3068">
        <f t="shared" si="51"/>
        <v>2005</v>
      </c>
    </row>
    <row r="3069" spans="3:9">
      <c r="C3069">
        <v>70</v>
      </c>
      <c r="D3069">
        <v>3000</v>
      </c>
      <c r="E3069" s="182">
        <v>38377</v>
      </c>
      <c r="F3069" s="198">
        <v>62151</v>
      </c>
      <c r="G3069" t="s">
        <v>2031</v>
      </c>
      <c r="H3069" s="167">
        <v>59707.07</v>
      </c>
      <c r="I3069">
        <f t="shared" si="51"/>
        <v>2005</v>
      </c>
    </row>
    <row r="3070" spans="3:9">
      <c r="C3070">
        <v>70</v>
      </c>
      <c r="D3070">
        <v>3000</v>
      </c>
      <c r="E3070" s="182">
        <v>38419</v>
      </c>
      <c r="F3070" s="198">
        <v>69041</v>
      </c>
      <c r="G3070" t="s">
        <v>1392</v>
      </c>
      <c r="H3070" s="167">
        <v>48324.85</v>
      </c>
      <c r="I3070">
        <f t="shared" si="51"/>
        <v>2005</v>
      </c>
    </row>
    <row r="3071" spans="3:9">
      <c r="C3071">
        <v>70</v>
      </c>
      <c r="D3071">
        <v>3000</v>
      </c>
      <c r="E3071" s="182">
        <v>38428</v>
      </c>
      <c r="F3071" s="198">
        <v>63807</v>
      </c>
      <c r="G3071" t="s">
        <v>3030</v>
      </c>
      <c r="H3071" s="167">
        <v>634321.79</v>
      </c>
      <c r="I3071">
        <f t="shared" si="51"/>
        <v>2005</v>
      </c>
    </row>
    <row r="3072" spans="3:9">
      <c r="C3072">
        <v>70</v>
      </c>
      <c r="D3072">
        <v>3000</v>
      </c>
      <c r="E3072" s="182">
        <v>38441</v>
      </c>
      <c r="F3072" s="198">
        <v>63116</v>
      </c>
      <c r="G3072" t="s">
        <v>3020</v>
      </c>
      <c r="H3072" s="167">
        <v>135895.47</v>
      </c>
      <c r="I3072">
        <f t="shared" si="51"/>
        <v>2005</v>
      </c>
    </row>
    <row r="3073" spans="3:9">
      <c r="C3073">
        <v>70</v>
      </c>
      <c r="D3073">
        <v>3000</v>
      </c>
      <c r="E3073" s="182">
        <v>38441</v>
      </c>
      <c r="F3073" s="198">
        <v>63121</v>
      </c>
      <c r="G3073" t="s">
        <v>3025</v>
      </c>
      <c r="H3073" s="167">
        <v>232362.55</v>
      </c>
      <c r="I3073">
        <f t="shared" si="51"/>
        <v>2005</v>
      </c>
    </row>
    <row r="3074" spans="3:9">
      <c r="C3074">
        <v>70</v>
      </c>
      <c r="D3074">
        <v>3000</v>
      </c>
      <c r="E3074" s="182">
        <v>38441</v>
      </c>
      <c r="F3074" s="198">
        <v>65558</v>
      </c>
      <c r="G3074" t="s">
        <v>1379</v>
      </c>
      <c r="H3074" s="167">
        <v>3729044.44</v>
      </c>
      <c r="I3074">
        <f t="shared" si="51"/>
        <v>2005</v>
      </c>
    </row>
    <row r="3075" spans="3:9">
      <c r="C3075">
        <v>70</v>
      </c>
      <c r="D3075">
        <v>3000</v>
      </c>
      <c r="E3075" s="182">
        <v>38441</v>
      </c>
      <c r="F3075" s="198">
        <v>65559</v>
      </c>
      <c r="G3075" t="s">
        <v>1380</v>
      </c>
      <c r="H3075" s="167">
        <v>105656.26</v>
      </c>
      <c r="I3075">
        <f t="shared" si="51"/>
        <v>2005</v>
      </c>
    </row>
    <row r="3076" spans="3:9">
      <c r="C3076">
        <v>70</v>
      </c>
      <c r="D3076">
        <v>3000</v>
      </c>
      <c r="E3076" s="182">
        <v>38441</v>
      </c>
      <c r="F3076" s="198">
        <v>65560</v>
      </c>
      <c r="G3076" t="s">
        <v>1381</v>
      </c>
      <c r="H3076" s="167">
        <v>1615919.25</v>
      </c>
      <c r="I3076">
        <f t="shared" si="51"/>
        <v>2005</v>
      </c>
    </row>
    <row r="3077" spans="3:9">
      <c r="C3077">
        <v>70</v>
      </c>
      <c r="D3077">
        <v>3000</v>
      </c>
      <c r="E3077" s="182">
        <v>38441</v>
      </c>
      <c r="F3077" s="198">
        <v>65562</v>
      </c>
      <c r="G3077" t="s">
        <v>1383</v>
      </c>
      <c r="H3077" s="167">
        <v>236172.82</v>
      </c>
      <c r="I3077">
        <f t="shared" si="51"/>
        <v>2005</v>
      </c>
    </row>
    <row r="3078" spans="3:9">
      <c r="C3078">
        <v>70</v>
      </c>
      <c r="D3078">
        <v>3000</v>
      </c>
      <c r="E3078" s="182">
        <v>38441</v>
      </c>
      <c r="F3078" s="198">
        <v>65563</v>
      </c>
      <c r="G3078" t="s">
        <v>1384</v>
      </c>
      <c r="H3078" s="167">
        <v>52206.62</v>
      </c>
      <c r="I3078">
        <f t="shared" si="51"/>
        <v>2005</v>
      </c>
    </row>
    <row r="3079" spans="3:9">
      <c r="C3079">
        <v>70</v>
      </c>
      <c r="D3079">
        <v>3000</v>
      </c>
      <c r="E3079" s="182">
        <v>38441</v>
      </c>
      <c r="F3079" s="198">
        <v>65564</v>
      </c>
      <c r="G3079" t="s">
        <v>1385</v>
      </c>
      <c r="H3079" s="167">
        <v>12430.16</v>
      </c>
      <c r="I3079">
        <f t="shared" si="51"/>
        <v>2005</v>
      </c>
    </row>
    <row r="3080" spans="3:9">
      <c r="C3080">
        <v>70</v>
      </c>
      <c r="D3080">
        <v>3000</v>
      </c>
      <c r="E3080" s="182">
        <v>38481</v>
      </c>
      <c r="F3080" s="198">
        <v>64909</v>
      </c>
      <c r="G3080" t="s">
        <v>3031</v>
      </c>
      <c r="H3080" s="167">
        <v>249717.75</v>
      </c>
      <c r="I3080">
        <f t="shared" si="51"/>
        <v>2005</v>
      </c>
    </row>
    <row r="3081" spans="3:9">
      <c r="C3081">
        <v>70</v>
      </c>
      <c r="D3081">
        <v>3000</v>
      </c>
      <c r="E3081" s="182">
        <v>38481</v>
      </c>
      <c r="F3081" s="198">
        <v>64911</v>
      </c>
      <c r="G3081" t="s">
        <v>3033</v>
      </c>
      <c r="H3081" s="167">
        <v>924472.19</v>
      </c>
      <c r="I3081">
        <f t="shared" si="51"/>
        <v>2005</v>
      </c>
    </row>
    <row r="3082" spans="3:9">
      <c r="C3082">
        <v>70</v>
      </c>
      <c r="D3082">
        <v>3000</v>
      </c>
      <c r="E3082" s="182">
        <v>38481</v>
      </c>
      <c r="F3082" s="198">
        <v>64912</v>
      </c>
      <c r="G3082" t="s">
        <v>1366</v>
      </c>
      <c r="H3082" s="167">
        <v>40911.65</v>
      </c>
      <c r="I3082">
        <f t="shared" si="51"/>
        <v>2005</v>
      </c>
    </row>
    <row r="3083" spans="3:9">
      <c r="C3083">
        <v>70</v>
      </c>
      <c r="D3083">
        <v>3000</v>
      </c>
      <c r="E3083" s="182">
        <v>38481</v>
      </c>
      <c r="F3083" s="198">
        <v>65551</v>
      </c>
      <c r="G3083" t="s">
        <v>1372</v>
      </c>
      <c r="H3083" s="167">
        <v>182106.33</v>
      </c>
      <c r="I3083">
        <f t="shared" si="51"/>
        <v>2005</v>
      </c>
    </row>
    <row r="3084" spans="3:9">
      <c r="C3084">
        <v>70</v>
      </c>
      <c r="D3084">
        <v>3000</v>
      </c>
      <c r="E3084" s="182">
        <v>38481</v>
      </c>
      <c r="F3084" s="198">
        <v>65557</v>
      </c>
      <c r="G3084" t="s">
        <v>1378</v>
      </c>
      <c r="H3084" s="167">
        <v>27423.7</v>
      </c>
      <c r="I3084">
        <f t="shared" si="51"/>
        <v>2005</v>
      </c>
    </row>
    <row r="3085" spans="3:9">
      <c r="C3085">
        <v>70</v>
      </c>
      <c r="D3085">
        <v>3000</v>
      </c>
      <c r="E3085" s="182">
        <v>38504</v>
      </c>
      <c r="F3085" s="198">
        <v>70749</v>
      </c>
      <c r="G3085" t="s">
        <v>1009</v>
      </c>
      <c r="H3085" s="167">
        <v>240562</v>
      </c>
      <c r="I3085">
        <f t="shared" si="51"/>
        <v>2005</v>
      </c>
    </row>
    <row r="3086" spans="3:9">
      <c r="C3086">
        <v>70</v>
      </c>
      <c r="D3086">
        <v>3000</v>
      </c>
      <c r="E3086" s="182">
        <v>38504</v>
      </c>
      <c r="F3086" s="198">
        <v>70750</v>
      </c>
      <c r="G3086" t="s">
        <v>348</v>
      </c>
      <c r="H3086" s="167">
        <v>92892.04</v>
      </c>
      <c r="I3086">
        <f t="shared" si="51"/>
        <v>2005</v>
      </c>
    </row>
    <row r="3087" spans="3:9">
      <c r="C3087">
        <v>70</v>
      </c>
      <c r="D3087">
        <v>3000</v>
      </c>
      <c r="E3087" s="182">
        <v>38504</v>
      </c>
      <c r="F3087" s="198">
        <v>70751</v>
      </c>
      <c r="G3087" t="s">
        <v>349</v>
      </c>
      <c r="H3087" s="167">
        <v>1554858.92</v>
      </c>
      <c r="I3087">
        <f t="shared" si="51"/>
        <v>2005</v>
      </c>
    </row>
    <row r="3088" spans="3:9">
      <c r="C3088">
        <v>70</v>
      </c>
      <c r="D3088">
        <v>3000</v>
      </c>
      <c r="E3088" s="182">
        <v>38504</v>
      </c>
      <c r="F3088" s="198">
        <v>70753</v>
      </c>
      <c r="G3088" t="s">
        <v>350</v>
      </c>
      <c r="H3088" s="167">
        <v>247108.89</v>
      </c>
      <c r="I3088">
        <f t="shared" si="51"/>
        <v>2005</v>
      </c>
    </row>
    <row r="3089" spans="3:9">
      <c r="C3089">
        <v>70</v>
      </c>
      <c r="D3089">
        <v>3000</v>
      </c>
      <c r="E3089" s="182">
        <v>38504</v>
      </c>
      <c r="F3089" s="198">
        <v>70754</v>
      </c>
      <c r="G3089" t="s">
        <v>3114</v>
      </c>
      <c r="H3089" s="167">
        <v>143974.79999999999</v>
      </c>
      <c r="I3089">
        <f t="shared" si="51"/>
        <v>2005</v>
      </c>
    </row>
    <row r="3090" spans="3:9">
      <c r="C3090">
        <v>70</v>
      </c>
      <c r="D3090">
        <v>3000</v>
      </c>
      <c r="E3090" s="182">
        <v>38504</v>
      </c>
      <c r="F3090" s="198">
        <v>70758</v>
      </c>
      <c r="G3090" t="s">
        <v>354</v>
      </c>
      <c r="H3090" s="167">
        <v>21445.31</v>
      </c>
      <c r="I3090">
        <f t="shared" si="51"/>
        <v>2005</v>
      </c>
    </row>
    <row r="3091" spans="3:9">
      <c r="C3091">
        <v>70</v>
      </c>
      <c r="D3091">
        <v>3000</v>
      </c>
      <c r="E3091" s="182">
        <v>38504</v>
      </c>
      <c r="F3091" s="198">
        <v>70776</v>
      </c>
      <c r="G3091" t="s">
        <v>357</v>
      </c>
      <c r="H3091" s="167">
        <v>792339.8</v>
      </c>
      <c r="I3091">
        <f t="shared" si="51"/>
        <v>2005</v>
      </c>
    </row>
    <row r="3092" spans="3:9">
      <c r="C3092">
        <v>70</v>
      </c>
      <c r="D3092">
        <v>3000</v>
      </c>
      <c r="E3092" s="182">
        <v>38504</v>
      </c>
      <c r="F3092" s="198">
        <v>70785</v>
      </c>
      <c r="G3092" t="s">
        <v>360</v>
      </c>
      <c r="H3092" s="167">
        <v>605591.03</v>
      </c>
      <c r="I3092">
        <f t="shared" si="51"/>
        <v>2005</v>
      </c>
    </row>
    <row r="3093" spans="3:9">
      <c r="C3093">
        <v>70</v>
      </c>
      <c r="D3093">
        <v>3000</v>
      </c>
      <c r="E3093" s="182">
        <v>38504</v>
      </c>
      <c r="F3093" s="198">
        <v>70792</v>
      </c>
      <c r="G3093" t="s">
        <v>362</v>
      </c>
      <c r="H3093" s="167">
        <v>9264.06</v>
      </c>
      <c r="I3093">
        <f t="shared" si="51"/>
        <v>2005</v>
      </c>
    </row>
    <row r="3094" spans="3:9">
      <c r="C3094">
        <v>70</v>
      </c>
      <c r="D3094">
        <v>3000</v>
      </c>
      <c r="E3094" s="182">
        <v>38504</v>
      </c>
      <c r="F3094" s="198">
        <v>70793</v>
      </c>
      <c r="G3094" t="s">
        <v>363</v>
      </c>
      <c r="H3094" s="167">
        <v>27295.7</v>
      </c>
      <c r="I3094">
        <f t="shared" si="51"/>
        <v>2005</v>
      </c>
    </row>
    <row r="3095" spans="3:9">
      <c r="C3095">
        <v>70</v>
      </c>
      <c r="D3095">
        <v>3000</v>
      </c>
      <c r="E3095" s="182">
        <v>38504</v>
      </c>
      <c r="F3095" s="198">
        <v>70794</v>
      </c>
      <c r="G3095" t="s">
        <v>1010</v>
      </c>
      <c r="H3095" s="167">
        <v>31050.36</v>
      </c>
      <c r="I3095">
        <f t="shared" si="51"/>
        <v>2005</v>
      </c>
    </row>
    <row r="3096" spans="3:9">
      <c r="C3096">
        <v>70</v>
      </c>
      <c r="D3096">
        <v>3000</v>
      </c>
      <c r="E3096" s="182">
        <v>38504</v>
      </c>
      <c r="F3096" s="198">
        <v>70823</v>
      </c>
      <c r="G3096" t="s">
        <v>1012</v>
      </c>
      <c r="H3096" s="167">
        <v>134119.16</v>
      </c>
      <c r="I3096">
        <f t="shared" si="51"/>
        <v>2005</v>
      </c>
    </row>
    <row r="3097" spans="3:9">
      <c r="C3097">
        <v>70</v>
      </c>
      <c r="D3097">
        <v>3000</v>
      </c>
      <c r="E3097" s="182">
        <v>38504</v>
      </c>
      <c r="F3097" s="198">
        <v>70824</v>
      </c>
      <c r="G3097" t="s">
        <v>1013</v>
      </c>
      <c r="H3097" s="167">
        <v>28446.36</v>
      </c>
      <c r="I3097">
        <f t="shared" si="51"/>
        <v>2005</v>
      </c>
    </row>
    <row r="3098" spans="3:9">
      <c r="C3098">
        <v>70</v>
      </c>
      <c r="D3098">
        <v>3000</v>
      </c>
      <c r="E3098" s="182">
        <v>38504</v>
      </c>
      <c r="F3098" s="198">
        <v>70825</v>
      </c>
      <c r="G3098" t="s">
        <v>1014</v>
      </c>
      <c r="H3098" s="167">
        <v>74975.009999999995</v>
      </c>
      <c r="I3098">
        <f t="shared" si="51"/>
        <v>2005</v>
      </c>
    </row>
    <row r="3099" spans="3:9">
      <c r="C3099">
        <v>70</v>
      </c>
      <c r="D3099">
        <v>3000</v>
      </c>
      <c r="E3099" s="182">
        <v>38504</v>
      </c>
      <c r="F3099" s="198">
        <v>70826</v>
      </c>
      <c r="G3099" t="s">
        <v>1015</v>
      </c>
      <c r="H3099" s="167">
        <v>18300.099999999999</v>
      </c>
      <c r="I3099">
        <f t="shared" si="51"/>
        <v>2005</v>
      </c>
    </row>
    <row r="3100" spans="3:9">
      <c r="C3100">
        <v>70</v>
      </c>
      <c r="D3100">
        <v>3000</v>
      </c>
      <c r="E3100" s="182">
        <v>38504</v>
      </c>
      <c r="F3100" s="198">
        <v>70827</v>
      </c>
      <c r="G3100" t="s">
        <v>1016</v>
      </c>
      <c r="H3100" s="167">
        <v>146799.06</v>
      </c>
      <c r="I3100">
        <f t="shared" si="51"/>
        <v>2005</v>
      </c>
    </row>
    <row r="3101" spans="3:9">
      <c r="C3101">
        <v>70</v>
      </c>
      <c r="D3101">
        <v>3000</v>
      </c>
      <c r="E3101" s="182">
        <v>38504</v>
      </c>
      <c r="F3101" s="198">
        <v>70829</v>
      </c>
      <c r="G3101" t="s">
        <v>1017</v>
      </c>
      <c r="H3101" s="167">
        <v>577779</v>
      </c>
      <c r="I3101">
        <f t="shared" si="51"/>
        <v>2005</v>
      </c>
    </row>
    <row r="3102" spans="3:9">
      <c r="C3102">
        <v>70</v>
      </c>
      <c r="D3102">
        <v>3000</v>
      </c>
      <c r="E3102" s="182">
        <v>38504</v>
      </c>
      <c r="F3102" s="198">
        <v>70830</v>
      </c>
      <c r="G3102" t="s">
        <v>1018</v>
      </c>
      <c r="H3102" s="167">
        <v>750967.48</v>
      </c>
      <c r="I3102">
        <f t="shared" si="51"/>
        <v>2005</v>
      </c>
    </row>
    <row r="3103" spans="3:9">
      <c r="C3103">
        <v>70</v>
      </c>
      <c r="D3103">
        <v>3000</v>
      </c>
      <c r="E3103" s="182">
        <v>38504</v>
      </c>
      <c r="F3103" s="198">
        <v>70831</v>
      </c>
      <c r="G3103" t="s">
        <v>1019</v>
      </c>
      <c r="H3103" s="167">
        <v>515884.84</v>
      </c>
      <c r="I3103">
        <f t="shared" si="51"/>
        <v>2005</v>
      </c>
    </row>
    <row r="3104" spans="3:9">
      <c r="C3104">
        <v>70</v>
      </c>
      <c r="D3104">
        <v>3000</v>
      </c>
      <c r="E3104" s="182">
        <v>38504</v>
      </c>
      <c r="F3104" s="198">
        <v>70832</v>
      </c>
      <c r="G3104" t="s">
        <v>1020</v>
      </c>
      <c r="H3104" s="167">
        <v>11873.33</v>
      </c>
      <c r="I3104">
        <f t="shared" si="51"/>
        <v>2005</v>
      </c>
    </row>
    <row r="3105" spans="3:9">
      <c r="C3105">
        <v>70</v>
      </c>
      <c r="D3105">
        <v>3000</v>
      </c>
      <c r="E3105" s="182">
        <v>38504</v>
      </c>
      <c r="F3105" s="198">
        <v>70833</v>
      </c>
      <c r="G3105" t="s">
        <v>1021</v>
      </c>
      <c r="H3105" s="167">
        <v>958846.93</v>
      </c>
      <c r="I3105">
        <f t="shared" si="51"/>
        <v>2005</v>
      </c>
    </row>
    <row r="3106" spans="3:9">
      <c r="C3106">
        <v>70</v>
      </c>
      <c r="D3106">
        <v>3000</v>
      </c>
      <c r="E3106" s="182">
        <v>38504</v>
      </c>
      <c r="F3106" s="198">
        <v>70834</v>
      </c>
      <c r="G3106" t="s">
        <v>1022</v>
      </c>
      <c r="H3106" s="167">
        <v>1457801.42</v>
      </c>
      <c r="I3106">
        <f t="shared" si="51"/>
        <v>2005</v>
      </c>
    </row>
    <row r="3107" spans="3:9">
      <c r="C3107">
        <v>70</v>
      </c>
      <c r="D3107">
        <v>3000</v>
      </c>
      <c r="E3107" s="182">
        <v>38504</v>
      </c>
      <c r="F3107" s="198">
        <v>70835</v>
      </c>
      <c r="G3107" t="s">
        <v>1023</v>
      </c>
      <c r="H3107" s="167">
        <v>347390.98</v>
      </c>
      <c r="I3107">
        <f t="shared" si="51"/>
        <v>2005</v>
      </c>
    </row>
    <row r="3108" spans="3:9">
      <c r="C3108">
        <v>70</v>
      </c>
      <c r="D3108">
        <v>3000</v>
      </c>
      <c r="E3108" s="182">
        <v>38504</v>
      </c>
      <c r="F3108" s="198">
        <v>70836</v>
      </c>
      <c r="G3108" t="s">
        <v>1024</v>
      </c>
      <c r="H3108" s="167">
        <v>797379.48</v>
      </c>
      <c r="I3108">
        <f t="shared" si="51"/>
        <v>2005</v>
      </c>
    </row>
    <row r="3109" spans="3:9">
      <c r="C3109">
        <v>70</v>
      </c>
      <c r="D3109">
        <v>3000</v>
      </c>
      <c r="E3109" s="182">
        <v>38504</v>
      </c>
      <c r="F3109" s="198">
        <v>70837</v>
      </c>
      <c r="G3109" t="s">
        <v>1025</v>
      </c>
      <c r="H3109" s="167">
        <v>20735.52</v>
      </c>
      <c r="I3109">
        <f t="shared" si="51"/>
        <v>2005</v>
      </c>
    </row>
    <row r="3110" spans="3:9">
      <c r="C3110">
        <v>70</v>
      </c>
      <c r="D3110">
        <v>3000</v>
      </c>
      <c r="E3110" s="182">
        <v>38504</v>
      </c>
      <c r="F3110" s="198">
        <v>70839</v>
      </c>
      <c r="G3110" t="s">
        <v>1026</v>
      </c>
      <c r="H3110" s="167">
        <v>629995.41</v>
      </c>
      <c r="I3110">
        <f t="shared" si="51"/>
        <v>2005</v>
      </c>
    </row>
    <row r="3111" spans="3:9">
      <c r="C3111">
        <v>70</v>
      </c>
      <c r="D3111">
        <v>3000</v>
      </c>
      <c r="E3111" s="182">
        <v>38504</v>
      </c>
      <c r="F3111" s="198">
        <v>70840</v>
      </c>
      <c r="G3111" t="s">
        <v>1027</v>
      </c>
      <c r="H3111" s="167">
        <v>14168.12</v>
      </c>
      <c r="I3111">
        <f t="shared" si="51"/>
        <v>2005</v>
      </c>
    </row>
    <row r="3112" spans="3:9">
      <c r="C3112">
        <v>70</v>
      </c>
      <c r="D3112">
        <v>3000</v>
      </c>
      <c r="E3112" s="182">
        <v>38504</v>
      </c>
      <c r="F3112" s="198">
        <v>70863</v>
      </c>
      <c r="G3112" t="s">
        <v>593</v>
      </c>
      <c r="H3112" s="167">
        <v>31599.02</v>
      </c>
      <c r="I3112">
        <f t="shared" si="51"/>
        <v>2005</v>
      </c>
    </row>
    <row r="3113" spans="3:9">
      <c r="C3113">
        <v>70</v>
      </c>
      <c r="D3113">
        <v>3000</v>
      </c>
      <c r="E3113" s="182">
        <v>38504</v>
      </c>
      <c r="F3113" s="198">
        <v>70900</v>
      </c>
      <c r="G3113" t="s">
        <v>595</v>
      </c>
      <c r="H3113" s="167">
        <v>41338.78</v>
      </c>
      <c r="I3113">
        <f t="shared" si="51"/>
        <v>2005</v>
      </c>
    </row>
    <row r="3114" spans="3:9">
      <c r="C3114">
        <v>70</v>
      </c>
      <c r="D3114">
        <v>3000</v>
      </c>
      <c r="E3114" s="182">
        <v>38504</v>
      </c>
      <c r="F3114" s="198">
        <v>70906</v>
      </c>
      <c r="G3114" t="s">
        <v>596</v>
      </c>
      <c r="H3114" s="167">
        <v>58328.44</v>
      </c>
      <c r="I3114">
        <f t="shared" si="51"/>
        <v>2005</v>
      </c>
    </row>
    <row r="3115" spans="3:9">
      <c r="C3115">
        <v>70</v>
      </c>
      <c r="D3115">
        <v>3000</v>
      </c>
      <c r="E3115" s="182">
        <v>38504</v>
      </c>
      <c r="F3115" s="198">
        <v>70907</v>
      </c>
      <c r="G3115" t="s">
        <v>597</v>
      </c>
      <c r="H3115" s="167">
        <v>10370.19</v>
      </c>
      <c r="I3115">
        <f t="shared" si="51"/>
        <v>2005</v>
      </c>
    </row>
    <row r="3116" spans="3:9">
      <c r="C3116">
        <v>70</v>
      </c>
      <c r="D3116">
        <v>3000</v>
      </c>
      <c r="E3116" s="182">
        <v>38504</v>
      </c>
      <c r="F3116" s="198">
        <v>70908</v>
      </c>
      <c r="G3116" t="s">
        <v>598</v>
      </c>
      <c r="H3116" s="167">
        <v>484744.62</v>
      </c>
      <c r="I3116">
        <f t="shared" ref="I3116:I3179" si="52">YEAR(E3116)</f>
        <v>2005</v>
      </c>
    </row>
    <row r="3117" spans="3:9">
      <c r="C3117">
        <v>70</v>
      </c>
      <c r="D3117">
        <v>3000</v>
      </c>
      <c r="E3117" s="182">
        <v>38504</v>
      </c>
      <c r="F3117" s="198">
        <v>70910</v>
      </c>
      <c r="G3117" t="s">
        <v>599</v>
      </c>
      <c r="H3117" s="167">
        <v>316149.15000000002</v>
      </c>
      <c r="I3117">
        <f t="shared" si="52"/>
        <v>2005</v>
      </c>
    </row>
    <row r="3118" spans="3:9">
      <c r="C3118">
        <v>70</v>
      </c>
      <c r="D3118">
        <v>3000</v>
      </c>
      <c r="E3118" s="182">
        <v>38504</v>
      </c>
      <c r="F3118" s="198">
        <v>70911</v>
      </c>
      <c r="G3118" t="s">
        <v>600</v>
      </c>
      <c r="H3118" s="167">
        <v>16413.87</v>
      </c>
      <c r="I3118">
        <f t="shared" si="52"/>
        <v>2005</v>
      </c>
    </row>
    <row r="3119" spans="3:9">
      <c r="C3119">
        <v>70</v>
      </c>
      <c r="D3119">
        <v>3000</v>
      </c>
      <c r="E3119" s="182">
        <v>38504</v>
      </c>
      <c r="F3119" s="198">
        <v>70912</v>
      </c>
      <c r="G3119" t="s">
        <v>601</v>
      </c>
      <c r="H3119" s="167">
        <v>97048.38</v>
      </c>
      <c r="I3119">
        <f t="shared" si="52"/>
        <v>2005</v>
      </c>
    </row>
    <row r="3120" spans="3:9">
      <c r="C3120">
        <v>70</v>
      </c>
      <c r="D3120">
        <v>3000</v>
      </c>
      <c r="E3120" s="182">
        <v>38504</v>
      </c>
      <c r="F3120" s="198">
        <v>70914</v>
      </c>
      <c r="G3120" t="s">
        <v>602</v>
      </c>
      <c r="H3120" s="167">
        <v>457351.8</v>
      </c>
      <c r="I3120">
        <f t="shared" si="52"/>
        <v>2005</v>
      </c>
    </row>
    <row r="3121" spans="3:9">
      <c r="C3121">
        <v>70</v>
      </c>
      <c r="D3121">
        <v>3000</v>
      </c>
      <c r="E3121" s="182">
        <v>38504</v>
      </c>
      <c r="F3121" s="198">
        <v>70916</v>
      </c>
      <c r="G3121" t="s">
        <v>603</v>
      </c>
      <c r="H3121" s="167">
        <v>16674.330000000002</v>
      </c>
      <c r="I3121">
        <f t="shared" si="52"/>
        <v>2005</v>
      </c>
    </row>
    <row r="3122" spans="3:9">
      <c r="C3122">
        <v>70</v>
      </c>
      <c r="D3122">
        <v>3000</v>
      </c>
      <c r="E3122" s="182">
        <v>38504</v>
      </c>
      <c r="F3122" s="198">
        <v>70917</v>
      </c>
      <c r="G3122" t="s">
        <v>604</v>
      </c>
      <c r="H3122" s="167">
        <v>305768.08</v>
      </c>
      <c r="I3122">
        <f t="shared" si="52"/>
        <v>2005</v>
      </c>
    </row>
    <row r="3123" spans="3:9">
      <c r="C3123">
        <v>70</v>
      </c>
      <c r="D3123">
        <v>3000</v>
      </c>
      <c r="E3123" s="182">
        <v>38504</v>
      </c>
      <c r="F3123" s="198">
        <v>70918</v>
      </c>
      <c r="G3123" t="s">
        <v>605</v>
      </c>
      <c r="H3123" s="167">
        <v>16325.62</v>
      </c>
      <c r="I3123">
        <f t="shared" si="52"/>
        <v>2005</v>
      </c>
    </row>
    <row r="3124" spans="3:9">
      <c r="C3124">
        <v>70</v>
      </c>
      <c r="D3124">
        <v>3000</v>
      </c>
      <c r="E3124" s="182">
        <v>38504</v>
      </c>
      <c r="F3124" s="198">
        <v>70919</v>
      </c>
      <c r="G3124" t="s">
        <v>606</v>
      </c>
      <c r="H3124" s="167">
        <v>16340.84</v>
      </c>
      <c r="I3124">
        <f t="shared" si="52"/>
        <v>2005</v>
      </c>
    </row>
    <row r="3125" spans="3:9">
      <c r="C3125">
        <v>70</v>
      </c>
      <c r="D3125">
        <v>3000</v>
      </c>
      <c r="E3125" s="182">
        <v>38504</v>
      </c>
      <c r="F3125" s="198">
        <v>70921</v>
      </c>
      <c r="G3125" t="s">
        <v>607</v>
      </c>
      <c r="H3125" s="167">
        <v>590344.17000000004</v>
      </c>
      <c r="I3125">
        <f t="shared" si="52"/>
        <v>2005</v>
      </c>
    </row>
    <row r="3126" spans="3:9">
      <c r="C3126">
        <v>70</v>
      </c>
      <c r="D3126">
        <v>3000</v>
      </c>
      <c r="E3126" s="182">
        <v>38504</v>
      </c>
      <c r="F3126" s="198">
        <v>70922</v>
      </c>
      <c r="G3126" t="s">
        <v>608</v>
      </c>
      <c r="H3126" s="167">
        <v>16816.34</v>
      </c>
      <c r="I3126">
        <f t="shared" si="52"/>
        <v>2005</v>
      </c>
    </row>
    <row r="3127" spans="3:9">
      <c r="C3127">
        <v>70</v>
      </c>
      <c r="D3127">
        <v>3000</v>
      </c>
      <c r="E3127" s="182">
        <v>38504</v>
      </c>
      <c r="F3127" s="198">
        <v>70923</v>
      </c>
      <c r="G3127" t="s">
        <v>609</v>
      </c>
      <c r="H3127" s="167">
        <v>6776.63</v>
      </c>
      <c r="I3127">
        <f t="shared" si="52"/>
        <v>2005</v>
      </c>
    </row>
    <row r="3128" spans="3:9">
      <c r="C3128">
        <v>70</v>
      </c>
      <c r="D3128">
        <v>3000</v>
      </c>
      <c r="E3128" s="182">
        <v>38504</v>
      </c>
      <c r="F3128" s="198">
        <v>70925</v>
      </c>
      <c r="G3128" t="s">
        <v>610</v>
      </c>
      <c r="H3128" s="167">
        <v>14784.99</v>
      </c>
      <c r="I3128">
        <f t="shared" si="52"/>
        <v>2005</v>
      </c>
    </row>
    <row r="3129" spans="3:9">
      <c r="C3129">
        <v>70</v>
      </c>
      <c r="D3129">
        <v>3000</v>
      </c>
      <c r="E3129" s="182">
        <v>38504</v>
      </c>
      <c r="F3129" s="198">
        <v>70926</v>
      </c>
      <c r="G3129" t="s">
        <v>611</v>
      </c>
      <c r="H3129" s="167">
        <v>83562.100000000006</v>
      </c>
      <c r="I3129">
        <f t="shared" si="52"/>
        <v>2005</v>
      </c>
    </row>
    <row r="3130" spans="3:9">
      <c r="C3130">
        <v>70</v>
      </c>
      <c r="D3130">
        <v>3000</v>
      </c>
      <c r="E3130" s="182">
        <v>38504</v>
      </c>
      <c r="F3130" s="198">
        <v>70947</v>
      </c>
      <c r="G3130" t="s">
        <v>612</v>
      </c>
      <c r="H3130" s="167">
        <v>12505.22</v>
      </c>
      <c r="I3130">
        <f t="shared" si="52"/>
        <v>2005</v>
      </c>
    </row>
    <row r="3131" spans="3:9">
      <c r="C3131">
        <v>70</v>
      </c>
      <c r="D3131">
        <v>3000</v>
      </c>
      <c r="E3131" s="182">
        <v>38504</v>
      </c>
      <c r="F3131" s="198">
        <v>70953</v>
      </c>
      <c r="G3131" t="s">
        <v>613</v>
      </c>
      <c r="H3131" s="167">
        <v>10037.629999999999</v>
      </c>
      <c r="I3131">
        <f t="shared" si="52"/>
        <v>2005</v>
      </c>
    </row>
    <row r="3132" spans="3:9">
      <c r="C3132">
        <v>70</v>
      </c>
      <c r="D3132">
        <v>3000</v>
      </c>
      <c r="E3132" s="182">
        <v>38504</v>
      </c>
      <c r="F3132" s="198">
        <v>70958</v>
      </c>
      <c r="G3132" t="s">
        <v>614</v>
      </c>
      <c r="H3132" s="167">
        <v>15891.53</v>
      </c>
      <c r="I3132">
        <f t="shared" si="52"/>
        <v>2005</v>
      </c>
    </row>
    <row r="3133" spans="3:9">
      <c r="C3133">
        <v>70</v>
      </c>
      <c r="D3133">
        <v>3000</v>
      </c>
      <c r="E3133" s="182">
        <v>38533</v>
      </c>
      <c r="F3133" s="198">
        <v>70846</v>
      </c>
      <c r="G3133" t="s">
        <v>1028</v>
      </c>
      <c r="H3133" s="167">
        <v>33565.08</v>
      </c>
      <c r="I3133">
        <f t="shared" si="52"/>
        <v>2005</v>
      </c>
    </row>
    <row r="3134" spans="3:9">
      <c r="C3134">
        <v>70</v>
      </c>
      <c r="D3134">
        <v>3000</v>
      </c>
      <c r="E3134" s="182">
        <v>38533</v>
      </c>
      <c r="F3134" s="198">
        <v>70847</v>
      </c>
      <c r="G3134" t="s">
        <v>1029</v>
      </c>
      <c r="H3134" s="167">
        <v>331366.2</v>
      </c>
      <c r="I3134">
        <f t="shared" si="52"/>
        <v>2005</v>
      </c>
    </row>
    <row r="3135" spans="3:9">
      <c r="C3135">
        <v>70</v>
      </c>
      <c r="D3135">
        <v>3000</v>
      </c>
      <c r="E3135" s="182">
        <v>38533</v>
      </c>
      <c r="F3135" s="198">
        <v>70848</v>
      </c>
      <c r="G3135" t="s">
        <v>1030</v>
      </c>
      <c r="H3135" s="167">
        <v>38207.629999999997</v>
      </c>
      <c r="I3135">
        <f t="shared" si="52"/>
        <v>2005</v>
      </c>
    </row>
    <row r="3136" spans="3:9">
      <c r="C3136">
        <v>70</v>
      </c>
      <c r="D3136">
        <v>3000</v>
      </c>
      <c r="E3136" s="182">
        <v>38533</v>
      </c>
      <c r="F3136" s="198">
        <v>70849</v>
      </c>
      <c r="G3136" t="s">
        <v>1031</v>
      </c>
      <c r="H3136" s="167">
        <v>339236.32</v>
      </c>
      <c r="I3136">
        <f t="shared" si="52"/>
        <v>2005</v>
      </c>
    </row>
    <row r="3137" spans="3:9">
      <c r="C3137">
        <v>70</v>
      </c>
      <c r="D3137">
        <v>3000</v>
      </c>
      <c r="E3137" s="182">
        <v>38533</v>
      </c>
      <c r="F3137" s="198">
        <v>70850</v>
      </c>
      <c r="G3137" t="s">
        <v>592</v>
      </c>
      <c r="H3137" s="167">
        <v>146577.43</v>
      </c>
      <c r="I3137">
        <f t="shared" si="52"/>
        <v>2005</v>
      </c>
    </row>
    <row r="3138" spans="3:9">
      <c r="C3138">
        <v>70</v>
      </c>
      <c r="D3138">
        <v>3000</v>
      </c>
      <c r="E3138" s="182">
        <v>38534</v>
      </c>
      <c r="F3138" s="198">
        <v>70818</v>
      </c>
      <c r="G3138" t="s">
        <v>1703</v>
      </c>
      <c r="H3138" s="167">
        <v>13714.68</v>
      </c>
      <c r="I3138">
        <f t="shared" si="52"/>
        <v>2005</v>
      </c>
    </row>
    <row r="3139" spans="3:9">
      <c r="C3139">
        <v>70</v>
      </c>
      <c r="D3139">
        <v>3000</v>
      </c>
      <c r="E3139" s="182">
        <v>38539</v>
      </c>
      <c r="F3139" s="198">
        <v>70804</v>
      </c>
      <c r="G3139" t="s">
        <v>1011</v>
      </c>
      <c r="H3139" s="167">
        <v>176466.31</v>
      </c>
      <c r="I3139">
        <f t="shared" si="52"/>
        <v>2005</v>
      </c>
    </row>
    <row r="3140" spans="3:9">
      <c r="C3140">
        <v>70</v>
      </c>
      <c r="D3140">
        <v>3000</v>
      </c>
      <c r="E3140" s="182">
        <v>38588</v>
      </c>
      <c r="F3140" s="198">
        <v>70706</v>
      </c>
      <c r="G3140" t="s">
        <v>3917</v>
      </c>
      <c r="H3140" s="167">
        <v>137918.89000000001</v>
      </c>
      <c r="I3140">
        <f t="shared" si="52"/>
        <v>2005</v>
      </c>
    </row>
    <row r="3141" spans="3:9">
      <c r="C3141">
        <v>70</v>
      </c>
      <c r="D3141">
        <v>3000</v>
      </c>
      <c r="E3141" s="182">
        <v>38706</v>
      </c>
      <c r="F3141" s="198">
        <v>70880</v>
      </c>
      <c r="G3141" t="s">
        <v>594</v>
      </c>
      <c r="H3141" s="167">
        <v>379217.65</v>
      </c>
      <c r="I3141">
        <f t="shared" si="52"/>
        <v>2005</v>
      </c>
    </row>
    <row r="3142" spans="3:9">
      <c r="C3142">
        <v>70</v>
      </c>
      <c r="D3142">
        <v>3000</v>
      </c>
      <c r="E3142" s="182">
        <v>38869</v>
      </c>
      <c r="F3142" s="198">
        <v>70986</v>
      </c>
      <c r="G3142" t="s">
        <v>615</v>
      </c>
      <c r="H3142" s="167">
        <v>217945.49</v>
      </c>
      <c r="I3142">
        <f t="shared" si="52"/>
        <v>2006</v>
      </c>
    </row>
    <row r="3143" spans="3:9">
      <c r="C3143">
        <v>70</v>
      </c>
      <c r="D3143">
        <v>3000</v>
      </c>
      <c r="E3143" s="182">
        <v>38869</v>
      </c>
      <c r="F3143" s="198">
        <v>70988</v>
      </c>
      <c r="G3143" t="s">
        <v>616</v>
      </c>
      <c r="H3143" s="167">
        <v>434187.49</v>
      </c>
      <c r="I3143">
        <f t="shared" si="52"/>
        <v>2006</v>
      </c>
    </row>
    <row r="3144" spans="3:9">
      <c r="C3144">
        <v>70</v>
      </c>
      <c r="D3144">
        <v>3000</v>
      </c>
      <c r="E3144" s="182">
        <v>38869</v>
      </c>
      <c r="F3144" s="198">
        <v>70990</v>
      </c>
      <c r="G3144" t="s">
        <v>618</v>
      </c>
      <c r="H3144" s="167">
        <v>21780.62</v>
      </c>
      <c r="I3144">
        <f t="shared" si="52"/>
        <v>2006</v>
      </c>
    </row>
    <row r="3145" spans="3:9">
      <c r="C3145">
        <v>70</v>
      </c>
      <c r="D3145">
        <v>3000</v>
      </c>
      <c r="E3145" s="182">
        <v>38947</v>
      </c>
      <c r="F3145" s="198">
        <v>70989</v>
      </c>
      <c r="G3145" t="s">
        <v>617</v>
      </c>
      <c r="H3145" s="167">
        <v>874797.45</v>
      </c>
      <c r="I3145">
        <f t="shared" si="52"/>
        <v>2006</v>
      </c>
    </row>
    <row r="3146" spans="3:9">
      <c r="C3146">
        <v>70</v>
      </c>
      <c r="D3146">
        <v>3008</v>
      </c>
      <c r="E3146" s="182">
        <v>39052</v>
      </c>
      <c r="F3146" s="198">
        <v>200720</v>
      </c>
      <c r="G3146" t="s">
        <v>529</v>
      </c>
      <c r="H3146" s="167">
        <v>1252764.71</v>
      </c>
      <c r="I3146">
        <f t="shared" si="52"/>
        <v>2006</v>
      </c>
    </row>
    <row r="3147" spans="3:9">
      <c r="C3147">
        <v>70</v>
      </c>
      <c r="D3147">
        <v>3008</v>
      </c>
      <c r="E3147" s="182">
        <v>39052</v>
      </c>
      <c r="F3147" s="198">
        <v>200721</v>
      </c>
      <c r="G3147" t="s">
        <v>530</v>
      </c>
      <c r="H3147" s="167">
        <v>1252764.71</v>
      </c>
      <c r="I3147">
        <f t="shared" si="52"/>
        <v>2006</v>
      </c>
    </row>
    <row r="3148" spans="3:9">
      <c r="C3148">
        <v>70</v>
      </c>
      <c r="D3148">
        <v>3008</v>
      </c>
      <c r="E3148" s="182">
        <v>39234</v>
      </c>
      <c r="F3148" s="198">
        <v>201180</v>
      </c>
      <c r="G3148" t="s">
        <v>532</v>
      </c>
      <c r="H3148" s="167">
        <v>194929.42</v>
      </c>
      <c r="I3148">
        <f t="shared" si="52"/>
        <v>2007</v>
      </c>
    </row>
    <row r="3149" spans="3:9">
      <c r="C3149">
        <v>70</v>
      </c>
      <c r="D3149">
        <v>3008</v>
      </c>
      <c r="E3149" s="182">
        <v>39234</v>
      </c>
      <c r="F3149" s="198">
        <v>201184</v>
      </c>
      <c r="G3149" t="s">
        <v>533</v>
      </c>
      <c r="H3149" s="167">
        <v>15926.54</v>
      </c>
      <c r="I3149">
        <f t="shared" si="52"/>
        <v>2007</v>
      </c>
    </row>
    <row r="3150" spans="3:9">
      <c r="C3150">
        <v>70</v>
      </c>
      <c r="D3150">
        <v>3010</v>
      </c>
      <c r="E3150" s="182">
        <v>39234</v>
      </c>
      <c r="F3150" s="198">
        <v>201182</v>
      </c>
      <c r="G3150" t="s">
        <v>3001</v>
      </c>
      <c r="H3150" s="167">
        <v>82329.09</v>
      </c>
      <c r="I3150">
        <f t="shared" si="52"/>
        <v>2007</v>
      </c>
    </row>
    <row r="3151" spans="3:9">
      <c r="C3151">
        <v>70</v>
      </c>
      <c r="D3151">
        <v>3010</v>
      </c>
      <c r="E3151" s="182">
        <v>39264</v>
      </c>
      <c r="F3151" s="198">
        <v>201092</v>
      </c>
      <c r="G3151" t="s">
        <v>3004</v>
      </c>
      <c r="H3151" s="167">
        <v>677366.18</v>
      </c>
      <c r="I3151">
        <f t="shared" si="52"/>
        <v>2007</v>
      </c>
    </row>
    <row r="3152" spans="3:9">
      <c r="C3152">
        <v>70</v>
      </c>
      <c r="D3152">
        <v>3012</v>
      </c>
      <c r="E3152" s="182">
        <v>39234</v>
      </c>
      <c r="F3152" s="198">
        <v>201585</v>
      </c>
      <c r="G3152" t="s">
        <v>3002</v>
      </c>
      <c r="H3152" s="167">
        <v>2171.89</v>
      </c>
      <c r="I3152">
        <f t="shared" si="52"/>
        <v>2007</v>
      </c>
    </row>
    <row r="3153" spans="3:9">
      <c r="C3153">
        <v>70</v>
      </c>
      <c r="D3153">
        <v>3015</v>
      </c>
      <c r="E3153" s="182">
        <v>39295</v>
      </c>
      <c r="F3153" s="198">
        <v>201172</v>
      </c>
      <c r="G3153" t="s">
        <v>3006</v>
      </c>
      <c r="H3153" s="167">
        <v>193807.56</v>
      </c>
      <c r="I3153">
        <f t="shared" si="52"/>
        <v>2007</v>
      </c>
    </row>
    <row r="3154" spans="3:9">
      <c r="C3154">
        <v>70</v>
      </c>
      <c r="D3154">
        <v>4000</v>
      </c>
      <c r="E3154" s="182">
        <v>32354</v>
      </c>
      <c r="F3154" s="198">
        <v>60029</v>
      </c>
      <c r="G3154" t="s">
        <v>422</v>
      </c>
      <c r="H3154" s="167">
        <v>5468.82</v>
      </c>
      <c r="I3154">
        <f t="shared" si="52"/>
        <v>1988</v>
      </c>
    </row>
    <row r="3155" spans="3:9">
      <c r="C3155">
        <v>70</v>
      </c>
      <c r="D3155">
        <v>4000</v>
      </c>
      <c r="E3155" s="182">
        <v>32673</v>
      </c>
      <c r="F3155" s="198">
        <v>61327</v>
      </c>
      <c r="G3155" t="s">
        <v>2019</v>
      </c>
      <c r="H3155" s="167">
        <v>4045.27</v>
      </c>
      <c r="I3155">
        <f t="shared" si="52"/>
        <v>1989</v>
      </c>
    </row>
    <row r="3156" spans="3:9">
      <c r="C3156">
        <v>70</v>
      </c>
      <c r="D3156">
        <v>4000</v>
      </c>
      <c r="E3156" s="182">
        <v>33970</v>
      </c>
      <c r="F3156" s="198">
        <v>59645</v>
      </c>
      <c r="G3156" t="s">
        <v>2371</v>
      </c>
      <c r="H3156" s="167">
        <v>264798.03000000003</v>
      </c>
      <c r="I3156">
        <f t="shared" si="52"/>
        <v>1993</v>
      </c>
    </row>
    <row r="3157" spans="3:9">
      <c r="C3157">
        <v>70</v>
      </c>
      <c r="D3157">
        <v>4000</v>
      </c>
      <c r="E3157" s="182">
        <v>34608</v>
      </c>
      <c r="F3157" s="198">
        <v>64668</v>
      </c>
      <c r="G3157" t="s">
        <v>1557</v>
      </c>
      <c r="H3157" s="167">
        <v>19924.66</v>
      </c>
      <c r="I3157">
        <f t="shared" si="52"/>
        <v>1994</v>
      </c>
    </row>
    <row r="3158" spans="3:9">
      <c r="C3158">
        <v>70</v>
      </c>
      <c r="D3158">
        <v>4000</v>
      </c>
      <c r="E3158" s="182">
        <v>34851</v>
      </c>
      <c r="F3158" s="198">
        <v>63040</v>
      </c>
      <c r="G3158" t="s">
        <v>2379</v>
      </c>
      <c r="H3158" s="167">
        <v>2900</v>
      </c>
      <c r="I3158">
        <f t="shared" si="52"/>
        <v>1995</v>
      </c>
    </row>
    <row r="3159" spans="3:9">
      <c r="C3159">
        <v>70</v>
      </c>
      <c r="D3159">
        <v>4000</v>
      </c>
      <c r="E3159" s="182">
        <v>34851</v>
      </c>
      <c r="F3159" s="198">
        <v>64142</v>
      </c>
      <c r="G3159" t="s">
        <v>2381</v>
      </c>
      <c r="H3159" s="167">
        <v>3200</v>
      </c>
      <c r="I3159">
        <f t="shared" si="52"/>
        <v>1995</v>
      </c>
    </row>
    <row r="3160" spans="3:9">
      <c r="C3160">
        <v>70</v>
      </c>
      <c r="D3160">
        <v>4000</v>
      </c>
      <c r="E3160" s="182">
        <v>34851</v>
      </c>
      <c r="F3160" s="198">
        <v>64143</v>
      </c>
      <c r="G3160" t="s">
        <v>2380</v>
      </c>
      <c r="H3160" s="167">
        <v>3000</v>
      </c>
      <c r="I3160">
        <f t="shared" si="52"/>
        <v>1995</v>
      </c>
    </row>
    <row r="3161" spans="3:9">
      <c r="C3161">
        <v>70</v>
      </c>
      <c r="D3161">
        <v>4000</v>
      </c>
      <c r="E3161" s="182">
        <v>35582</v>
      </c>
      <c r="F3161" s="198">
        <v>61755</v>
      </c>
      <c r="G3161" t="s">
        <v>504</v>
      </c>
      <c r="H3161" s="167">
        <v>8854.25</v>
      </c>
      <c r="I3161">
        <f t="shared" si="52"/>
        <v>1997</v>
      </c>
    </row>
    <row r="3162" spans="3:9">
      <c r="C3162">
        <v>70</v>
      </c>
      <c r="D3162">
        <v>4000</v>
      </c>
      <c r="E3162" s="182">
        <v>35892</v>
      </c>
      <c r="F3162" s="198">
        <v>65146</v>
      </c>
      <c r="G3162" t="s">
        <v>1573</v>
      </c>
      <c r="H3162" s="167">
        <v>12282.66</v>
      </c>
      <c r="I3162">
        <f t="shared" si="52"/>
        <v>1998</v>
      </c>
    </row>
    <row r="3163" spans="3:9">
      <c r="C3163">
        <v>70</v>
      </c>
      <c r="D3163">
        <v>4000</v>
      </c>
      <c r="E3163" s="182">
        <v>35898</v>
      </c>
      <c r="F3163" s="198">
        <v>63571</v>
      </c>
      <c r="G3163" t="s">
        <v>1574</v>
      </c>
      <c r="H3163" s="167">
        <v>3196.1</v>
      </c>
      <c r="I3163">
        <f t="shared" si="52"/>
        <v>1998</v>
      </c>
    </row>
    <row r="3164" spans="3:9">
      <c r="C3164">
        <v>70</v>
      </c>
      <c r="D3164">
        <v>4000</v>
      </c>
      <c r="E3164" s="182">
        <v>36070</v>
      </c>
      <c r="F3164" s="198">
        <v>66948</v>
      </c>
      <c r="G3164" t="s">
        <v>150</v>
      </c>
      <c r="H3164" s="167">
        <v>11240.78</v>
      </c>
      <c r="I3164">
        <f t="shared" si="52"/>
        <v>1998</v>
      </c>
    </row>
    <row r="3165" spans="3:9">
      <c r="C3165">
        <v>70</v>
      </c>
      <c r="D3165">
        <v>4000</v>
      </c>
      <c r="E3165" s="182">
        <v>36234</v>
      </c>
      <c r="F3165" s="198">
        <v>65354</v>
      </c>
      <c r="G3165" t="s">
        <v>2393</v>
      </c>
      <c r="H3165" s="167">
        <v>5657.75</v>
      </c>
      <c r="I3165">
        <f t="shared" si="52"/>
        <v>1999</v>
      </c>
    </row>
    <row r="3166" spans="3:9">
      <c r="C3166">
        <v>70</v>
      </c>
      <c r="D3166">
        <v>4000</v>
      </c>
      <c r="E3166" s="182">
        <v>37468</v>
      </c>
      <c r="F3166" s="198">
        <v>68143</v>
      </c>
      <c r="G3166" t="s">
        <v>304</v>
      </c>
      <c r="H3166" s="167">
        <v>13354.94</v>
      </c>
      <c r="I3166">
        <f t="shared" si="52"/>
        <v>2002</v>
      </c>
    </row>
    <row r="3167" spans="3:9">
      <c r="C3167">
        <v>70</v>
      </c>
      <c r="D3167">
        <v>4000</v>
      </c>
      <c r="E3167" s="182">
        <v>37773</v>
      </c>
      <c r="F3167" s="198">
        <v>66182</v>
      </c>
      <c r="G3167" t="s">
        <v>1541</v>
      </c>
      <c r="H3167" s="167">
        <v>136724.32999999999</v>
      </c>
      <c r="I3167">
        <f t="shared" si="52"/>
        <v>2003</v>
      </c>
    </row>
    <row r="3168" spans="3:9">
      <c r="C3168">
        <v>70</v>
      </c>
      <c r="D3168">
        <v>4000</v>
      </c>
      <c r="E3168" s="182">
        <v>38139</v>
      </c>
      <c r="F3168" s="198">
        <v>69078</v>
      </c>
      <c r="G3168" t="s">
        <v>1343</v>
      </c>
      <c r="H3168" s="167">
        <v>38149.53</v>
      </c>
      <c r="I3168">
        <f t="shared" si="52"/>
        <v>2004</v>
      </c>
    </row>
    <row r="3169" spans="1:10">
      <c r="C3169">
        <v>70</v>
      </c>
      <c r="D3169">
        <v>5000</v>
      </c>
      <c r="E3169" s="182">
        <v>34865</v>
      </c>
      <c r="F3169" s="198">
        <v>63042</v>
      </c>
      <c r="G3169" t="s">
        <v>313</v>
      </c>
      <c r="H3169" s="167">
        <v>19619.54</v>
      </c>
      <c r="I3169">
        <f t="shared" si="52"/>
        <v>1995</v>
      </c>
    </row>
    <row r="3170" spans="1:10">
      <c r="C3170">
        <v>70</v>
      </c>
      <c r="D3170">
        <v>5000</v>
      </c>
      <c r="E3170" s="182">
        <v>35582</v>
      </c>
      <c r="F3170" s="198">
        <v>65330</v>
      </c>
      <c r="G3170" t="s">
        <v>1827</v>
      </c>
      <c r="H3170" s="167">
        <v>17641.36</v>
      </c>
      <c r="I3170">
        <f t="shared" si="52"/>
        <v>1997</v>
      </c>
    </row>
    <row r="3171" spans="1:10">
      <c r="C3171" s="188">
        <v>70</v>
      </c>
      <c r="D3171" s="188">
        <v>5000</v>
      </c>
      <c r="E3171" s="200">
        <v>35582</v>
      </c>
      <c r="F3171" s="201">
        <v>70465</v>
      </c>
      <c r="G3171" s="188" t="s">
        <v>1826</v>
      </c>
      <c r="H3171" s="189">
        <v>17232.349999999999</v>
      </c>
      <c r="I3171" s="188">
        <f t="shared" si="52"/>
        <v>1997</v>
      </c>
    </row>
    <row r="3172" spans="1:10">
      <c r="C3172">
        <v>70</v>
      </c>
      <c r="D3172">
        <v>5000</v>
      </c>
      <c r="E3172" s="182">
        <v>36312</v>
      </c>
      <c r="F3172" s="198">
        <v>60189</v>
      </c>
      <c r="G3172" t="s">
        <v>321</v>
      </c>
      <c r="H3172" s="167">
        <v>17107.759999999998</v>
      </c>
      <c r="I3172">
        <f t="shared" si="52"/>
        <v>1999</v>
      </c>
    </row>
    <row r="3173" spans="1:10">
      <c r="C3173">
        <v>70</v>
      </c>
      <c r="D3173">
        <v>5000</v>
      </c>
      <c r="E3173" s="182">
        <v>36312</v>
      </c>
      <c r="F3173" s="198">
        <v>60190</v>
      </c>
      <c r="G3173" t="s">
        <v>321</v>
      </c>
      <c r="H3173" s="167">
        <v>13906.32</v>
      </c>
      <c r="I3173">
        <f t="shared" si="52"/>
        <v>1999</v>
      </c>
    </row>
    <row r="3174" spans="1:10">
      <c r="C3174">
        <v>70</v>
      </c>
      <c r="D3174">
        <v>5000</v>
      </c>
      <c r="E3174" s="182">
        <v>36678</v>
      </c>
      <c r="F3174" s="198">
        <v>69890</v>
      </c>
      <c r="G3174" t="s">
        <v>325</v>
      </c>
      <c r="H3174" s="167">
        <v>23030.25</v>
      </c>
      <c r="I3174">
        <f t="shared" si="52"/>
        <v>2000</v>
      </c>
    </row>
    <row r="3175" spans="1:10" s="188" customFormat="1">
      <c r="C3175">
        <v>70</v>
      </c>
      <c r="D3175">
        <v>5000</v>
      </c>
      <c r="E3175" s="182">
        <v>36678</v>
      </c>
      <c r="F3175" s="198">
        <v>69891</v>
      </c>
      <c r="G3175" t="s">
        <v>324</v>
      </c>
      <c r="H3175" s="167">
        <v>17727.97</v>
      </c>
      <c r="I3175">
        <f t="shared" si="52"/>
        <v>2000</v>
      </c>
      <c r="J3175" s="189">
        <f>SUM(H2284:H3175)+H2212+H2259+H2260</f>
        <v>102377983.38000001</v>
      </c>
    </row>
    <row r="3176" spans="1:10">
      <c r="C3176">
        <v>110</v>
      </c>
      <c r="D3176">
        <v>4006</v>
      </c>
      <c r="E3176" s="182">
        <v>39203</v>
      </c>
      <c r="F3176" s="198">
        <v>200870</v>
      </c>
      <c r="G3176" t="s">
        <v>2803</v>
      </c>
      <c r="H3176" s="167">
        <v>49446</v>
      </c>
      <c r="I3176">
        <f t="shared" si="52"/>
        <v>2007</v>
      </c>
    </row>
    <row r="3177" spans="1:10" ht="15.75">
      <c r="A3177" s="202" t="s">
        <v>3375</v>
      </c>
      <c r="C3177">
        <v>160</v>
      </c>
      <c r="D3177">
        <v>5000</v>
      </c>
      <c r="E3177" s="182">
        <v>34486</v>
      </c>
      <c r="F3177" s="198">
        <v>59671</v>
      </c>
      <c r="G3177" t="s">
        <v>1297</v>
      </c>
      <c r="H3177" s="167">
        <v>14720.48</v>
      </c>
      <c r="I3177">
        <f t="shared" si="52"/>
        <v>1994</v>
      </c>
    </row>
    <row r="3178" spans="1:10">
      <c r="C3178">
        <v>160</v>
      </c>
      <c r="D3178">
        <v>5000</v>
      </c>
      <c r="E3178" s="182">
        <v>32324</v>
      </c>
      <c r="F3178" s="198">
        <v>60023</v>
      </c>
      <c r="G3178" t="s">
        <v>1192</v>
      </c>
      <c r="H3178" s="167">
        <v>4200</v>
      </c>
      <c r="I3178">
        <f t="shared" si="52"/>
        <v>1988</v>
      </c>
    </row>
    <row r="3179" spans="1:10">
      <c r="C3179">
        <v>160</v>
      </c>
      <c r="D3179">
        <v>5000</v>
      </c>
      <c r="E3179" s="182">
        <v>32431</v>
      </c>
      <c r="F3179" s="198">
        <v>60232</v>
      </c>
      <c r="G3179" t="s">
        <v>1194</v>
      </c>
      <c r="H3179" s="167">
        <v>4805</v>
      </c>
      <c r="I3179">
        <f t="shared" si="52"/>
        <v>1988</v>
      </c>
    </row>
    <row r="3180" spans="1:10">
      <c r="C3180">
        <v>160</v>
      </c>
      <c r="D3180">
        <v>5000</v>
      </c>
      <c r="E3180" s="182">
        <v>33875</v>
      </c>
      <c r="F3180" s="198">
        <v>60291</v>
      </c>
      <c r="G3180" t="s">
        <v>1198</v>
      </c>
      <c r="H3180" s="167">
        <v>15616.84</v>
      </c>
      <c r="I3180">
        <f t="shared" ref="I3180:I3190" si="53">YEAR(E3180)</f>
        <v>1992</v>
      </c>
    </row>
    <row r="3181" spans="1:10">
      <c r="C3181">
        <v>160</v>
      </c>
      <c r="D3181">
        <v>5000</v>
      </c>
      <c r="E3181" s="182">
        <v>33029</v>
      </c>
      <c r="F3181" s="198">
        <v>60867</v>
      </c>
      <c r="G3181" t="s">
        <v>1196</v>
      </c>
      <c r="H3181" s="167">
        <v>22118.13</v>
      </c>
      <c r="I3181">
        <f t="shared" si="53"/>
        <v>1990</v>
      </c>
    </row>
    <row r="3182" spans="1:10">
      <c r="C3182">
        <v>160</v>
      </c>
      <c r="D3182">
        <v>5000</v>
      </c>
      <c r="E3182" s="182">
        <v>31564</v>
      </c>
      <c r="F3182" s="198">
        <v>61349</v>
      </c>
      <c r="G3182" t="s">
        <v>1189</v>
      </c>
      <c r="H3182" s="167">
        <v>8942.8799999999992</v>
      </c>
      <c r="I3182">
        <f t="shared" si="53"/>
        <v>1986</v>
      </c>
    </row>
    <row r="3183" spans="1:10">
      <c r="C3183">
        <v>160</v>
      </c>
      <c r="D3183">
        <v>5000</v>
      </c>
      <c r="E3183" s="182">
        <v>31564</v>
      </c>
      <c r="F3183" s="198">
        <v>61350</v>
      </c>
      <c r="G3183" t="s">
        <v>1191</v>
      </c>
      <c r="H3183" s="167">
        <v>8964.8799999999992</v>
      </c>
      <c r="I3183">
        <f t="shared" si="53"/>
        <v>1986</v>
      </c>
    </row>
    <row r="3184" spans="1:10">
      <c r="C3184">
        <v>160</v>
      </c>
      <c r="D3184">
        <v>5000</v>
      </c>
      <c r="E3184" s="182">
        <v>31564</v>
      </c>
      <c r="F3184" s="198">
        <v>61351</v>
      </c>
      <c r="G3184" t="s">
        <v>1190</v>
      </c>
      <c r="H3184" s="167">
        <v>8964.8799999999992</v>
      </c>
      <c r="I3184">
        <f t="shared" si="53"/>
        <v>1986</v>
      </c>
    </row>
    <row r="3185" spans="3:9" s="216" customFormat="1">
      <c r="C3185" s="216">
        <v>160</v>
      </c>
      <c r="D3185" s="216">
        <v>5000</v>
      </c>
      <c r="E3185" s="217">
        <v>31564</v>
      </c>
      <c r="F3185" s="218">
        <v>61352</v>
      </c>
      <c r="G3185" s="216" t="s">
        <v>1188</v>
      </c>
      <c r="H3185" s="219">
        <v>-557</v>
      </c>
      <c r="I3185" s="216">
        <f t="shared" si="53"/>
        <v>1986</v>
      </c>
    </row>
    <row r="3186" spans="3:9">
      <c r="C3186">
        <v>160</v>
      </c>
      <c r="D3186">
        <v>5000</v>
      </c>
      <c r="E3186" s="182">
        <v>37773</v>
      </c>
      <c r="F3186" s="198">
        <v>62054</v>
      </c>
      <c r="G3186" t="s">
        <v>1300</v>
      </c>
      <c r="H3186" s="167">
        <v>40980.69</v>
      </c>
      <c r="I3186">
        <f t="shared" si="53"/>
        <v>2003</v>
      </c>
    </row>
    <row r="3187" spans="3:9">
      <c r="C3187">
        <v>160</v>
      </c>
      <c r="D3187">
        <v>5000</v>
      </c>
      <c r="E3187" s="182">
        <v>36140</v>
      </c>
      <c r="F3187" s="198">
        <v>62915</v>
      </c>
      <c r="G3187" t="s">
        <v>166</v>
      </c>
      <c r="H3187" s="167">
        <v>58500.01</v>
      </c>
      <c r="I3187">
        <f t="shared" si="53"/>
        <v>1998</v>
      </c>
    </row>
    <row r="3188" spans="3:9">
      <c r="C3188">
        <v>160</v>
      </c>
      <c r="D3188">
        <v>5000</v>
      </c>
      <c r="E3188" s="182">
        <v>36067</v>
      </c>
      <c r="F3188" s="198">
        <v>62916</v>
      </c>
      <c r="G3188" t="s">
        <v>3069</v>
      </c>
      <c r="H3188" s="167">
        <v>6376.91</v>
      </c>
      <c r="I3188">
        <f t="shared" si="53"/>
        <v>1998</v>
      </c>
    </row>
    <row r="3189" spans="3:9">
      <c r="C3189">
        <v>160</v>
      </c>
      <c r="D3189">
        <v>5000</v>
      </c>
      <c r="E3189" s="182">
        <v>35999</v>
      </c>
      <c r="F3189" s="198">
        <v>62917</v>
      </c>
      <c r="G3189" t="s">
        <v>3068</v>
      </c>
      <c r="H3189" s="167">
        <v>25935.08</v>
      </c>
      <c r="I3189">
        <f t="shared" si="53"/>
        <v>1998</v>
      </c>
    </row>
    <row r="3190" spans="3:9">
      <c r="C3190">
        <v>160</v>
      </c>
      <c r="D3190">
        <v>5000</v>
      </c>
      <c r="E3190" s="182">
        <v>35947</v>
      </c>
      <c r="F3190" s="198">
        <v>62919</v>
      </c>
      <c r="G3190" t="s">
        <v>3067</v>
      </c>
      <c r="H3190" s="167">
        <v>18428.5</v>
      </c>
      <c r="I3190">
        <f t="shared" si="53"/>
        <v>1998</v>
      </c>
    </row>
    <row r="3191" spans="3:9">
      <c r="C3191">
        <v>160</v>
      </c>
      <c r="D3191">
        <v>5000</v>
      </c>
      <c r="E3191" s="182">
        <v>37103</v>
      </c>
      <c r="F3191" s="198">
        <v>62975</v>
      </c>
      <c r="G3191" t="s">
        <v>3075</v>
      </c>
      <c r="H3191" s="167">
        <v>21350</v>
      </c>
      <c r="I3191">
        <f t="shared" ref="I3191:I3215" si="54">YEAR(E3191)</f>
        <v>2001</v>
      </c>
    </row>
    <row r="3192" spans="3:9">
      <c r="C3192">
        <v>160</v>
      </c>
      <c r="D3192">
        <v>5000</v>
      </c>
      <c r="E3192" s="182">
        <v>34954</v>
      </c>
      <c r="F3192" s="198">
        <v>64837</v>
      </c>
      <c r="G3192" t="s">
        <v>1200</v>
      </c>
      <c r="H3192" s="167">
        <v>4500</v>
      </c>
      <c r="I3192">
        <f t="shared" si="54"/>
        <v>1995</v>
      </c>
    </row>
    <row r="3193" spans="3:9">
      <c r="C3193">
        <v>160</v>
      </c>
      <c r="D3193">
        <v>5000</v>
      </c>
      <c r="E3193" s="182">
        <v>35417</v>
      </c>
      <c r="F3193" s="198">
        <v>65296</v>
      </c>
      <c r="G3193" t="s">
        <v>3065</v>
      </c>
      <c r="H3193" s="167">
        <v>21393.84</v>
      </c>
      <c r="I3193">
        <f t="shared" si="54"/>
        <v>1996</v>
      </c>
    </row>
    <row r="3194" spans="3:9">
      <c r="C3194">
        <v>160</v>
      </c>
      <c r="D3194">
        <v>5000</v>
      </c>
      <c r="E3194" s="182">
        <v>35776</v>
      </c>
      <c r="F3194" s="198">
        <v>65332</v>
      </c>
      <c r="G3194" t="s">
        <v>3066</v>
      </c>
      <c r="H3194" s="167">
        <v>14787.4</v>
      </c>
      <c r="I3194">
        <f t="shared" si="54"/>
        <v>1997</v>
      </c>
    </row>
    <row r="3195" spans="3:9">
      <c r="C3195">
        <v>160</v>
      </c>
      <c r="D3195">
        <v>5000</v>
      </c>
      <c r="E3195" s="182">
        <v>35173</v>
      </c>
      <c r="F3195" s="198">
        <v>65954</v>
      </c>
      <c r="G3195" t="s">
        <v>1201</v>
      </c>
      <c r="H3195" s="167">
        <v>9976.9500000000007</v>
      </c>
      <c r="I3195">
        <f t="shared" si="54"/>
        <v>1996</v>
      </c>
    </row>
    <row r="3196" spans="3:9">
      <c r="C3196">
        <v>160</v>
      </c>
      <c r="D3196">
        <v>5000</v>
      </c>
      <c r="E3196" s="182">
        <v>38292</v>
      </c>
      <c r="F3196" s="198">
        <v>68003</v>
      </c>
      <c r="G3196" t="s">
        <v>1364</v>
      </c>
      <c r="H3196" s="167">
        <v>14548</v>
      </c>
      <c r="I3196">
        <f t="shared" si="54"/>
        <v>2004</v>
      </c>
    </row>
    <row r="3197" spans="3:9">
      <c r="C3197">
        <v>160</v>
      </c>
      <c r="D3197">
        <v>5000</v>
      </c>
      <c r="E3197" s="182">
        <v>37408</v>
      </c>
      <c r="F3197" s="198">
        <v>68138</v>
      </c>
      <c r="G3197" t="s">
        <v>3076</v>
      </c>
      <c r="H3197" s="167">
        <v>19850</v>
      </c>
      <c r="I3197">
        <f t="shared" si="54"/>
        <v>2002</v>
      </c>
    </row>
    <row r="3198" spans="3:9">
      <c r="C3198">
        <v>160</v>
      </c>
      <c r="D3198">
        <v>5000</v>
      </c>
      <c r="E3198" s="182">
        <v>37699</v>
      </c>
      <c r="F3198" s="198">
        <v>68588</v>
      </c>
      <c r="G3198" t="s">
        <v>3077</v>
      </c>
      <c r="H3198" s="167">
        <v>9426.58</v>
      </c>
      <c r="I3198">
        <f t="shared" si="54"/>
        <v>2003</v>
      </c>
    </row>
    <row r="3199" spans="3:9">
      <c r="C3199">
        <v>160</v>
      </c>
      <c r="D3199">
        <v>5000</v>
      </c>
      <c r="E3199" s="182">
        <v>37700</v>
      </c>
      <c r="F3199" s="198">
        <v>68589</v>
      </c>
      <c r="G3199" t="s">
        <v>3078</v>
      </c>
      <c r="H3199" s="167">
        <v>15044.58</v>
      </c>
      <c r="I3199">
        <f t="shared" si="54"/>
        <v>2003</v>
      </c>
    </row>
    <row r="3200" spans="3:9">
      <c r="C3200">
        <v>160</v>
      </c>
      <c r="D3200">
        <v>5000</v>
      </c>
      <c r="E3200" s="182">
        <v>37699</v>
      </c>
      <c r="F3200" s="198">
        <v>68590</v>
      </c>
      <c r="G3200" t="s">
        <v>3078</v>
      </c>
      <c r="H3200" s="167">
        <v>11970.58</v>
      </c>
      <c r="I3200">
        <f t="shared" si="54"/>
        <v>2003</v>
      </c>
    </row>
    <row r="3201" spans="1:10">
      <c r="C3201">
        <v>160</v>
      </c>
      <c r="D3201">
        <v>5000</v>
      </c>
      <c r="E3201" s="182">
        <v>38139</v>
      </c>
      <c r="F3201" s="198">
        <v>69761</v>
      </c>
      <c r="G3201" t="s">
        <v>68</v>
      </c>
      <c r="H3201" s="167">
        <v>4911.3</v>
      </c>
      <c r="I3201">
        <f t="shared" si="54"/>
        <v>2004</v>
      </c>
    </row>
    <row r="3202" spans="1:10">
      <c r="C3202">
        <v>160</v>
      </c>
      <c r="D3202">
        <v>5000</v>
      </c>
      <c r="E3202" s="182">
        <v>38139</v>
      </c>
      <c r="F3202" s="198">
        <v>69762</v>
      </c>
      <c r="G3202" t="s">
        <v>3590</v>
      </c>
      <c r="H3202" s="167">
        <v>8991</v>
      </c>
      <c r="I3202">
        <f t="shared" si="54"/>
        <v>2004</v>
      </c>
    </row>
    <row r="3203" spans="1:10">
      <c r="C3203">
        <v>160</v>
      </c>
      <c r="D3203">
        <v>5000</v>
      </c>
      <c r="E3203" s="182">
        <v>38139</v>
      </c>
      <c r="F3203" s="198">
        <v>69763</v>
      </c>
      <c r="G3203" t="s">
        <v>3584</v>
      </c>
      <c r="H3203" s="167">
        <v>6612.6</v>
      </c>
      <c r="I3203">
        <f t="shared" si="54"/>
        <v>2004</v>
      </c>
    </row>
    <row r="3204" spans="1:10">
      <c r="C3204">
        <v>160</v>
      </c>
      <c r="D3204">
        <v>5000</v>
      </c>
      <c r="E3204" s="182">
        <v>38139</v>
      </c>
      <c r="F3204" s="198">
        <v>69764</v>
      </c>
      <c r="G3204" t="s">
        <v>3585</v>
      </c>
      <c r="H3204" s="167">
        <v>6612.6</v>
      </c>
      <c r="I3204">
        <f t="shared" si="54"/>
        <v>2004</v>
      </c>
    </row>
    <row r="3205" spans="1:10">
      <c r="C3205">
        <v>160</v>
      </c>
      <c r="D3205">
        <v>5000</v>
      </c>
      <c r="E3205" s="182">
        <v>38139</v>
      </c>
      <c r="F3205" s="198">
        <v>69765</v>
      </c>
      <c r="G3205" t="s">
        <v>3587</v>
      </c>
      <c r="H3205" s="167">
        <v>7736</v>
      </c>
      <c r="I3205">
        <f t="shared" si="54"/>
        <v>2004</v>
      </c>
    </row>
    <row r="3206" spans="1:10">
      <c r="C3206">
        <v>160</v>
      </c>
      <c r="D3206">
        <v>5000</v>
      </c>
      <c r="E3206" s="182">
        <v>36678</v>
      </c>
      <c r="F3206" s="198">
        <v>69892</v>
      </c>
      <c r="G3206" t="s">
        <v>3073</v>
      </c>
      <c r="H3206" s="167">
        <v>17315.560000000001</v>
      </c>
      <c r="I3206">
        <f t="shared" si="54"/>
        <v>2000</v>
      </c>
    </row>
    <row r="3207" spans="1:10">
      <c r="C3207">
        <v>160</v>
      </c>
      <c r="D3207">
        <v>5000</v>
      </c>
      <c r="E3207" s="182">
        <v>36678</v>
      </c>
      <c r="F3207" s="198">
        <v>69893</v>
      </c>
      <c r="G3207" t="s">
        <v>3074</v>
      </c>
      <c r="H3207" s="167">
        <v>20665.04</v>
      </c>
      <c r="I3207">
        <f t="shared" si="54"/>
        <v>2000</v>
      </c>
    </row>
    <row r="3208" spans="1:10">
      <c r="C3208">
        <v>160</v>
      </c>
      <c r="D3208">
        <v>5000</v>
      </c>
      <c r="E3208" s="182">
        <v>36678</v>
      </c>
      <c r="F3208" s="198">
        <v>69894</v>
      </c>
      <c r="G3208" t="s">
        <v>3072</v>
      </c>
      <c r="H3208" s="167">
        <v>17315.560000000001</v>
      </c>
      <c r="I3208">
        <f t="shared" si="54"/>
        <v>2000</v>
      </c>
    </row>
    <row r="3209" spans="1:10">
      <c r="C3209">
        <v>160</v>
      </c>
      <c r="D3209">
        <v>5000</v>
      </c>
      <c r="E3209" s="182">
        <v>36678</v>
      </c>
      <c r="F3209" s="198">
        <v>69895</v>
      </c>
      <c r="G3209" t="s">
        <v>3071</v>
      </c>
      <c r="H3209" s="167">
        <v>9150</v>
      </c>
      <c r="I3209">
        <f t="shared" si="54"/>
        <v>2000</v>
      </c>
      <c r="J3209" s="167">
        <f>SUM(H3177:H3209)</f>
        <v>480154.87000000005</v>
      </c>
    </row>
    <row r="3210" spans="1:10" ht="15.75">
      <c r="A3210" s="202" t="s">
        <v>3376</v>
      </c>
      <c r="C3210">
        <v>180</v>
      </c>
      <c r="D3210">
        <v>5000</v>
      </c>
      <c r="E3210" s="182">
        <v>33177</v>
      </c>
      <c r="F3210" s="198">
        <v>60268</v>
      </c>
      <c r="G3210" t="s">
        <v>1298</v>
      </c>
      <c r="H3210" s="167">
        <v>33204.129999999997</v>
      </c>
      <c r="I3210">
        <f t="shared" si="54"/>
        <v>1990</v>
      </c>
    </row>
    <row r="3211" spans="1:10">
      <c r="C3211">
        <v>180</v>
      </c>
      <c r="D3211">
        <v>5000</v>
      </c>
      <c r="E3211" s="182">
        <v>33177</v>
      </c>
      <c r="F3211" s="198">
        <v>60269</v>
      </c>
      <c r="G3211" t="s">
        <v>1299</v>
      </c>
      <c r="H3211" s="167">
        <v>33204.120000000003</v>
      </c>
      <c r="I3211">
        <f t="shared" si="54"/>
        <v>1990</v>
      </c>
    </row>
    <row r="3212" spans="1:10" ht="15.75">
      <c r="C3212">
        <v>180</v>
      </c>
      <c r="D3212">
        <v>5000</v>
      </c>
      <c r="E3212" s="182">
        <v>38139</v>
      </c>
      <c r="F3212" s="198">
        <v>64453</v>
      </c>
      <c r="G3212" t="s">
        <v>1301</v>
      </c>
      <c r="H3212" s="227">
        <v>3607022.64</v>
      </c>
      <c r="I3212">
        <f t="shared" si="54"/>
        <v>2004</v>
      </c>
    </row>
    <row r="3213" spans="1:10">
      <c r="C3213">
        <v>180</v>
      </c>
      <c r="D3213">
        <v>5000</v>
      </c>
      <c r="E3213" s="182">
        <v>36542</v>
      </c>
      <c r="F3213" s="198">
        <v>65376</v>
      </c>
      <c r="G3213" t="s">
        <v>3085</v>
      </c>
      <c r="H3213" s="167">
        <v>14394.89</v>
      </c>
      <c r="I3213">
        <f t="shared" si="54"/>
        <v>2000</v>
      </c>
    </row>
    <row r="3214" spans="1:10" ht="15.75">
      <c r="C3214">
        <v>180</v>
      </c>
      <c r="D3214">
        <v>5000</v>
      </c>
      <c r="E3214" s="182">
        <v>38139</v>
      </c>
      <c r="F3214" s="198">
        <v>65516</v>
      </c>
      <c r="G3214" t="s">
        <v>1302</v>
      </c>
      <c r="H3214" s="227">
        <v>23041843.48</v>
      </c>
      <c r="I3214">
        <f t="shared" si="54"/>
        <v>2004</v>
      </c>
    </row>
    <row r="3215" spans="1:10" ht="15.75">
      <c r="C3215">
        <v>180</v>
      </c>
      <c r="D3215">
        <v>5000</v>
      </c>
      <c r="E3215" s="182">
        <v>33239</v>
      </c>
      <c r="F3215" s="198">
        <v>69103</v>
      </c>
      <c r="G3215" t="s">
        <v>1303</v>
      </c>
      <c r="H3215" s="227">
        <v>17038022.43</v>
      </c>
      <c r="I3215">
        <f t="shared" si="54"/>
        <v>1991</v>
      </c>
    </row>
    <row r="3217" spans="3:8">
      <c r="C3217" t="s">
        <v>2804</v>
      </c>
      <c r="H3217" s="167">
        <v>474886075.37</v>
      </c>
    </row>
    <row r="3219" spans="3:8">
      <c r="H3219" s="167">
        <f>SUM(H2:H3215)</f>
        <v>460491743.20000035</v>
      </c>
    </row>
    <row r="3221" spans="3:8">
      <c r="H3221" s="167">
        <f>-H3212-H3214-H3215</f>
        <v>-43686888.549999997</v>
      </c>
    </row>
    <row r="3223" spans="3:8">
      <c r="H3223" s="167">
        <f>SUM(H3219:H3222)</f>
        <v>416804854.65000033</v>
      </c>
    </row>
    <row r="3225" spans="3:8">
      <c r="H3225" s="167">
        <v>7431698</v>
      </c>
    </row>
    <row r="3227" spans="3:8">
      <c r="H3227" s="167">
        <f>SUM(H3223:H3226)</f>
        <v>424236552.65000033</v>
      </c>
    </row>
    <row r="3231" spans="3:8" ht="15.75">
      <c r="D3231" s="202" t="s">
        <v>2005</v>
      </c>
    </row>
    <row r="3233" spans="3:9">
      <c r="C3233">
        <v>10</v>
      </c>
      <c r="D3233">
        <v>3008</v>
      </c>
      <c r="E3233" s="182">
        <v>39295</v>
      </c>
      <c r="F3233" s="218">
        <v>201185</v>
      </c>
      <c r="G3233" s="216" t="s">
        <v>2767</v>
      </c>
      <c r="H3233" s="219">
        <v>423237.23</v>
      </c>
      <c r="I3233">
        <f t="shared" ref="I3233:I3244" si="55">YEAR(E3233)</f>
        <v>2007</v>
      </c>
    </row>
    <row r="3234" spans="3:9">
      <c r="C3234">
        <v>10</v>
      </c>
      <c r="D3234">
        <v>3008</v>
      </c>
      <c r="E3234" s="182">
        <v>39234</v>
      </c>
      <c r="F3234" s="218">
        <v>201188</v>
      </c>
      <c r="G3234" s="216" t="s">
        <v>2768</v>
      </c>
      <c r="H3234" s="219">
        <v>35715.279999999999</v>
      </c>
      <c r="I3234">
        <f t="shared" si="55"/>
        <v>2007</v>
      </c>
    </row>
    <row r="3235" spans="3:9">
      <c r="C3235">
        <v>10</v>
      </c>
      <c r="D3235">
        <v>3008</v>
      </c>
      <c r="E3235" s="182">
        <v>39234</v>
      </c>
      <c r="F3235" s="218">
        <v>201190</v>
      </c>
      <c r="G3235" s="216" t="s">
        <v>2769</v>
      </c>
      <c r="H3235" s="219">
        <v>568975.15</v>
      </c>
      <c r="I3235">
        <f t="shared" si="55"/>
        <v>2007</v>
      </c>
    </row>
    <row r="3236" spans="3:9">
      <c r="C3236">
        <v>10</v>
      </c>
      <c r="D3236">
        <v>3008</v>
      </c>
      <c r="E3236" s="182">
        <v>39234</v>
      </c>
      <c r="F3236" s="218">
        <v>201192</v>
      </c>
      <c r="G3236" s="216" t="s">
        <v>2770</v>
      </c>
      <c r="H3236" s="219">
        <v>563254.78</v>
      </c>
      <c r="I3236">
        <f t="shared" si="55"/>
        <v>2007</v>
      </c>
    </row>
    <row r="3237" spans="3:9">
      <c r="C3237">
        <v>10</v>
      </c>
      <c r="D3237">
        <v>3008</v>
      </c>
      <c r="E3237" s="182">
        <v>39234</v>
      </c>
      <c r="F3237" s="218">
        <v>201197</v>
      </c>
      <c r="G3237" s="216" t="s">
        <v>2772</v>
      </c>
      <c r="H3237" s="219">
        <v>6683.65</v>
      </c>
      <c r="I3237">
        <f t="shared" si="55"/>
        <v>2007</v>
      </c>
    </row>
    <row r="3238" spans="3:9">
      <c r="C3238">
        <v>10</v>
      </c>
      <c r="D3238">
        <v>3008</v>
      </c>
      <c r="E3238" s="182">
        <v>39234</v>
      </c>
      <c r="F3238" s="218">
        <v>201581</v>
      </c>
      <c r="G3238" s="216" t="s">
        <v>2773</v>
      </c>
      <c r="H3238" s="219">
        <v>97798.43</v>
      </c>
      <c r="I3238">
        <f t="shared" si="55"/>
        <v>2007</v>
      </c>
    </row>
    <row r="3239" spans="3:9">
      <c r="C3239">
        <v>10</v>
      </c>
      <c r="D3239">
        <v>3008</v>
      </c>
      <c r="E3239" s="182">
        <v>39234</v>
      </c>
      <c r="F3239" s="218">
        <v>201582</v>
      </c>
      <c r="G3239" s="216" t="s">
        <v>2774</v>
      </c>
      <c r="H3239" s="219">
        <v>48139.13</v>
      </c>
      <c r="I3239">
        <f t="shared" si="55"/>
        <v>2007</v>
      </c>
    </row>
    <row r="3240" spans="3:9">
      <c r="C3240">
        <v>10</v>
      </c>
      <c r="D3240">
        <v>3008</v>
      </c>
      <c r="E3240" s="182">
        <v>39431</v>
      </c>
      <c r="F3240" s="218">
        <v>201798</v>
      </c>
      <c r="G3240" s="216" t="s">
        <v>2775</v>
      </c>
      <c r="H3240" s="219">
        <v>140000</v>
      </c>
      <c r="I3240">
        <f t="shared" si="55"/>
        <v>2007</v>
      </c>
    </row>
    <row r="3241" spans="3:9">
      <c r="C3241">
        <v>70</v>
      </c>
      <c r="D3241">
        <v>3010</v>
      </c>
      <c r="E3241" s="182">
        <v>39234</v>
      </c>
      <c r="F3241" s="218">
        <v>201196</v>
      </c>
      <c r="G3241" s="216" t="s">
        <v>2779</v>
      </c>
      <c r="H3241" s="219">
        <v>146963.54</v>
      </c>
      <c r="I3241">
        <f t="shared" si="55"/>
        <v>2007</v>
      </c>
    </row>
    <row r="3242" spans="3:9">
      <c r="C3242">
        <v>70</v>
      </c>
      <c r="D3242">
        <v>3008</v>
      </c>
      <c r="E3242" s="182">
        <v>39142</v>
      </c>
      <c r="F3242" s="218">
        <v>200863</v>
      </c>
      <c r="G3242" s="216" t="s">
        <v>531</v>
      </c>
      <c r="H3242" s="219">
        <v>39356.74</v>
      </c>
      <c r="I3242">
        <f t="shared" si="55"/>
        <v>2007</v>
      </c>
    </row>
    <row r="3243" spans="3:9">
      <c r="C3243">
        <v>70</v>
      </c>
      <c r="D3243">
        <v>3012</v>
      </c>
      <c r="E3243" s="182">
        <v>39264</v>
      </c>
      <c r="F3243" s="218">
        <v>201093</v>
      </c>
      <c r="G3243" s="216" t="s">
        <v>3005</v>
      </c>
      <c r="H3243" s="219">
        <v>567139.51</v>
      </c>
      <c r="I3243">
        <f t="shared" si="55"/>
        <v>2007</v>
      </c>
    </row>
    <row r="3244" spans="3:9">
      <c r="C3244">
        <v>70</v>
      </c>
      <c r="D3244">
        <v>3015</v>
      </c>
      <c r="E3244" s="182">
        <v>39234</v>
      </c>
      <c r="F3244" s="218">
        <v>201181</v>
      </c>
      <c r="G3244" s="216" t="s">
        <v>3003</v>
      </c>
      <c r="H3244" s="219">
        <v>9850.73</v>
      </c>
      <c r="I3244">
        <f t="shared" si="55"/>
        <v>2007</v>
      </c>
    </row>
  </sheetData>
  <phoneticPr fontId="25" type="noConversion"/>
  <pageMargins left="0.75" right="0.75" top="1" bottom="1" header="0.5" footer="0.5"/>
  <pageSetup scale="68" orientation="portrait" r:id="rId1"/>
  <headerFooter alignWithMargins="0"/>
  <rowBreaks count="1" manualBreakCount="1">
    <brk id="2155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B1:M3871"/>
  <sheetViews>
    <sheetView topLeftCell="A2864" workbookViewId="0">
      <selection activeCell="G786" sqref="G786"/>
    </sheetView>
  </sheetViews>
  <sheetFormatPr defaultRowHeight="15"/>
  <cols>
    <col min="2" max="2" width="9.33203125" customWidth="1"/>
    <col min="4" max="4" width="9.77734375" style="181" customWidth="1"/>
    <col min="6" max="6" width="27.6640625" customWidth="1"/>
    <col min="7" max="7" width="14.33203125" style="167" customWidth="1"/>
    <col min="8" max="9" width="0.88671875" customWidth="1"/>
    <col min="10" max="10" width="10.5546875" style="181" customWidth="1"/>
    <col min="11" max="11" width="8.5546875" style="182" customWidth="1"/>
    <col min="13" max="13" width="12.77734375" customWidth="1"/>
  </cols>
  <sheetData>
    <row r="1" spans="2:12" ht="12.75" customHeight="1">
      <c r="B1" t="s">
        <v>619</v>
      </c>
      <c r="C1" t="s">
        <v>620</v>
      </c>
      <c r="D1" s="181" t="s">
        <v>621</v>
      </c>
      <c r="E1" t="s">
        <v>622</v>
      </c>
      <c r="F1" t="s">
        <v>623</v>
      </c>
      <c r="G1" s="167" t="s">
        <v>1975</v>
      </c>
      <c r="H1" t="s">
        <v>624</v>
      </c>
      <c r="I1" t="s">
        <v>625</v>
      </c>
      <c r="J1" s="181" t="s">
        <v>626</v>
      </c>
      <c r="K1" s="182" t="s">
        <v>627</v>
      </c>
    </row>
    <row r="2" spans="2:12" ht="12.75" customHeight="1">
      <c r="C2">
        <v>1100</v>
      </c>
      <c r="D2" s="181">
        <v>34121</v>
      </c>
      <c r="E2">
        <v>59542</v>
      </c>
      <c r="F2" t="s">
        <v>628</v>
      </c>
      <c r="G2" s="167">
        <v>1737</v>
      </c>
      <c r="H2">
        <v>-1591.7</v>
      </c>
      <c r="I2" s="167">
        <v>145.30000000000001</v>
      </c>
      <c r="J2" s="181">
        <v>34121</v>
      </c>
      <c r="K2" s="183">
        <v>1993</v>
      </c>
      <c r="L2" t="s">
        <v>629</v>
      </c>
    </row>
    <row r="3" spans="2:12" ht="12.75" customHeight="1">
      <c r="C3">
        <v>1100</v>
      </c>
      <c r="D3" s="181">
        <v>34121</v>
      </c>
      <c r="E3">
        <v>59543</v>
      </c>
      <c r="F3" t="s">
        <v>73</v>
      </c>
      <c r="G3" s="167">
        <v>3713.35</v>
      </c>
      <c r="H3">
        <v>-3402.71</v>
      </c>
      <c r="I3" s="167">
        <v>310.64</v>
      </c>
      <c r="J3" s="181">
        <v>34121</v>
      </c>
      <c r="K3" s="183">
        <v>1993</v>
      </c>
      <c r="L3" t="s">
        <v>629</v>
      </c>
    </row>
    <row r="4" spans="2:12" ht="12.75" customHeight="1">
      <c r="C4">
        <v>1100</v>
      </c>
      <c r="D4" s="181">
        <v>34181</v>
      </c>
      <c r="E4">
        <v>59549</v>
      </c>
      <c r="F4" t="s">
        <v>75</v>
      </c>
      <c r="G4" s="167">
        <v>12272.2</v>
      </c>
      <c r="H4">
        <v>-11124.81</v>
      </c>
      <c r="I4" s="167">
        <v>1147.3900000000001</v>
      </c>
      <c r="J4" s="181">
        <v>34181</v>
      </c>
      <c r="K4" s="183">
        <v>1993</v>
      </c>
      <c r="L4" t="s">
        <v>629</v>
      </c>
    </row>
    <row r="5" spans="2:12" ht="12.75" customHeight="1">
      <c r="C5">
        <v>1100</v>
      </c>
      <c r="D5" s="181">
        <v>32294</v>
      </c>
      <c r="E5">
        <v>59565</v>
      </c>
      <c r="F5" t="s">
        <v>3094</v>
      </c>
      <c r="G5" s="167">
        <v>0</v>
      </c>
      <c r="H5" s="167">
        <v>0</v>
      </c>
      <c r="I5" s="167">
        <v>0</v>
      </c>
      <c r="J5" s="181">
        <v>32294</v>
      </c>
      <c r="K5" s="183">
        <v>1988</v>
      </c>
      <c r="L5" t="s">
        <v>629</v>
      </c>
    </row>
    <row r="6" spans="2:12" ht="12.75" customHeight="1">
      <c r="C6">
        <v>1100</v>
      </c>
      <c r="D6" s="181">
        <v>32873</v>
      </c>
      <c r="E6">
        <v>59570</v>
      </c>
      <c r="F6" t="s">
        <v>2634</v>
      </c>
      <c r="G6" s="167">
        <v>4500</v>
      </c>
      <c r="H6" s="167">
        <v>-4500</v>
      </c>
      <c r="I6" s="167">
        <v>0</v>
      </c>
      <c r="J6" s="181">
        <v>32873</v>
      </c>
      <c r="K6" s="183">
        <v>1989</v>
      </c>
      <c r="L6" t="s">
        <v>629</v>
      </c>
    </row>
    <row r="7" spans="2:12" ht="12.75" customHeight="1">
      <c r="C7">
        <v>1100</v>
      </c>
      <c r="D7" s="181">
        <v>33048</v>
      </c>
      <c r="E7">
        <v>59588</v>
      </c>
      <c r="F7" t="s">
        <v>630</v>
      </c>
      <c r="G7" s="167">
        <v>14148</v>
      </c>
      <c r="H7" s="167">
        <v>-14148</v>
      </c>
      <c r="I7" s="167">
        <v>0</v>
      </c>
      <c r="J7" s="181">
        <v>33048</v>
      </c>
      <c r="K7" s="183">
        <v>1990</v>
      </c>
      <c r="L7" t="s">
        <v>629</v>
      </c>
    </row>
    <row r="8" spans="2:12" ht="12.75" customHeight="1">
      <c r="C8">
        <v>1100</v>
      </c>
      <c r="D8" s="181">
        <v>33081</v>
      </c>
      <c r="E8">
        <v>59592</v>
      </c>
      <c r="F8" t="s">
        <v>2179</v>
      </c>
      <c r="G8" s="167">
        <v>18957.05</v>
      </c>
      <c r="H8" s="167">
        <v>0</v>
      </c>
      <c r="I8" s="167">
        <v>18957.05</v>
      </c>
      <c r="J8" s="181">
        <v>33081</v>
      </c>
      <c r="K8" s="183">
        <v>1990</v>
      </c>
      <c r="L8" t="s">
        <v>629</v>
      </c>
    </row>
    <row r="9" spans="2:12" ht="12.75" customHeight="1">
      <c r="C9">
        <v>1100</v>
      </c>
      <c r="D9" s="181">
        <v>33274</v>
      </c>
      <c r="E9">
        <v>59600</v>
      </c>
      <c r="F9" t="s">
        <v>2210</v>
      </c>
      <c r="G9" s="167">
        <v>4530</v>
      </c>
      <c r="H9" s="167">
        <v>-4530</v>
      </c>
      <c r="I9" s="167">
        <v>0</v>
      </c>
      <c r="J9" s="181">
        <v>33274</v>
      </c>
      <c r="K9" s="183">
        <v>1991</v>
      </c>
      <c r="L9" t="s">
        <v>629</v>
      </c>
    </row>
    <row r="10" spans="2:12" ht="12.75" customHeight="1">
      <c r="C10">
        <v>1100</v>
      </c>
      <c r="D10" s="181">
        <v>33274</v>
      </c>
      <c r="E10">
        <v>59601</v>
      </c>
      <c r="F10" t="s">
        <v>2209</v>
      </c>
      <c r="G10" s="167">
        <v>2400</v>
      </c>
      <c r="H10" s="167">
        <v>-2400</v>
      </c>
      <c r="I10" s="167">
        <v>0</v>
      </c>
      <c r="J10" s="181">
        <v>33274</v>
      </c>
      <c r="K10" s="183">
        <v>1991</v>
      </c>
      <c r="L10" t="s">
        <v>629</v>
      </c>
    </row>
    <row r="11" spans="2:12" ht="12.75" customHeight="1">
      <c r="C11">
        <v>1100</v>
      </c>
      <c r="D11" s="181">
        <v>34090</v>
      </c>
      <c r="E11">
        <v>59637</v>
      </c>
      <c r="F11" t="s">
        <v>72</v>
      </c>
      <c r="G11" s="167">
        <v>187213.63</v>
      </c>
      <c r="H11" s="167">
        <v>-187213.63</v>
      </c>
      <c r="I11">
        <v>0</v>
      </c>
      <c r="J11" s="181">
        <v>34090</v>
      </c>
      <c r="K11" s="183">
        <v>1993</v>
      </c>
      <c r="L11" t="s">
        <v>629</v>
      </c>
    </row>
    <row r="12" spans="2:12" ht="12.75" customHeight="1">
      <c r="C12">
        <v>1100</v>
      </c>
      <c r="D12" s="181">
        <v>33077</v>
      </c>
      <c r="E12">
        <v>59690</v>
      </c>
      <c r="F12" t="s">
        <v>2177</v>
      </c>
      <c r="G12" s="167">
        <v>10573.95</v>
      </c>
      <c r="H12" s="167">
        <v>-10573.95</v>
      </c>
      <c r="I12">
        <v>0</v>
      </c>
      <c r="J12" s="181">
        <v>33077</v>
      </c>
      <c r="K12" s="183">
        <v>1990</v>
      </c>
      <c r="L12" t="s">
        <v>629</v>
      </c>
    </row>
    <row r="13" spans="2:12" ht="12.75" customHeight="1">
      <c r="C13">
        <v>1100</v>
      </c>
      <c r="D13" s="181">
        <v>33390</v>
      </c>
      <c r="E13">
        <v>59694</v>
      </c>
      <c r="F13" t="s">
        <v>45</v>
      </c>
      <c r="G13" s="167">
        <v>160987.5</v>
      </c>
      <c r="H13" s="167">
        <v>-135332.69</v>
      </c>
      <c r="I13">
        <v>25654.81</v>
      </c>
      <c r="J13" s="181">
        <v>33390</v>
      </c>
      <c r="K13" s="183">
        <v>1991</v>
      </c>
      <c r="L13" t="s">
        <v>629</v>
      </c>
    </row>
    <row r="14" spans="2:12" ht="12.75" customHeight="1">
      <c r="C14">
        <v>1100</v>
      </c>
      <c r="D14" s="181">
        <v>33390</v>
      </c>
      <c r="E14">
        <v>59695</v>
      </c>
      <c r="F14" t="s">
        <v>2224</v>
      </c>
      <c r="G14" s="167">
        <v>81236.649999999994</v>
      </c>
      <c r="H14" s="167">
        <v>-76111</v>
      </c>
      <c r="I14">
        <v>5125.6499999999996</v>
      </c>
      <c r="J14" s="181">
        <v>33390</v>
      </c>
      <c r="K14" s="183">
        <v>1991</v>
      </c>
      <c r="L14" t="s">
        <v>629</v>
      </c>
    </row>
    <row r="15" spans="2:12" ht="12.75" customHeight="1">
      <c r="C15">
        <v>1100</v>
      </c>
      <c r="D15" s="181">
        <v>33390</v>
      </c>
      <c r="E15">
        <v>59701</v>
      </c>
      <c r="F15" t="s">
        <v>2217</v>
      </c>
      <c r="G15" s="167">
        <v>11531.5</v>
      </c>
      <c r="H15" s="167">
        <v>-11531.5</v>
      </c>
      <c r="I15">
        <v>0</v>
      </c>
      <c r="J15" s="181">
        <v>33390</v>
      </c>
      <c r="K15" s="183">
        <v>1991</v>
      </c>
      <c r="L15" t="s">
        <v>629</v>
      </c>
    </row>
    <row r="16" spans="2:12" ht="12.75" customHeight="1">
      <c r="C16">
        <v>1100</v>
      </c>
      <c r="D16" s="181">
        <v>33389</v>
      </c>
      <c r="E16">
        <v>59782</v>
      </c>
      <c r="F16" t="s">
        <v>1091</v>
      </c>
      <c r="G16" s="167">
        <v>0</v>
      </c>
      <c r="H16" s="167">
        <v>0</v>
      </c>
      <c r="I16">
        <v>0</v>
      </c>
      <c r="J16" s="181">
        <v>33389</v>
      </c>
      <c r="K16" s="183">
        <v>1991</v>
      </c>
      <c r="L16" t="s">
        <v>629</v>
      </c>
    </row>
    <row r="17" spans="3:12" ht="12.75" customHeight="1">
      <c r="C17">
        <v>1100</v>
      </c>
      <c r="D17" s="181">
        <v>33389</v>
      </c>
      <c r="E17">
        <v>59783</v>
      </c>
      <c r="F17" t="s">
        <v>1092</v>
      </c>
      <c r="G17" s="167">
        <v>0</v>
      </c>
      <c r="H17" s="167">
        <v>0</v>
      </c>
      <c r="I17">
        <v>0</v>
      </c>
      <c r="J17" s="181">
        <v>33389</v>
      </c>
      <c r="K17" s="183">
        <v>1991</v>
      </c>
      <c r="L17" t="s">
        <v>629</v>
      </c>
    </row>
    <row r="18" spans="3:12" ht="12.75" customHeight="1">
      <c r="C18">
        <v>1100</v>
      </c>
      <c r="D18" s="181">
        <v>33786</v>
      </c>
      <c r="E18">
        <v>59813</v>
      </c>
      <c r="F18" t="s">
        <v>1459</v>
      </c>
      <c r="G18" s="167">
        <v>4810</v>
      </c>
      <c r="H18" s="167">
        <v>0</v>
      </c>
      <c r="I18">
        <v>4810</v>
      </c>
      <c r="J18" s="181">
        <v>33786</v>
      </c>
      <c r="K18" s="183">
        <v>1992</v>
      </c>
      <c r="L18" t="s">
        <v>629</v>
      </c>
    </row>
    <row r="19" spans="3:12" ht="12.75" customHeight="1">
      <c r="C19">
        <v>1100</v>
      </c>
      <c r="D19" s="181">
        <v>32081</v>
      </c>
      <c r="E19">
        <v>59867</v>
      </c>
      <c r="F19" t="s">
        <v>2513</v>
      </c>
      <c r="G19" s="167">
        <v>7716.93</v>
      </c>
      <c r="H19" s="167">
        <v>-7716.93</v>
      </c>
      <c r="I19">
        <v>0</v>
      </c>
      <c r="J19" s="181">
        <v>32081</v>
      </c>
      <c r="K19" s="183">
        <v>1987</v>
      </c>
      <c r="L19" t="s">
        <v>629</v>
      </c>
    </row>
    <row r="20" spans="3:12" ht="12.75" customHeight="1">
      <c r="C20">
        <v>1100</v>
      </c>
      <c r="D20" s="181">
        <v>33024</v>
      </c>
      <c r="E20">
        <v>59875</v>
      </c>
      <c r="F20" t="s">
        <v>3098</v>
      </c>
      <c r="G20" s="167">
        <v>0</v>
      </c>
      <c r="H20" s="167">
        <v>0</v>
      </c>
      <c r="I20" s="167">
        <v>0</v>
      </c>
      <c r="J20" s="181">
        <v>33024</v>
      </c>
      <c r="K20" s="183">
        <v>1990</v>
      </c>
      <c r="L20" t="s">
        <v>629</v>
      </c>
    </row>
    <row r="21" spans="3:12" ht="12.75" customHeight="1">
      <c r="C21">
        <v>1100</v>
      </c>
      <c r="D21" s="181">
        <v>33024</v>
      </c>
      <c r="E21">
        <v>59876</v>
      </c>
      <c r="F21" t="s">
        <v>3098</v>
      </c>
      <c r="G21" s="167">
        <v>0</v>
      </c>
      <c r="H21" s="167">
        <v>0</v>
      </c>
      <c r="I21" s="167">
        <v>0</v>
      </c>
      <c r="J21" s="181">
        <v>33024</v>
      </c>
      <c r="K21" s="183">
        <v>1990</v>
      </c>
      <c r="L21" t="s">
        <v>629</v>
      </c>
    </row>
    <row r="22" spans="3:12" ht="12.75" customHeight="1">
      <c r="C22">
        <v>1100</v>
      </c>
      <c r="D22" s="181">
        <v>33024</v>
      </c>
      <c r="E22">
        <v>59877</v>
      </c>
      <c r="F22" t="s">
        <v>3098</v>
      </c>
      <c r="G22" s="167">
        <v>0</v>
      </c>
      <c r="H22" s="167">
        <v>0</v>
      </c>
      <c r="I22" s="167">
        <v>0</v>
      </c>
      <c r="J22" s="181">
        <v>33024</v>
      </c>
      <c r="K22" s="183">
        <v>1990</v>
      </c>
      <c r="L22" t="s">
        <v>629</v>
      </c>
    </row>
    <row r="23" spans="3:12" ht="12.75" customHeight="1">
      <c r="C23">
        <v>1100</v>
      </c>
      <c r="D23" s="181">
        <v>33024</v>
      </c>
      <c r="E23">
        <v>59879</v>
      </c>
      <c r="F23" t="s">
        <v>3098</v>
      </c>
      <c r="G23" s="167">
        <v>0</v>
      </c>
      <c r="H23" s="167">
        <v>0</v>
      </c>
      <c r="I23">
        <v>0</v>
      </c>
      <c r="J23" s="181">
        <v>33024</v>
      </c>
      <c r="K23" s="183">
        <v>1990</v>
      </c>
      <c r="L23" t="s">
        <v>629</v>
      </c>
    </row>
    <row r="24" spans="3:12" ht="12.75" customHeight="1">
      <c r="C24">
        <v>1100</v>
      </c>
      <c r="D24" s="181">
        <v>33024</v>
      </c>
      <c r="E24">
        <v>59881</v>
      </c>
      <c r="F24" t="s">
        <v>3098</v>
      </c>
      <c r="G24" s="167">
        <v>0</v>
      </c>
      <c r="H24" s="167">
        <v>0</v>
      </c>
      <c r="I24">
        <v>0</v>
      </c>
      <c r="J24" s="181">
        <v>33024</v>
      </c>
      <c r="K24" s="183">
        <v>1990</v>
      </c>
      <c r="L24" t="s">
        <v>629</v>
      </c>
    </row>
    <row r="25" spans="3:12" ht="12.75" customHeight="1">
      <c r="C25">
        <v>1100</v>
      </c>
      <c r="D25" s="181">
        <v>33024</v>
      </c>
      <c r="E25">
        <v>59882</v>
      </c>
      <c r="F25" t="s">
        <v>3098</v>
      </c>
      <c r="G25" s="167">
        <v>0</v>
      </c>
      <c r="H25" s="167">
        <v>0</v>
      </c>
      <c r="I25">
        <v>0</v>
      </c>
      <c r="J25" s="181">
        <v>33024</v>
      </c>
      <c r="K25" s="183">
        <v>1990</v>
      </c>
      <c r="L25" t="s">
        <v>629</v>
      </c>
    </row>
    <row r="26" spans="3:12" ht="12.75" customHeight="1">
      <c r="C26">
        <v>1100</v>
      </c>
      <c r="D26" s="181">
        <v>33024</v>
      </c>
      <c r="E26">
        <v>59883</v>
      </c>
      <c r="F26" t="s">
        <v>3098</v>
      </c>
      <c r="G26" s="167">
        <v>0</v>
      </c>
      <c r="H26" s="167">
        <v>0</v>
      </c>
      <c r="I26">
        <v>0</v>
      </c>
      <c r="J26" s="181">
        <v>33024</v>
      </c>
      <c r="K26" s="183">
        <v>1990</v>
      </c>
      <c r="L26" t="s">
        <v>629</v>
      </c>
    </row>
    <row r="27" spans="3:12" ht="12.75" customHeight="1">
      <c r="C27">
        <v>1100</v>
      </c>
      <c r="D27" s="181">
        <v>33024</v>
      </c>
      <c r="E27">
        <v>59884</v>
      </c>
      <c r="F27" t="s">
        <v>3098</v>
      </c>
      <c r="G27" s="167">
        <v>0</v>
      </c>
      <c r="H27" s="167">
        <v>0</v>
      </c>
      <c r="I27" s="167">
        <v>0</v>
      </c>
      <c r="J27" s="181">
        <v>33024</v>
      </c>
      <c r="K27" s="183">
        <v>1990</v>
      </c>
      <c r="L27" t="s">
        <v>629</v>
      </c>
    </row>
    <row r="28" spans="3:12" ht="12.75" customHeight="1">
      <c r="C28">
        <v>1100</v>
      </c>
      <c r="D28" s="181">
        <v>33024</v>
      </c>
      <c r="E28">
        <v>59885</v>
      </c>
      <c r="F28" t="s">
        <v>3098</v>
      </c>
      <c r="G28" s="167">
        <v>0</v>
      </c>
      <c r="H28" s="167">
        <v>0</v>
      </c>
      <c r="I28" s="167">
        <v>0</v>
      </c>
      <c r="J28" s="181">
        <v>33024</v>
      </c>
      <c r="K28" s="183">
        <v>1990</v>
      </c>
      <c r="L28" t="s">
        <v>629</v>
      </c>
    </row>
    <row r="29" spans="3:12" ht="12.75" customHeight="1">
      <c r="C29">
        <v>1100</v>
      </c>
      <c r="D29" s="181">
        <v>32659</v>
      </c>
      <c r="E29">
        <v>59902</v>
      </c>
      <c r="F29" t="s">
        <v>2526</v>
      </c>
      <c r="G29" s="167">
        <v>0</v>
      </c>
      <c r="H29" s="167">
        <v>0</v>
      </c>
      <c r="I29" s="167">
        <v>0</v>
      </c>
      <c r="J29" s="181">
        <v>32659</v>
      </c>
      <c r="K29" s="183">
        <v>1989</v>
      </c>
      <c r="L29" t="s">
        <v>629</v>
      </c>
    </row>
    <row r="30" spans="3:12" ht="12.75" customHeight="1">
      <c r="C30">
        <v>1100</v>
      </c>
      <c r="D30" s="181">
        <v>34485</v>
      </c>
      <c r="E30">
        <v>59965</v>
      </c>
      <c r="F30" t="s">
        <v>3098</v>
      </c>
      <c r="G30" s="167">
        <v>0</v>
      </c>
      <c r="H30" s="167">
        <v>0</v>
      </c>
      <c r="I30" s="167">
        <v>0</v>
      </c>
      <c r="J30" s="181">
        <v>34485</v>
      </c>
      <c r="K30" s="183">
        <v>1994</v>
      </c>
      <c r="L30" t="s">
        <v>629</v>
      </c>
    </row>
    <row r="31" spans="3:12" ht="12.75" customHeight="1">
      <c r="C31">
        <v>1100</v>
      </c>
      <c r="D31" s="181">
        <v>32742</v>
      </c>
      <c r="E31">
        <v>59979</v>
      </c>
      <c r="F31" t="s">
        <v>2630</v>
      </c>
      <c r="G31" s="167">
        <v>14375</v>
      </c>
      <c r="H31" s="167">
        <v>-14375</v>
      </c>
      <c r="I31" s="167">
        <v>0</v>
      </c>
      <c r="J31" s="181">
        <v>32742</v>
      </c>
      <c r="K31" s="183">
        <v>1989</v>
      </c>
      <c r="L31" t="s">
        <v>629</v>
      </c>
    </row>
    <row r="32" spans="3:12" ht="12.75" customHeight="1">
      <c r="C32">
        <v>1100</v>
      </c>
      <c r="D32" s="181">
        <v>33100</v>
      </c>
      <c r="E32">
        <v>59986</v>
      </c>
      <c r="F32" t="s">
        <v>2182</v>
      </c>
      <c r="G32" s="167">
        <v>17227.400000000001</v>
      </c>
      <c r="H32" s="167">
        <v>0</v>
      </c>
      <c r="I32" s="167">
        <v>17227.400000000001</v>
      </c>
      <c r="J32" s="181">
        <v>33100</v>
      </c>
      <c r="K32" s="183">
        <v>1990</v>
      </c>
      <c r="L32" t="s">
        <v>629</v>
      </c>
    </row>
    <row r="33" spans="3:12" ht="12.75" customHeight="1">
      <c r="C33">
        <v>1100</v>
      </c>
      <c r="D33" s="181">
        <v>33116</v>
      </c>
      <c r="E33">
        <v>60003</v>
      </c>
      <c r="F33" t="s">
        <v>2185</v>
      </c>
      <c r="G33" s="167">
        <v>4200</v>
      </c>
      <c r="H33" s="167">
        <v>0</v>
      </c>
      <c r="I33" s="167">
        <v>4200</v>
      </c>
      <c r="J33" s="181">
        <v>33116</v>
      </c>
      <c r="K33" s="183">
        <v>1990</v>
      </c>
      <c r="L33" t="s">
        <v>629</v>
      </c>
    </row>
    <row r="34" spans="3:12" ht="12.75" customHeight="1">
      <c r="C34">
        <v>1100</v>
      </c>
      <c r="D34" s="181">
        <v>33284</v>
      </c>
      <c r="E34">
        <v>60008</v>
      </c>
      <c r="F34" t="s">
        <v>2212</v>
      </c>
      <c r="G34" s="167">
        <v>15747.5</v>
      </c>
      <c r="H34" s="167">
        <v>0</v>
      </c>
      <c r="I34" s="167">
        <v>15747.5</v>
      </c>
      <c r="J34" s="181">
        <v>33284</v>
      </c>
      <c r="K34" s="183">
        <v>1991</v>
      </c>
      <c r="L34" t="s">
        <v>629</v>
      </c>
    </row>
    <row r="35" spans="3:12" ht="12.75" customHeight="1">
      <c r="C35">
        <v>1100</v>
      </c>
      <c r="D35" s="181">
        <v>33522</v>
      </c>
      <c r="E35">
        <v>60010</v>
      </c>
      <c r="F35" t="s">
        <v>1452</v>
      </c>
      <c r="G35" s="167">
        <v>15112.5</v>
      </c>
      <c r="H35" s="167">
        <v>-15112.5</v>
      </c>
      <c r="I35" s="167">
        <v>0</v>
      </c>
      <c r="J35" s="181">
        <v>33522</v>
      </c>
      <c r="K35" s="183">
        <v>1991</v>
      </c>
      <c r="L35" t="s">
        <v>629</v>
      </c>
    </row>
    <row r="36" spans="3:12" ht="12.75" customHeight="1">
      <c r="C36">
        <v>1100</v>
      </c>
      <c r="D36" s="181">
        <v>33689</v>
      </c>
      <c r="E36">
        <v>60018</v>
      </c>
      <c r="F36" t="s">
        <v>1456</v>
      </c>
      <c r="G36" s="167">
        <v>4540</v>
      </c>
      <c r="H36" s="167">
        <v>-4530.54</v>
      </c>
      <c r="I36" s="167">
        <v>9.4600000000000009</v>
      </c>
      <c r="J36" s="181">
        <v>33689</v>
      </c>
      <c r="K36" s="183">
        <v>1992</v>
      </c>
      <c r="L36" t="s">
        <v>629</v>
      </c>
    </row>
    <row r="37" spans="3:12" ht="12.75" customHeight="1">
      <c r="C37">
        <v>1100</v>
      </c>
      <c r="D37" s="181">
        <v>33024</v>
      </c>
      <c r="E37">
        <v>60030</v>
      </c>
      <c r="F37" t="s">
        <v>3098</v>
      </c>
      <c r="G37" s="167">
        <v>0</v>
      </c>
      <c r="H37" s="167">
        <v>0</v>
      </c>
      <c r="I37" s="167">
        <v>0</v>
      </c>
      <c r="J37" s="181">
        <v>33024</v>
      </c>
      <c r="K37" s="183">
        <v>1990</v>
      </c>
      <c r="L37" t="s">
        <v>629</v>
      </c>
    </row>
    <row r="38" spans="3:12" ht="12.75" customHeight="1">
      <c r="C38">
        <v>1100</v>
      </c>
      <c r="D38" s="181">
        <v>33024</v>
      </c>
      <c r="E38">
        <v>60032</v>
      </c>
      <c r="F38" t="s">
        <v>3098</v>
      </c>
      <c r="G38" s="167">
        <v>0</v>
      </c>
      <c r="H38" s="167">
        <v>0</v>
      </c>
      <c r="I38" s="167">
        <v>0</v>
      </c>
      <c r="J38" s="181">
        <v>33024</v>
      </c>
      <c r="K38" s="183">
        <v>1990</v>
      </c>
      <c r="L38" t="s">
        <v>629</v>
      </c>
    </row>
    <row r="39" spans="3:12" ht="12.75" customHeight="1">
      <c r="C39">
        <v>1100</v>
      </c>
      <c r="D39" s="181">
        <v>33024</v>
      </c>
      <c r="E39">
        <v>60033</v>
      </c>
      <c r="F39" t="s">
        <v>1087</v>
      </c>
      <c r="G39" s="167">
        <v>0</v>
      </c>
      <c r="H39" s="167">
        <v>0</v>
      </c>
      <c r="I39" s="167">
        <v>0</v>
      </c>
      <c r="J39" s="181">
        <v>33024</v>
      </c>
      <c r="K39" s="183">
        <v>1990</v>
      </c>
      <c r="L39" t="s">
        <v>629</v>
      </c>
    </row>
    <row r="40" spans="3:12" ht="12.75" customHeight="1">
      <c r="C40">
        <v>1100</v>
      </c>
      <c r="D40" s="181">
        <v>33024</v>
      </c>
      <c r="E40">
        <v>60034</v>
      </c>
      <c r="F40" t="s">
        <v>3098</v>
      </c>
      <c r="G40" s="167">
        <v>0</v>
      </c>
      <c r="H40" s="167">
        <v>0</v>
      </c>
      <c r="I40" s="167">
        <v>0</v>
      </c>
      <c r="J40" s="181">
        <v>33024</v>
      </c>
      <c r="K40" s="183">
        <v>1990</v>
      </c>
      <c r="L40" t="s">
        <v>629</v>
      </c>
    </row>
    <row r="41" spans="3:12" ht="12.75" customHeight="1">
      <c r="C41">
        <v>1100</v>
      </c>
      <c r="D41" s="181">
        <v>33024</v>
      </c>
      <c r="E41">
        <v>60036</v>
      </c>
      <c r="F41" t="s">
        <v>3098</v>
      </c>
      <c r="G41" s="167">
        <v>0</v>
      </c>
      <c r="H41" s="167">
        <v>0</v>
      </c>
      <c r="I41" s="167">
        <v>0</v>
      </c>
      <c r="J41" s="181">
        <v>33024</v>
      </c>
      <c r="K41" s="183">
        <v>1990</v>
      </c>
      <c r="L41" t="s">
        <v>629</v>
      </c>
    </row>
    <row r="42" spans="3:12" ht="12.75" customHeight="1">
      <c r="C42">
        <v>1100</v>
      </c>
      <c r="D42" s="181">
        <v>33024</v>
      </c>
      <c r="E42">
        <v>60037</v>
      </c>
      <c r="F42" t="s">
        <v>1088</v>
      </c>
      <c r="G42" s="167">
        <v>0</v>
      </c>
      <c r="H42" s="167">
        <v>0</v>
      </c>
      <c r="I42" s="167">
        <v>0</v>
      </c>
      <c r="J42" s="181">
        <v>33024</v>
      </c>
      <c r="K42" s="183">
        <v>1990</v>
      </c>
      <c r="L42" t="s">
        <v>629</v>
      </c>
    </row>
    <row r="43" spans="3:12" ht="12.75" customHeight="1">
      <c r="C43">
        <v>1100</v>
      </c>
      <c r="D43" s="181">
        <v>33024</v>
      </c>
      <c r="E43">
        <v>60039</v>
      </c>
      <c r="F43" t="s">
        <v>3098</v>
      </c>
      <c r="G43" s="167">
        <v>0</v>
      </c>
      <c r="H43" s="167">
        <v>0</v>
      </c>
      <c r="I43" s="167">
        <v>0</v>
      </c>
      <c r="J43" s="181">
        <v>33024</v>
      </c>
      <c r="K43" s="183">
        <v>1990</v>
      </c>
      <c r="L43" t="s">
        <v>629</v>
      </c>
    </row>
    <row r="44" spans="3:12" ht="12.75" customHeight="1">
      <c r="C44">
        <v>1100</v>
      </c>
      <c r="D44" s="181">
        <v>33025</v>
      </c>
      <c r="E44">
        <v>60045</v>
      </c>
      <c r="F44" t="s">
        <v>1341</v>
      </c>
      <c r="G44" s="167">
        <v>6400</v>
      </c>
      <c r="H44" s="167">
        <v>-6400</v>
      </c>
      <c r="I44" s="167">
        <v>0</v>
      </c>
      <c r="J44" s="181">
        <v>33025</v>
      </c>
      <c r="K44" s="183">
        <v>1990</v>
      </c>
      <c r="L44" t="s">
        <v>629</v>
      </c>
    </row>
    <row r="45" spans="3:12" ht="12.75" customHeight="1">
      <c r="C45">
        <v>1100</v>
      </c>
      <c r="D45" s="181">
        <v>33025</v>
      </c>
      <c r="E45">
        <v>60046</v>
      </c>
      <c r="F45" t="s">
        <v>1338</v>
      </c>
      <c r="G45" s="167">
        <v>850</v>
      </c>
      <c r="H45" s="167">
        <v>-850</v>
      </c>
      <c r="I45" s="167">
        <v>0</v>
      </c>
      <c r="J45" s="181">
        <v>33025</v>
      </c>
      <c r="K45" s="183">
        <v>1990</v>
      </c>
      <c r="L45" t="s">
        <v>629</v>
      </c>
    </row>
    <row r="46" spans="3:12" ht="12.75" customHeight="1">
      <c r="C46">
        <v>1100</v>
      </c>
      <c r="D46" s="181">
        <v>33146</v>
      </c>
      <c r="E46">
        <v>60048</v>
      </c>
      <c r="F46" t="s">
        <v>2186</v>
      </c>
      <c r="G46" s="167">
        <v>11020</v>
      </c>
      <c r="H46" s="167">
        <v>-11020</v>
      </c>
      <c r="I46">
        <v>0</v>
      </c>
      <c r="J46" s="181">
        <v>33146</v>
      </c>
      <c r="K46" s="183">
        <v>1990</v>
      </c>
      <c r="L46" t="s">
        <v>629</v>
      </c>
    </row>
    <row r="47" spans="3:12" ht="12.75" customHeight="1">
      <c r="C47">
        <v>1100</v>
      </c>
      <c r="D47" s="181">
        <v>33416</v>
      </c>
      <c r="E47">
        <v>60064</v>
      </c>
      <c r="F47" t="s">
        <v>631</v>
      </c>
      <c r="G47" s="167">
        <v>1700</v>
      </c>
      <c r="H47" s="167">
        <v>-1700</v>
      </c>
      <c r="I47">
        <v>0</v>
      </c>
      <c r="J47" s="181">
        <v>33416</v>
      </c>
      <c r="K47" s="183">
        <v>1991</v>
      </c>
      <c r="L47" t="s">
        <v>629</v>
      </c>
    </row>
    <row r="48" spans="3:12" ht="12.75" customHeight="1">
      <c r="C48">
        <v>1100</v>
      </c>
      <c r="D48" s="181">
        <v>34303</v>
      </c>
      <c r="E48">
        <v>60099</v>
      </c>
      <c r="F48" t="s">
        <v>78</v>
      </c>
      <c r="G48" s="167">
        <v>50049.37</v>
      </c>
      <c r="H48" s="167">
        <v>-34604.699999999997</v>
      </c>
      <c r="I48">
        <v>15444.67</v>
      </c>
      <c r="J48" s="181">
        <v>34303</v>
      </c>
      <c r="K48" s="183">
        <v>1993</v>
      </c>
      <c r="L48" t="s">
        <v>629</v>
      </c>
    </row>
    <row r="49" spans="3:12" ht="12.75" customHeight="1">
      <c r="C49">
        <v>1100</v>
      </c>
      <c r="D49" s="181">
        <v>34303</v>
      </c>
      <c r="E49">
        <v>60100</v>
      </c>
      <c r="F49" t="s">
        <v>79</v>
      </c>
      <c r="G49" s="167">
        <v>50049.38</v>
      </c>
      <c r="H49" s="167">
        <v>-34604.71</v>
      </c>
      <c r="I49">
        <v>15444.67</v>
      </c>
      <c r="J49" s="181">
        <v>34303</v>
      </c>
      <c r="K49" s="183">
        <v>1993</v>
      </c>
      <c r="L49" t="s">
        <v>629</v>
      </c>
    </row>
    <row r="50" spans="3:12" ht="12.75" customHeight="1">
      <c r="C50">
        <v>1100</v>
      </c>
      <c r="D50" s="181">
        <v>34273</v>
      </c>
      <c r="E50">
        <v>60101</v>
      </c>
      <c r="F50" t="s">
        <v>46</v>
      </c>
      <c r="G50" s="167">
        <v>94589.46</v>
      </c>
      <c r="H50" s="167">
        <v>-54482.92</v>
      </c>
      <c r="I50">
        <v>40106.54</v>
      </c>
      <c r="J50" s="181">
        <v>34273</v>
      </c>
      <c r="K50" s="183">
        <v>1993</v>
      </c>
      <c r="L50" t="s">
        <v>629</v>
      </c>
    </row>
    <row r="51" spans="3:12" ht="12.75" customHeight="1">
      <c r="C51">
        <v>1100</v>
      </c>
      <c r="D51" s="181">
        <v>34653</v>
      </c>
      <c r="E51">
        <v>60138</v>
      </c>
      <c r="F51" t="s">
        <v>46</v>
      </c>
      <c r="G51" s="167">
        <v>147145.28</v>
      </c>
      <c r="H51" s="167">
        <v>-79482.33</v>
      </c>
      <c r="I51">
        <v>67662.95</v>
      </c>
      <c r="J51" s="181">
        <v>34653</v>
      </c>
      <c r="K51" s="183">
        <v>1994</v>
      </c>
      <c r="L51" t="s">
        <v>629</v>
      </c>
    </row>
    <row r="52" spans="3:12" ht="12.75" customHeight="1">
      <c r="C52">
        <v>1100</v>
      </c>
      <c r="D52" s="181">
        <v>37043</v>
      </c>
      <c r="E52">
        <v>60197</v>
      </c>
      <c r="F52" t="s">
        <v>49</v>
      </c>
      <c r="G52" s="167">
        <v>150000.28</v>
      </c>
      <c r="H52" s="167">
        <v>-33500.06</v>
      </c>
      <c r="I52">
        <v>116500.22</v>
      </c>
      <c r="J52" s="181">
        <v>37043</v>
      </c>
      <c r="K52" s="183">
        <v>2001</v>
      </c>
      <c r="L52" t="s">
        <v>629</v>
      </c>
    </row>
    <row r="53" spans="3:12" ht="12.75" customHeight="1">
      <c r="C53">
        <v>1100</v>
      </c>
      <c r="D53" s="181">
        <v>32962</v>
      </c>
      <c r="E53">
        <v>60254</v>
      </c>
      <c r="F53" t="s">
        <v>1335</v>
      </c>
      <c r="G53" s="167">
        <v>45124.03</v>
      </c>
      <c r="H53" s="167">
        <v>-45124.03</v>
      </c>
      <c r="I53">
        <v>0</v>
      </c>
      <c r="J53" s="181">
        <v>32962</v>
      </c>
      <c r="K53" s="183">
        <v>1990</v>
      </c>
      <c r="L53" t="s">
        <v>629</v>
      </c>
    </row>
    <row r="54" spans="3:12" ht="12.75" customHeight="1">
      <c r="C54">
        <v>1100</v>
      </c>
      <c r="D54" s="181">
        <v>32913</v>
      </c>
      <c r="E54">
        <v>60257</v>
      </c>
      <c r="F54" t="s">
        <v>2637</v>
      </c>
      <c r="G54" s="167">
        <v>49147.5</v>
      </c>
      <c r="H54" s="167">
        <v>-49147.5</v>
      </c>
      <c r="I54">
        <v>0</v>
      </c>
      <c r="J54" s="181">
        <v>32913</v>
      </c>
      <c r="K54" s="183">
        <v>1990</v>
      </c>
      <c r="L54" t="s">
        <v>629</v>
      </c>
    </row>
    <row r="55" spans="3:12" ht="12.75" customHeight="1">
      <c r="C55">
        <v>1100</v>
      </c>
      <c r="D55" s="181">
        <v>32927</v>
      </c>
      <c r="E55">
        <v>60258</v>
      </c>
      <c r="F55" t="s">
        <v>2638</v>
      </c>
      <c r="G55" s="167">
        <v>3076</v>
      </c>
      <c r="H55" s="167">
        <v>-3076</v>
      </c>
      <c r="I55">
        <v>0</v>
      </c>
      <c r="J55" s="181">
        <v>32927</v>
      </c>
      <c r="K55" s="183">
        <v>1990</v>
      </c>
      <c r="L55" t="s">
        <v>629</v>
      </c>
    </row>
    <row r="56" spans="3:12" ht="12.75" customHeight="1">
      <c r="C56">
        <v>1100</v>
      </c>
      <c r="D56" s="181">
        <v>32857</v>
      </c>
      <c r="E56">
        <v>60259</v>
      </c>
      <c r="F56" t="s">
        <v>2633</v>
      </c>
      <c r="G56" s="167">
        <v>4950</v>
      </c>
      <c r="H56" s="167">
        <v>-4950</v>
      </c>
      <c r="I56">
        <v>0</v>
      </c>
      <c r="J56" s="181">
        <v>32857</v>
      </c>
      <c r="K56" s="183">
        <v>1989</v>
      </c>
      <c r="L56" t="s">
        <v>629</v>
      </c>
    </row>
    <row r="57" spans="3:12" ht="12.75" customHeight="1">
      <c r="C57">
        <v>1100</v>
      </c>
      <c r="D57" s="181">
        <v>33162</v>
      </c>
      <c r="E57">
        <v>60266</v>
      </c>
      <c r="F57" t="s">
        <v>2189</v>
      </c>
      <c r="G57" s="167">
        <v>50263.75</v>
      </c>
      <c r="H57" s="167">
        <v>-50263.75</v>
      </c>
      <c r="I57">
        <v>0</v>
      </c>
      <c r="J57" s="181">
        <v>33162</v>
      </c>
      <c r="K57" s="183">
        <v>1990</v>
      </c>
      <c r="L57" t="s">
        <v>629</v>
      </c>
    </row>
    <row r="58" spans="3:12" ht="12.75" customHeight="1">
      <c r="C58">
        <v>1100</v>
      </c>
      <c r="D58" s="181">
        <v>33169</v>
      </c>
      <c r="E58">
        <v>60273</v>
      </c>
      <c r="F58" t="s">
        <v>2190</v>
      </c>
      <c r="G58" s="167">
        <v>19365</v>
      </c>
      <c r="H58" s="167">
        <v>-19365</v>
      </c>
      <c r="I58" s="167">
        <v>0</v>
      </c>
      <c r="J58" s="181">
        <v>33169</v>
      </c>
      <c r="K58" s="183">
        <v>1990</v>
      </c>
      <c r="L58" t="s">
        <v>629</v>
      </c>
    </row>
    <row r="59" spans="3:12" ht="12.75" customHeight="1">
      <c r="C59">
        <v>1100</v>
      </c>
      <c r="D59" s="181">
        <v>33390</v>
      </c>
      <c r="E59">
        <v>60288</v>
      </c>
      <c r="F59" t="s">
        <v>2215</v>
      </c>
      <c r="G59" s="167">
        <v>5759.2</v>
      </c>
      <c r="H59" s="167">
        <v>-5759.2</v>
      </c>
      <c r="I59" s="167">
        <v>0</v>
      </c>
      <c r="J59" s="181">
        <v>33390</v>
      </c>
      <c r="K59" s="183">
        <v>1991</v>
      </c>
      <c r="L59" t="s">
        <v>629</v>
      </c>
    </row>
    <row r="60" spans="3:12" ht="12.75" customHeight="1">
      <c r="C60">
        <v>1100</v>
      </c>
      <c r="D60" s="181">
        <v>34212</v>
      </c>
      <c r="E60">
        <v>60339</v>
      </c>
      <c r="F60" t="s">
        <v>76</v>
      </c>
      <c r="G60" s="167">
        <v>11907.92</v>
      </c>
      <c r="H60" s="167">
        <v>-10736</v>
      </c>
      <c r="I60">
        <v>1171.92</v>
      </c>
      <c r="J60" s="181">
        <v>34212</v>
      </c>
      <c r="K60" s="183">
        <v>1993</v>
      </c>
      <c r="L60" t="s">
        <v>629</v>
      </c>
    </row>
    <row r="61" spans="3:12" ht="12.75" customHeight="1">
      <c r="C61">
        <v>1100</v>
      </c>
      <c r="D61" s="181">
        <v>32356</v>
      </c>
      <c r="E61">
        <v>60362</v>
      </c>
      <c r="F61" t="s">
        <v>2515</v>
      </c>
      <c r="G61" s="167">
        <v>240000</v>
      </c>
      <c r="H61" s="167">
        <v>0</v>
      </c>
      <c r="I61">
        <v>240000</v>
      </c>
      <c r="J61" s="181">
        <v>32356</v>
      </c>
      <c r="K61" s="183">
        <v>1988</v>
      </c>
      <c r="L61" t="s">
        <v>629</v>
      </c>
    </row>
    <row r="62" spans="3:12" ht="12.75" customHeight="1">
      <c r="C62">
        <v>1100</v>
      </c>
      <c r="D62" s="181">
        <v>32875</v>
      </c>
      <c r="E62">
        <v>60376</v>
      </c>
      <c r="F62" t="s">
        <v>632</v>
      </c>
      <c r="G62" s="167">
        <v>21441.7</v>
      </c>
      <c r="H62" s="167">
        <v>-21441.7</v>
      </c>
      <c r="I62">
        <v>0</v>
      </c>
      <c r="J62" s="181">
        <v>32875</v>
      </c>
      <c r="K62" s="183">
        <v>1990</v>
      </c>
      <c r="L62" t="s">
        <v>629</v>
      </c>
    </row>
    <row r="63" spans="3:12" ht="12.75" customHeight="1">
      <c r="C63">
        <v>1100</v>
      </c>
      <c r="D63" s="181">
        <v>33186</v>
      </c>
      <c r="E63">
        <v>60384</v>
      </c>
      <c r="F63" t="s">
        <v>2192</v>
      </c>
      <c r="G63" s="167">
        <v>14290.25</v>
      </c>
      <c r="H63" s="167">
        <v>-14290.25</v>
      </c>
      <c r="I63">
        <v>0</v>
      </c>
      <c r="J63" s="181">
        <v>33186</v>
      </c>
      <c r="K63" s="183">
        <v>1990</v>
      </c>
      <c r="L63" t="s">
        <v>629</v>
      </c>
    </row>
    <row r="64" spans="3:12" ht="12.75" customHeight="1">
      <c r="C64">
        <v>1100</v>
      </c>
      <c r="D64" s="181">
        <v>33196</v>
      </c>
      <c r="E64">
        <v>60391</v>
      </c>
      <c r="F64" t="s">
        <v>2194</v>
      </c>
      <c r="G64" s="167">
        <v>76075.460000000006</v>
      </c>
      <c r="H64" s="167">
        <v>-76075.460000000006</v>
      </c>
      <c r="I64">
        <v>0</v>
      </c>
      <c r="J64" s="181">
        <v>33196</v>
      </c>
      <c r="K64" s="183">
        <v>1990</v>
      </c>
      <c r="L64" t="s">
        <v>629</v>
      </c>
    </row>
    <row r="65" spans="3:12" ht="12.75" customHeight="1">
      <c r="C65">
        <v>1100</v>
      </c>
      <c r="D65" s="181">
        <v>33185</v>
      </c>
      <c r="E65">
        <v>60392</v>
      </c>
      <c r="F65" t="s">
        <v>2191</v>
      </c>
      <c r="G65" s="167">
        <v>19397.669999999998</v>
      </c>
      <c r="H65" s="167">
        <v>-19397.669999999998</v>
      </c>
      <c r="I65" s="167">
        <v>0</v>
      </c>
      <c r="J65" s="181">
        <v>33185</v>
      </c>
      <c r="K65" s="183">
        <v>1990</v>
      </c>
      <c r="L65" t="s">
        <v>629</v>
      </c>
    </row>
    <row r="66" spans="3:12" ht="12.75" customHeight="1">
      <c r="C66">
        <v>1100</v>
      </c>
      <c r="D66" s="181">
        <v>33390</v>
      </c>
      <c r="E66">
        <v>60398</v>
      </c>
      <c r="F66" t="s">
        <v>2220</v>
      </c>
      <c r="G66" s="167">
        <v>14012.5</v>
      </c>
      <c r="H66" s="167">
        <v>-14012.5</v>
      </c>
      <c r="I66" s="167">
        <v>0</v>
      </c>
      <c r="J66" s="181">
        <v>33390</v>
      </c>
      <c r="K66" s="183">
        <v>1991</v>
      </c>
      <c r="L66" t="s">
        <v>629</v>
      </c>
    </row>
    <row r="67" spans="3:12" ht="12.75" customHeight="1">
      <c r="C67">
        <v>1100</v>
      </c>
      <c r="D67" s="181">
        <v>33390</v>
      </c>
      <c r="E67">
        <v>60405</v>
      </c>
      <c r="F67" t="s">
        <v>2218</v>
      </c>
      <c r="G67" s="167">
        <v>13715</v>
      </c>
      <c r="H67" s="167">
        <v>-13715</v>
      </c>
      <c r="I67" s="167">
        <v>0</v>
      </c>
      <c r="J67" s="181">
        <v>33390</v>
      </c>
      <c r="K67" s="183">
        <v>1991</v>
      </c>
      <c r="L67" t="s">
        <v>629</v>
      </c>
    </row>
    <row r="68" spans="3:12" ht="12.75" customHeight="1">
      <c r="C68">
        <v>1100</v>
      </c>
      <c r="D68" s="181">
        <v>33390</v>
      </c>
      <c r="E68">
        <v>60406</v>
      </c>
      <c r="F68" t="s">
        <v>2223</v>
      </c>
      <c r="G68" s="167">
        <v>37161.800000000003</v>
      </c>
      <c r="H68" s="167">
        <v>0</v>
      </c>
      <c r="I68" s="167">
        <v>37161.800000000003</v>
      </c>
      <c r="J68" s="181">
        <v>33390</v>
      </c>
      <c r="K68" s="183">
        <v>1991</v>
      </c>
      <c r="L68" t="s">
        <v>629</v>
      </c>
    </row>
    <row r="69" spans="3:12" ht="12.75" customHeight="1">
      <c r="C69">
        <v>1100</v>
      </c>
      <c r="D69" s="181">
        <v>33939</v>
      </c>
      <c r="E69">
        <v>60419</v>
      </c>
      <c r="F69" t="s">
        <v>71</v>
      </c>
      <c r="G69" s="167">
        <v>71569.679999999993</v>
      </c>
      <c r="H69" s="167">
        <v>-52677.2</v>
      </c>
      <c r="I69" s="167">
        <v>18892.48</v>
      </c>
      <c r="J69" s="181">
        <v>33939</v>
      </c>
      <c r="K69" s="183">
        <v>1992</v>
      </c>
      <c r="L69" t="s">
        <v>629</v>
      </c>
    </row>
    <row r="70" spans="3:12" ht="12.75" customHeight="1">
      <c r="C70">
        <v>1100</v>
      </c>
      <c r="D70" s="181">
        <v>32416</v>
      </c>
      <c r="E70">
        <v>60483</v>
      </c>
      <c r="F70" t="s">
        <v>2518</v>
      </c>
      <c r="G70" s="167">
        <v>65475.35</v>
      </c>
      <c r="H70" s="167">
        <v>-65475.35</v>
      </c>
      <c r="I70" s="167">
        <v>0</v>
      </c>
      <c r="J70" s="181">
        <v>32416</v>
      </c>
      <c r="K70" s="183">
        <v>1988</v>
      </c>
      <c r="L70" t="s">
        <v>629</v>
      </c>
    </row>
    <row r="71" spans="3:12" ht="12.75" customHeight="1">
      <c r="C71">
        <v>1100</v>
      </c>
      <c r="D71" s="181">
        <v>32416</v>
      </c>
      <c r="E71">
        <v>60485</v>
      </c>
      <c r="F71" t="s">
        <v>2516</v>
      </c>
      <c r="G71" s="167">
        <v>14661</v>
      </c>
      <c r="H71" s="167">
        <v>-14661</v>
      </c>
      <c r="I71" s="167">
        <v>0</v>
      </c>
      <c r="J71" s="181">
        <v>32416</v>
      </c>
      <c r="K71" s="183">
        <v>1988</v>
      </c>
      <c r="L71" t="s">
        <v>629</v>
      </c>
    </row>
    <row r="72" spans="3:12" ht="12.75" customHeight="1">
      <c r="C72">
        <v>1100</v>
      </c>
      <c r="D72" s="181">
        <v>32952</v>
      </c>
      <c r="E72">
        <v>60489</v>
      </c>
      <c r="F72" t="s">
        <v>1334</v>
      </c>
      <c r="G72" s="167">
        <v>144660.94</v>
      </c>
      <c r="H72" s="167">
        <v>-144660.94</v>
      </c>
      <c r="I72" s="167">
        <v>0</v>
      </c>
      <c r="J72" s="181">
        <v>32952</v>
      </c>
      <c r="K72" s="183">
        <v>1990</v>
      </c>
      <c r="L72" t="s">
        <v>629</v>
      </c>
    </row>
    <row r="73" spans="3:12" ht="12.75" customHeight="1">
      <c r="C73">
        <v>1100</v>
      </c>
      <c r="D73" s="181">
        <v>32946</v>
      </c>
      <c r="E73">
        <v>60493</v>
      </c>
      <c r="F73" t="s">
        <v>1331</v>
      </c>
      <c r="G73" s="167">
        <v>71376.350000000006</v>
      </c>
      <c r="H73" s="167">
        <v>-71376.350000000006</v>
      </c>
      <c r="I73" s="167">
        <v>0</v>
      </c>
      <c r="J73" s="181">
        <v>32946</v>
      </c>
      <c r="K73" s="183">
        <v>1990</v>
      </c>
      <c r="L73" t="s">
        <v>629</v>
      </c>
    </row>
    <row r="74" spans="3:12" ht="12.75" customHeight="1">
      <c r="C74">
        <v>1100</v>
      </c>
      <c r="D74" s="181">
        <v>32860</v>
      </c>
      <c r="E74">
        <v>60494</v>
      </c>
      <c r="F74" t="s">
        <v>44</v>
      </c>
      <c r="G74" s="167">
        <v>81511.429999999993</v>
      </c>
      <c r="H74" s="167">
        <v>-71868.850000000006</v>
      </c>
      <c r="I74" s="167">
        <v>9642.58</v>
      </c>
      <c r="J74" s="181">
        <v>32860</v>
      </c>
      <c r="K74" s="183">
        <v>1989</v>
      </c>
      <c r="L74" t="s">
        <v>629</v>
      </c>
    </row>
    <row r="75" spans="3:12" ht="12.75" customHeight="1">
      <c r="C75">
        <v>1100</v>
      </c>
      <c r="D75" s="181">
        <v>32939</v>
      </c>
      <c r="E75">
        <v>60505</v>
      </c>
      <c r="F75" t="s">
        <v>2653</v>
      </c>
      <c r="G75" s="167">
        <v>10119.5</v>
      </c>
      <c r="H75" s="167">
        <v>-10119.5</v>
      </c>
      <c r="I75" s="167">
        <v>0</v>
      </c>
      <c r="J75" s="181">
        <v>32939</v>
      </c>
      <c r="K75" s="183">
        <v>1990</v>
      </c>
      <c r="L75" t="s">
        <v>629</v>
      </c>
    </row>
    <row r="76" spans="3:12" ht="12.75" customHeight="1">
      <c r="C76">
        <v>1100</v>
      </c>
      <c r="D76" s="181">
        <v>33158</v>
      </c>
      <c r="E76">
        <v>60520</v>
      </c>
      <c r="F76" t="s">
        <v>2188</v>
      </c>
      <c r="G76" s="167">
        <v>9991.32</v>
      </c>
      <c r="H76">
        <v>-9991.32</v>
      </c>
      <c r="I76" s="167">
        <v>0</v>
      </c>
      <c r="J76" s="181">
        <v>33158</v>
      </c>
      <c r="K76" s="183">
        <v>1990</v>
      </c>
      <c r="L76" t="s">
        <v>629</v>
      </c>
    </row>
    <row r="77" spans="3:12" ht="12.75" customHeight="1">
      <c r="C77">
        <v>1100</v>
      </c>
      <c r="D77" s="181">
        <v>33756</v>
      </c>
      <c r="E77">
        <v>60550</v>
      </c>
      <c r="F77" t="s">
        <v>46</v>
      </c>
      <c r="G77" s="167">
        <v>154956.75</v>
      </c>
      <c r="H77">
        <v>-97151.16</v>
      </c>
      <c r="I77" s="167">
        <v>57805.59</v>
      </c>
      <c r="J77" s="181">
        <v>33756</v>
      </c>
      <c r="K77" s="183">
        <v>1992</v>
      </c>
      <c r="L77" t="s">
        <v>629</v>
      </c>
    </row>
    <row r="78" spans="3:12" ht="12.75" customHeight="1">
      <c r="C78">
        <v>1100</v>
      </c>
      <c r="D78" s="181">
        <v>34242</v>
      </c>
      <c r="E78">
        <v>60588</v>
      </c>
      <c r="F78" t="s">
        <v>77</v>
      </c>
      <c r="G78" s="167">
        <v>19500</v>
      </c>
      <c r="H78" s="167">
        <v>0</v>
      </c>
      <c r="I78" s="167">
        <v>19500</v>
      </c>
      <c r="J78" s="181">
        <v>34242</v>
      </c>
      <c r="K78" s="183">
        <v>1993</v>
      </c>
      <c r="L78" t="s">
        <v>629</v>
      </c>
    </row>
    <row r="79" spans="3:12" ht="12.75" customHeight="1">
      <c r="C79">
        <v>1100</v>
      </c>
      <c r="D79" s="181">
        <v>34334</v>
      </c>
      <c r="E79">
        <v>60589</v>
      </c>
      <c r="F79" t="s">
        <v>80</v>
      </c>
      <c r="G79" s="167">
        <v>53124.480000000003</v>
      </c>
      <c r="H79" s="167">
        <v>-46850.59</v>
      </c>
      <c r="I79" s="167">
        <v>6273.89</v>
      </c>
      <c r="J79" s="181">
        <v>34334</v>
      </c>
      <c r="K79" s="183">
        <v>1993</v>
      </c>
      <c r="L79" t="s">
        <v>629</v>
      </c>
    </row>
    <row r="80" spans="3:12" ht="12.75" customHeight="1">
      <c r="C80">
        <v>1100</v>
      </c>
      <c r="D80" s="181">
        <v>32447</v>
      </c>
      <c r="E80">
        <v>60603</v>
      </c>
      <c r="F80" t="s">
        <v>2520</v>
      </c>
      <c r="G80" s="167">
        <v>71200.02</v>
      </c>
      <c r="H80" s="167">
        <v>-71200.02</v>
      </c>
      <c r="I80" s="167">
        <v>0</v>
      </c>
      <c r="J80" s="181">
        <v>32447</v>
      </c>
      <c r="K80" s="183">
        <v>1988</v>
      </c>
      <c r="L80" t="s">
        <v>629</v>
      </c>
    </row>
    <row r="81" spans="3:12" s="191" customFormat="1" ht="12.75" customHeight="1">
      <c r="C81" s="191">
        <v>1100</v>
      </c>
      <c r="D81" s="192">
        <v>32932</v>
      </c>
      <c r="E81" s="191">
        <v>60616</v>
      </c>
      <c r="F81" s="191" t="s">
        <v>3100</v>
      </c>
      <c r="G81" s="190">
        <v>664171</v>
      </c>
      <c r="H81" s="190">
        <v>-501138.18</v>
      </c>
      <c r="I81" s="190">
        <v>163032.82</v>
      </c>
      <c r="J81" s="192">
        <v>32932</v>
      </c>
      <c r="K81" s="193">
        <v>1990</v>
      </c>
      <c r="L81" s="191" t="s">
        <v>629</v>
      </c>
    </row>
    <row r="82" spans="3:12" s="191" customFormat="1" ht="12.75" customHeight="1">
      <c r="C82" s="191">
        <v>1100</v>
      </c>
      <c r="D82" s="192">
        <v>32932</v>
      </c>
      <c r="E82" s="191">
        <v>60617</v>
      </c>
      <c r="F82" s="191" t="s">
        <v>3099</v>
      </c>
      <c r="G82" s="190">
        <v>250340</v>
      </c>
      <c r="H82" s="190">
        <v>0</v>
      </c>
      <c r="I82" s="190">
        <v>250340</v>
      </c>
      <c r="J82" s="192">
        <v>32932</v>
      </c>
      <c r="K82" s="193">
        <v>1990</v>
      </c>
      <c r="L82" s="191" t="s">
        <v>629</v>
      </c>
    </row>
    <row r="83" spans="3:12" s="191" customFormat="1" ht="12.75" customHeight="1">
      <c r="C83" s="191">
        <v>1100</v>
      </c>
      <c r="D83" s="192">
        <v>32932</v>
      </c>
      <c r="E83" s="191">
        <v>60618</v>
      </c>
      <c r="F83" s="191" t="s">
        <v>3102</v>
      </c>
      <c r="G83" s="190">
        <v>1352901</v>
      </c>
      <c r="H83" s="190">
        <v>-1012185.61</v>
      </c>
      <c r="I83" s="190">
        <v>340715.39</v>
      </c>
      <c r="J83" s="192">
        <v>32932</v>
      </c>
      <c r="K83" s="193">
        <v>1990</v>
      </c>
      <c r="L83" s="191" t="s">
        <v>629</v>
      </c>
    </row>
    <row r="84" spans="3:12" s="191" customFormat="1" ht="12.75" customHeight="1">
      <c r="C84" s="191">
        <v>1100</v>
      </c>
      <c r="D84" s="192">
        <v>32932</v>
      </c>
      <c r="E84" s="191">
        <v>60619</v>
      </c>
      <c r="F84" s="191" t="s">
        <v>3101</v>
      </c>
      <c r="G84" s="190">
        <v>1314398</v>
      </c>
      <c r="H84" s="190">
        <v>0</v>
      </c>
      <c r="I84" s="190">
        <v>1314398</v>
      </c>
      <c r="J84" s="192">
        <v>32932</v>
      </c>
      <c r="K84" s="193">
        <v>1990</v>
      </c>
      <c r="L84" s="191" t="s">
        <v>629</v>
      </c>
    </row>
    <row r="85" spans="3:12" ht="12.75" customHeight="1">
      <c r="C85">
        <v>1100</v>
      </c>
      <c r="D85" s="181">
        <v>32932</v>
      </c>
      <c r="E85">
        <v>60620</v>
      </c>
      <c r="F85" t="s">
        <v>2650</v>
      </c>
      <c r="G85" s="167">
        <v>1372100</v>
      </c>
      <c r="H85" s="167">
        <v>0</v>
      </c>
      <c r="I85">
        <v>1372100</v>
      </c>
      <c r="J85" s="181">
        <v>32932</v>
      </c>
      <c r="K85" s="183">
        <v>1990</v>
      </c>
      <c r="L85" t="s">
        <v>629</v>
      </c>
    </row>
    <row r="86" spans="3:12" ht="12.75" customHeight="1">
      <c r="C86">
        <v>1100</v>
      </c>
      <c r="D86" s="181">
        <v>32932</v>
      </c>
      <c r="E86">
        <v>60621</v>
      </c>
      <c r="F86" t="s">
        <v>2643</v>
      </c>
      <c r="G86" s="167">
        <v>432174</v>
      </c>
      <c r="H86" s="167">
        <v>0</v>
      </c>
      <c r="I86">
        <v>432174</v>
      </c>
      <c r="J86" s="181">
        <v>32932</v>
      </c>
      <c r="K86" s="183">
        <v>1990</v>
      </c>
      <c r="L86" t="s">
        <v>629</v>
      </c>
    </row>
    <row r="87" spans="3:12" ht="12.75" customHeight="1">
      <c r="C87">
        <v>1100</v>
      </c>
      <c r="D87" s="181">
        <v>32932</v>
      </c>
      <c r="E87">
        <v>60622</v>
      </c>
      <c r="F87" t="s">
        <v>2644</v>
      </c>
      <c r="G87" s="167">
        <v>496000</v>
      </c>
      <c r="H87" s="167">
        <v>0</v>
      </c>
      <c r="I87">
        <v>496000</v>
      </c>
      <c r="J87" s="181">
        <v>32932</v>
      </c>
      <c r="K87" s="183">
        <v>1990</v>
      </c>
      <c r="L87" t="s">
        <v>629</v>
      </c>
    </row>
    <row r="88" spans="3:12" ht="12.75" customHeight="1">
      <c r="C88">
        <v>1100</v>
      </c>
      <c r="D88" s="181">
        <v>32932</v>
      </c>
      <c r="E88">
        <v>60623</v>
      </c>
      <c r="F88" t="s">
        <v>2646</v>
      </c>
      <c r="G88" s="167">
        <v>670762</v>
      </c>
      <c r="H88" s="167">
        <v>0</v>
      </c>
      <c r="I88">
        <v>670762</v>
      </c>
      <c r="J88" s="181">
        <v>32932</v>
      </c>
      <c r="K88" s="183">
        <v>1990</v>
      </c>
      <c r="L88" t="s">
        <v>629</v>
      </c>
    </row>
    <row r="89" spans="3:12" ht="12.75" customHeight="1">
      <c r="C89">
        <v>1100</v>
      </c>
      <c r="D89" s="181">
        <v>32932</v>
      </c>
      <c r="E89">
        <v>60624</v>
      </c>
      <c r="F89" t="s">
        <v>2646</v>
      </c>
      <c r="G89" s="167">
        <v>1323628</v>
      </c>
      <c r="H89" s="167">
        <v>0</v>
      </c>
      <c r="I89">
        <v>1323628</v>
      </c>
      <c r="J89" s="181">
        <v>32932</v>
      </c>
      <c r="K89" s="183">
        <v>1990</v>
      </c>
      <c r="L89" t="s">
        <v>629</v>
      </c>
    </row>
    <row r="90" spans="3:12" ht="12.75" customHeight="1">
      <c r="C90">
        <v>1100</v>
      </c>
      <c r="D90" s="181">
        <v>32932</v>
      </c>
      <c r="E90">
        <v>60625</v>
      </c>
      <c r="F90" t="s">
        <v>2649</v>
      </c>
      <c r="G90" s="167">
        <v>1226610</v>
      </c>
      <c r="H90" s="167">
        <v>0</v>
      </c>
      <c r="I90">
        <v>1226610</v>
      </c>
      <c r="J90" s="181">
        <v>32932</v>
      </c>
      <c r="K90" s="183">
        <v>1990</v>
      </c>
      <c r="L90" t="s">
        <v>629</v>
      </c>
    </row>
    <row r="91" spans="3:12" ht="12.75" customHeight="1">
      <c r="C91">
        <v>1100</v>
      </c>
      <c r="D91" s="181">
        <v>32932</v>
      </c>
      <c r="E91">
        <v>60626</v>
      </c>
      <c r="F91" t="s">
        <v>2641</v>
      </c>
      <c r="G91" s="167">
        <v>177000</v>
      </c>
      <c r="H91" s="167">
        <v>0</v>
      </c>
      <c r="I91">
        <v>177000</v>
      </c>
      <c r="J91" s="181">
        <v>32932</v>
      </c>
      <c r="K91" s="183">
        <v>1990</v>
      </c>
      <c r="L91" t="s">
        <v>629</v>
      </c>
    </row>
    <row r="92" spans="3:12" ht="12.75" customHeight="1">
      <c r="C92">
        <v>1100</v>
      </c>
      <c r="D92" s="181">
        <v>32932</v>
      </c>
      <c r="E92">
        <v>60627</v>
      </c>
      <c r="F92" t="s">
        <v>2640</v>
      </c>
      <c r="G92" s="167">
        <v>25500</v>
      </c>
      <c r="H92" s="167">
        <v>0</v>
      </c>
      <c r="I92">
        <v>25500</v>
      </c>
      <c r="J92" s="181">
        <v>32932</v>
      </c>
      <c r="K92" s="183">
        <v>1990</v>
      </c>
      <c r="L92" t="s">
        <v>629</v>
      </c>
    </row>
    <row r="93" spans="3:12" ht="12.75" customHeight="1">
      <c r="C93">
        <v>1100</v>
      </c>
      <c r="D93" s="181">
        <v>32932</v>
      </c>
      <c r="E93">
        <v>60632</v>
      </c>
      <c r="F93" t="s">
        <v>2642</v>
      </c>
      <c r="G93" s="167">
        <v>369125</v>
      </c>
      <c r="H93" s="167">
        <v>-278516.57</v>
      </c>
      <c r="I93">
        <v>90608.43</v>
      </c>
      <c r="J93" s="181">
        <v>32932</v>
      </c>
      <c r="K93" s="183">
        <v>1990</v>
      </c>
      <c r="L93" t="s">
        <v>629</v>
      </c>
    </row>
    <row r="94" spans="3:12" ht="12.75" customHeight="1">
      <c r="C94">
        <v>1100</v>
      </c>
      <c r="D94" s="181">
        <v>32932</v>
      </c>
      <c r="E94">
        <v>60633</v>
      </c>
      <c r="F94" t="s">
        <v>2645</v>
      </c>
      <c r="G94" s="167">
        <v>643000</v>
      </c>
      <c r="H94" s="167">
        <v>-485163.98</v>
      </c>
      <c r="I94">
        <v>157836.01999999999</v>
      </c>
      <c r="J94" s="181">
        <v>32932</v>
      </c>
      <c r="K94" s="183">
        <v>1990</v>
      </c>
      <c r="L94" t="s">
        <v>629</v>
      </c>
    </row>
    <row r="95" spans="3:12" ht="12.75" customHeight="1">
      <c r="C95">
        <v>1100</v>
      </c>
      <c r="D95" s="181">
        <v>33155</v>
      </c>
      <c r="E95">
        <v>60635</v>
      </c>
      <c r="F95" t="s">
        <v>2187</v>
      </c>
      <c r="G95" s="167">
        <v>16919.52</v>
      </c>
      <c r="H95" s="167">
        <v>-16919.52</v>
      </c>
      <c r="I95">
        <v>0</v>
      </c>
      <c r="J95" s="181">
        <v>33155</v>
      </c>
      <c r="K95" s="183">
        <v>1990</v>
      </c>
      <c r="L95" t="s">
        <v>629</v>
      </c>
    </row>
    <row r="96" spans="3:12" ht="12.75" customHeight="1">
      <c r="C96">
        <v>1100</v>
      </c>
      <c r="D96" s="181">
        <v>33203</v>
      </c>
      <c r="E96">
        <v>60636</v>
      </c>
      <c r="F96" t="s">
        <v>2195</v>
      </c>
      <c r="G96" s="167">
        <v>30008.43</v>
      </c>
      <c r="H96" s="167">
        <v>-30008.43</v>
      </c>
      <c r="I96">
        <v>0</v>
      </c>
      <c r="J96" s="181">
        <v>33203</v>
      </c>
      <c r="K96" s="183">
        <v>1990</v>
      </c>
      <c r="L96" t="s">
        <v>629</v>
      </c>
    </row>
    <row r="97" spans="3:12" ht="12.75" customHeight="1">
      <c r="C97">
        <v>1100</v>
      </c>
      <c r="D97" s="181">
        <v>33237</v>
      </c>
      <c r="E97">
        <v>60637</v>
      </c>
      <c r="F97" t="s">
        <v>2197</v>
      </c>
      <c r="G97" s="167">
        <v>10074.959999999999</v>
      </c>
      <c r="H97" s="167">
        <v>-10074.959999999999</v>
      </c>
      <c r="I97">
        <v>0</v>
      </c>
      <c r="J97" s="181">
        <v>33237</v>
      </c>
      <c r="K97" s="183">
        <v>1990</v>
      </c>
      <c r="L97" t="s">
        <v>629</v>
      </c>
    </row>
    <row r="98" spans="3:12" ht="12.75" customHeight="1">
      <c r="C98">
        <v>1100</v>
      </c>
      <c r="D98" s="181">
        <v>28855</v>
      </c>
      <c r="E98">
        <v>60722</v>
      </c>
      <c r="F98" t="s">
        <v>2509</v>
      </c>
      <c r="G98" s="167">
        <v>143584</v>
      </c>
      <c r="H98" s="167">
        <v>-143584</v>
      </c>
      <c r="I98">
        <v>0</v>
      </c>
      <c r="J98" s="181">
        <v>28855</v>
      </c>
      <c r="K98" s="183">
        <v>1978</v>
      </c>
      <c r="L98" t="s">
        <v>629</v>
      </c>
    </row>
    <row r="99" spans="3:12" ht="12.75" customHeight="1">
      <c r="C99">
        <v>1100</v>
      </c>
      <c r="D99" s="181">
        <v>32554</v>
      </c>
      <c r="E99">
        <v>60725</v>
      </c>
      <c r="F99" t="s">
        <v>2522</v>
      </c>
      <c r="G99" s="167">
        <v>171723.4</v>
      </c>
      <c r="H99" s="167">
        <v>-171723.4</v>
      </c>
      <c r="I99">
        <v>0</v>
      </c>
      <c r="J99" s="181">
        <v>32554</v>
      </c>
      <c r="K99" s="183">
        <v>1989</v>
      </c>
      <c r="L99" t="s">
        <v>629</v>
      </c>
    </row>
    <row r="100" spans="3:12" ht="12.75" customHeight="1">
      <c r="C100">
        <v>1100</v>
      </c>
      <c r="D100" s="181">
        <v>32539</v>
      </c>
      <c r="E100">
        <v>60732</v>
      </c>
      <c r="F100" t="s">
        <v>2521</v>
      </c>
      <c r="G100" s="167">
        <v>13460</v>
      </c>
      <c r="H100" s="167">
        <v>-13460</v>
      </c>
      <c r="I100">
        <v>0</v>
      </c>
      <c r="J100" s="181">
        <v>32539</v>
      </c>
      <c r="K100" s="183">
        <v>1989</v>
      </c>
      <c r="L100" t="s">
        <v>629</v>
      </c>
    </row>
    <row r="101" spans="3:12" ht="12.75" customHeight="1">
      <c r="C101">
        <v>1100</v>
      </c>
      <c r="D101" s="181">
        <v>32659</v>
      </c>
      <c r="E101">
        <v>60735</v>
      </c>
      <c r="F101" t="s">
        <v>3098</v>
      </c>
      <c r="G101" s="167">
        <v>0</v>
      </c>
      <c r="H101" s="167">
        <v>0</v>
      </c>
      <c r="I101">
        <v>0</v>
      </c>
      <c r="J101" s="181">
        <v>32659</v>
      </c>
      <c r="K101" s="183">
        <v>1989</v>
      </c>
      <c r="L101" t="s">
        <v>629</v>
      </c>
    </row>
    <row r="102" spans="3:12" ht="12.75" customHeight="1">
      <c r="C102">
        <v>1100</v>
      </c>
      <c r="D102" s="181">
        <v>32659</v>
      </c>
      <c r="E102">
        <v>60736</v>
      </c>
      <c r="F102" t="s">
        <v>3098</v>
      </c>
      <c r="G102" s="167">
        <v>0</v>
      </c>
      <c r="H102" s="167">
        <v>0</v>
      </c>
      <c r="I102">
        <v>0</v>
      </c>
      <c r="J102" s="181">
        <v>32659</v>
      </c>
      <c r="K102" s="183">
        <v>1989</v>
      </c>
      <c r="L102" t="s">
        <v>629</v>
      </c>
    </row>
    <row r="103" spans="3:12" ht="12.75" customHeight="1">
      <c r="C103">
        <v>1100</v>
      </c>
      <c r="D103" s="181">
        <v>32659</v>
      </c>
      <c r="E103">
        <v>60738</v>
      </c>
      <c r="F103" t="s">
        <v>3098</v>
      </c>
      <c r="G103" s="167">
        <v>0</v>
      </c>
      <c r="H103" s="167">
        <v>0</v>
      </c>
      <c r="I103">
        <v>0</v>
      </c>
      <c r="J103" s="181">
        <v>32659</v>
      </c>
      <c r="K103" s="183">
        <v>1989</v>
      </c>
      <c r="L103" t="s">
        <v>629</v>
      </c>
    </row>
    <row r="104" spans="3:12" ht="12.75" customHeight="1">
      <c r="C104">
        <v>1100</v>
      </c>
      <c r="D104" s="181">
        <v>32659</v>
      </c>
      <c r="E104">
        <v>60739</v>
      </c>
      <c r="F104" t="s">
        <v>3098</v>
      </c>
      <c r="G104" s="167">
        <v>0</v>
      </c>
      <c r="H104" s="167">
        <v>0</v>
      </c>
      <c r="I104">
        <v>0</v>
      </c>
      <c r="J104" s="181">
        <v>32659</v>
      </c>
      <c r="K104" s="183">
        <v>1989</v>
      </c>
      <c r="L104" t="s">
        <v>629</v>
      </c>
    </row>
    <row r="105" spans="3:12" ht="12.75" customHeight="1">
      <c r="C105">
        <v>1100</v>
      </c>
      <c r="D105" s="181">
        <v>32932</v>
      </c>
      <c r="E105">
        <v>60749</v>
      </c>
      <c r="F105" t="s">
        <v>2639</v>
      </c>
      <c r="G105" s="167">
        <v>-1368548</v>
      </c>
      <c r="H105" s="167">
        <v>1368548</v>
      </c>
      <c r="I105">
        <v>0</v>
      </c>
      <c r="J105" s="181">
        <v>32932</v>
      </c>
      <c r="K105" s="183">
        <v>1990</v>
      </c>
      <c r="L105" t="s">
        <v>629</v>
      </c>
    </row>
    <row r="106" spans="3:12" ht="12.75" customHeight="1">
      <c r="C106">
        <v>1100</v>
      </c>
      <c r="D106" s="181">
        <v>33025</v>
      </c>
      <c r="E106">
        <v>60755</v>
      </c>
      <c r="F106" t="s">
        <v>1501</v>
      </c>
      <c r="G106" s="167">
        <v>14838.9</v>
      </c>
      <c r="H106" s="167">
        <v>-14838.9</v>
      </c>
      <c r="I106">
        <v>0</v>
      </c>
      <c r="J106" s="181">
        <v>33025</v>
      </c>
      <c r="K106" s="183">
        <v>1990</v>
      </c>
      <c r="L106" t="s">
        <v>629</v>
      </c>
    </row>
    <row r="107" spans="3:12" ht="12.75" customHeight="1">
      <c r="C107">
        <v>1100</v>
      </c>
      <c r="D107" s="181">
        <v>33208</v>
      </c>
      <c r="E107">
        <v>60761</v>
      </c>
      <c r="F107" t="s">
        <v>2196</v>
      </c>
      <c r="G107" s="167">
        <v>2667</v>
      </c>
      <c r="H107" s="167">
        <v>-2667</v>
      </c>
      <c r="I107">
        <v>0</v>
      </c>
      <c r="J107" s="181">
        <v>33208</v>
      </c>
      <c r="K107" s="183">
        <v>1990</v>
      </c>
      <c r="L107" t="s">
        <v>629</v>
      </c>
    </row>
    <row r="108" spans="3:12" ht="12.75" customHeight="1">
      <c r="C108">
        <v>1100</v>
      </c>
      <c r="D108" s="181">
        <v>33238</v>
      </c>
      <c r="E108">
        <v>60769</v>
      </c>
      <c r="F108" t="s">
        <v>1365</v>
      </c>
      <c r="G108" s="167">
        <v>1993.7</v>
      </c>
      <c r="H108" s="167">
        <v>-1993.7</v>
      </c>
      <c r="I108">
        <v>0</v>
      </c>
      <c r="J108" s="181">
        <v>33238</v>
      </c>
      <c r="K108" s="183">
        <v>1990</v>
      </c>
      <c r="L108" t="s">
        <v>629</v>
      </c>
    </row>
    <row r="109" spans="3:12" ht="12.75" customHeight="1">
      <c r="C109">
        <v>1100</v>
      </c>
      <c r="D109" s="181">
        <v>33511</v>
      </c>
      <c r="E109">
        <v>60772</v>
      </c>
      <c r="F109" t="s">
        <v>1450</v>
      </c>
      <c r="G109" s="167">
        <v>2475</v>
      </c>
      <c r="H109" s="167">
        <v>-2475</v>
      </c>
      <c r="I109">
        <v>0</v>
      </c>
      <c r="J109" s="181">
        <v>33511</v>
      </c>
      <c r="K109" s="183">
        <v>1991</v>
      </c>
      <c r="L109" t="s">
        <v>629</v>
      </c>
    </row>
    <row r="110" spans="3:12" ht="12.75" customHeight="1">
      <c r="C110">
        <v>1100</v>
      </c>
      <c r="D110" s="181">
        <v>33919</v>
      </c>
      <c r="E110">
        <v>60785</v>
      </c>
      <c r="F110" t="s">
        <v>70</v>
      </c>
      <c r="G110" s="167">
        <v>77949.7</v>
      </c>
      <c r="H110" s="167">
        <v>-74113.990000000005</v>
      </c>
      <c r="I110">
        <v>3835.71</v>
      </c>
      <c r="J110" s="181">
        <v>33919</v>
      </c>
      <c r="K110" s="183">
        <v>1992</v>
      </c>
      <c r="L110" t="s">
        <v>629</v>
      </c>
    </row>
    <row r="111" spans="3:12" ht="12.75" customHeight="1">
      <c r="C111">
        <v>1100</v>
      </c>
      <c r="D111" s="181">
        <v>33892</v>
      </c>
      <c r="E111">
        <v>60786</v>
      </c>
      <c r="F111" t="s">
        <v>1462</v>
      </c>
      <c r="G111" s="167">
        <v>2777</v>
      </c>
      <c r="H111" s="167">
        <v>-2654.02</v>
      </c>
      <c r="I111">
        <v>122.98</v>
      </c>
      <c r="J111" s="181">
        <v>33892</v>
      </c>
      <c r="K111" s="183">
        <v>1992</v>
      </c>
      <c r="L111" t="s">
        <v>629</v>
      </c>
    </row>
    <row r="112" spans="3:12" ht="12.75" customHeight="1">
      <c r="C112">
        <v>1100</v>
      </c>
      <c r="D112" s="181">
        <v>29586</v>
      </c>
      <c r="E112">
        <v>60840</v>
      </c>
      <c r="F112" t="s">
        <v>2510</v>
      </c>
      <c r="G112" s="167">
        <v>14560</v>
      </c>
      <c r="H112" s="167">
        <v>-14560</v>
      </c>
      <c r="I112">
        <v>0</v>
      </c>
      <c r="J112" s="181">
        <v>29586</v>
      </c>
      <c r="K112" s="183">
        <v>1980</v>
      </c>
      <c r="L112" t="s">
        <v>629</v>
      </c>
    </row>
    <row r="113" spans="3:12" ht="12.75" customHeight="1">
      <c r="C113">
        <v>1100</v>
      </c>
      <c r="D113" s="181">
        <v>32659</v>
      </c>
      <c r="E113">
        <v>60844</v>
      </c>
      <c r="F113" t="s">
        <v>3098</v>
      </c>
      <c r="G113" s="167">
        <v>0</v>
      </c>
      <c r="H113" s="167">
        <v>0</v>
      </c>
      <c r="I113">
        <v>0</v>
      </c>
      <c r="J113" s="181">
        <v>32659</v>
      </c>
      <c r="K113" s="183">
        <v>1989</v>
      </c>
      <c r="L113" t="s">
        <v>629</v>
      </c>
    </row>
    <row r="114" spans="3:12" ht="12.75" customHeight="1">
      <c r="C114">
        <v>1100</v>
      </c>
      <c r="D114" s="181">
        <v>32659</v>
      </c>
      <c r="E114">
        <v>60845</v>
      </c>
      <c r="F114" t="s">
        <v>3098</v>
      </c>
      <c r="G114" s="167">
        <v>0</v>
      </c>
      <c r="H114" s="167">
        <v>0</v>
      </c>
      <c r="I114">
        <v>0</v>
      </c>
      <c r="J114" s="181">
        <v>32659</v>
      </c>
      <c r="K114" s="183">
        <v>1989</v>
      </c>
      <c r="L114" t="s">
        <v>629</v>
      </c>
    </row>
    <row r="115" spans="3:12" ht="12.75" customHeight="1">
      <c r="C115">
        <v>1100</v>
      </c>
      <c r="D115" s="181">
        <v>32659</v>
      </c>
      <c r="E115">
        <v>60847</v>
      </c>
      <c r="F115" t="s">
        <v>3098</v>
      </c>
      <c r="G115" s="167">
        <v>0</v>
      </c>
      <c r="H115" s="167">
        <v>0</v>
      </c>
      <c r="I115">
        <v>0</v>
      </c>
      <c r="J115" s="181">
        <v>32659</v>
      </c>
      <c r="K115" s="183">
        <v>1989</v>
      </c>
      <c r="L115" t="s">
        <v>629</v>
      </c>
    </row>
    <row r="116" spans="3:12" ht="12.75" customHeight="1">
      <c r="C116">
        <v>1100</v>
      </c>
      <c r="D116" s="181">
        <v>32659</v>
      </c>
      <c r="E116">
        <v>60849</v>
      </c>
      <c r="F116" t="s">
        <v>3098</v>
      </c>
      <c r="G116" s="167">
        <v>0</v>
      </c>
      <c r="H116" s="167">
        <v>0</v>
      </c>
      <c r="I116">
        <v>0</v>
      </c>
      <c r="J116" s="181">
        <v>32659</v>
      </c>
      <c r="K116" s="183">
        <v>1989</v>
      </c>
      <c r="L116" t="s">
        <v>629</v>
      </c>
    </row>
    <row r="117" spans="3:12" ht="12.75" customHeight="1">
      <c r="C117">
        <v>1100</v>
      </c>
      <c r="D117" s="181">
        <v>32659</v>
      </c>
      <c r="E117">
        <v>60851</v>
      </c>
      <c r="F117" t="s">
        <v>3098</v>
      </c>
      <c r="G117" s="167">
        <v>0</v>
      </c>
      <c r="H117" s="167">
        <v>0</v>
      </c>
      <c r="I117">
        <v>0</v>
      </c>
      <c r="J117" s="181">
        <v>32659</v>
      </c>
      <c r="K117" s="183">
        <v>1989</v>
      </c>
      <c r="L117" t="s">
        <v>629</v>
      </c>
    </row>
    <row r="118" spans="3:12" ht="12.75" customHeight="1">
      <c r="C118">
        <v>1100</v>
      </c>
      <c r="D118" s="181">
        <v>32659</v>
      </c>
      <c r="E118">
        <v>60852</v>
      </c>
      <c r="F118" t="s">
        <v>3098</v>
      </c>
      <c r="G118" s="167">
        <v>0</v>
      </c>
      <c r="H118" s="167">
        <v>0</v>
      </c>
      <c r="I118">
        <v>0</v>
      </c>
      <c r="J118" s="181">
        <v>32659</v>
      </c>
      <c r="K118" s="183">
        <v>1989</v>
      </c>
      <c r="L118" t="s">
        <v>629</v>
      </c>
    </row>
    <row r="119" spans="3:12" ht="12.75" customHeight="1">
      <c r="C119">
        <v>1100</v>
      </c>
      <c r="D119" s="181">
        <v>32567</v>
      </c>
      <c r="E119">
        <v>60858</v>
      </c>
      <c r="F119" t="s">
        <v>2523</v>
      </c>
      <c r="G119" s="167">
        <v>1801.25</v>
      </c>
      <c r="H119" s="167">
        <v>-1801.25</v>
      </c>
      <c r="I119">
        <v>0</v>
      </c>
      <c r="J119" s="181">
        <v>32567</v>
      </c>
      <c r="K119" s="183">
        <v>1989</v>
      </c>
      <c r="L119" t="s">
        <v>629</v>
      </c>
    </row>
    <row r="120" spans="3:12" ht="12.75" customHeight="1">
      <c r="C120">
        <v>1100</v>
      </c>
      <c r="D120" s="181">
        <v>33025</v>
      </c>
      <c r="E120">
        <v>60868</v>
      </c>
      <c r="F120" t="s">
        <v>1502</v>
      </c>
      <c r="G120" s="167">
        <v>15696.86</v>
      </c>
      <c r="H120" s="167">
        <v>-15696.86</v>
      </c>
      <c r="I120">
        <v>0</v>
      </c>
      <c r="J120" s="181">
        <v>33025</v>
      </c>
      <c r="K120" s="183">
        <v>1990</v>
      </c>
      <c r="L120" t="s">
        <v>629</v>
      </c>
    </row>
    <row r="121" spans="3:12" ht="12.75" customHeight="1">
      <c r="C121">
        <v>1100</v>
      </c>
      <c r="D121" s="181">
        <v>33025</v>
      </c>
      <c r="E121">
        <v>60875</v>
      </c>
      <c r="F121" t="s">
        <v>1342</v>
      </c>
      <c r="G121" s="167">
        <v>6604.5</v>
      </c>
      <c r="H121" s="167">
        <v>-6604.5</v>
      </c>
      <c r="I121">
        <v>0</v>
      </c>
      <c r="J121" s="181">
        <v>33025</v>
      </c>
      <c r="K121" s="183">
        <v>1990</v>
      </c>
      <c r="L121" t="s">
        <v>629</v>
      </c>
    </row>
    <row r="122" spans="3:12" ht="12.75" customHeight="1">
      <c r="C122">
        <v>1100</v>
      </c>
      <c r="D122" s="181">
        <v>33025</v>
      </c>
      <c r="E122">
        <v>60876</v>
      </c>
      <c r="F122" t="s">
        <v>1340</v>
      </c>
      <c r="G122" s="167">
        <v>4509</v>
      </c>
      <c r="H122" s="167">
        <v>-4509</v>
      </c>
      <c r="I122">
        <v>0</v>
      </c>
      <c r="J122" s="181">
        <v>33025</v>
      </c>
      <c r="K122" s="183">
        <v>1990</v>
      </c>
      <c r="L122" t="s">
        <v>629</v>
      </c>
    </row>
    <row r="123" spans="3:12" ht="12.75" customHeight="1">
      <c r="C123">
        <v>1100</v>
      </c>
      <c r="D123" s="181">
        <v>33756</v>
      </c>
      <c r="E123">
        <v>60902</v>
      </c>
      <c r="F123" t="s">
        <v>1458</v>
      </c>
      <c r="G123" s="167">
        <v>72000</v>
      </c>
      <c r="H123" s="167">
        <v>-70228.53</v>
      </c>
      <c r="I123">
        <v>1771.47</v>
      </c>
      <c r="J123" s="181">
        <v>33756</v>
      </c>
      <c r="K123" s="183">
        <v>1992</v>
      </c>
      <c r="L123" t="s">
        <v>629</v>
      </c>
    </row>
    <row r="124" spans="3:12" ht="12.75" customHeight="1">
      <c r="C124">
        <v>1100</v>
      </c>
      <c r="D124" s="181">
        <v>32619</v>
      </c>
      <c r="E124">
        <v>60971</v>
      </c>
      <c r="F124" t="s">
        <v>2525</v>
      </c>
      <c r="G124" s="167">
        <v>32537.200000000001</v>
      </c>
      <c r="H124" s="167">
        <v>-32537.200000000001</v>
      </c>
      <c r="I124">
        <v>0</v>
      </c>
      <c r="J124" s="181">
        <v>32619</v>
      </c>
      <c r="K124" s="183">
        <v>1989</v>
      </c>
      <c r="L124" t="s">
        <v>629</v>
      </c>
    </row>
    <row r="125" spans="3:12" ht="12.75" customHeight="1">
      <c r="C125">
        <v>1100</v>
      </c>
      <c r="D125" s="181">
        <v>32660</v>
      </c>
      <c r="E125">
        <v>60977</v>
      </c>
      <c r="F125" t="s">
        <v>2527</v>
      </c>
      <c r="G125" s="167">
        <v>1254.5</v>
      </c>
      <c r="H125" s="167">
        <v>-1254.5</v>
      </c>
      <c r="I125">
        <v>0</v>
      </c>
      <c r="J125" s="181">
        <v>32660</v>
      </c>
      <c r="K125" s="183">
        <v>1989</v>
      </c>
      <c r="L125" t="s">
        <v>629</v>
      </c>
    </row>
    <row r="126" spans="3:12" ht="12.75" customHeight="1">
      <c r="C126">
        <v>1100</v>
      </c>
      <c r="D126" s="181">
        <v>33025</v>
      </c>
      <c r="E126">
        <v>60982</v>
      </c>
      <c r="F126" t="s">
        <v>1499</v>
      </c>
      <c r="G126" s="167">
        <v>10650</v>
      </c>
      <c r="H126" s="167">
        <v>-10650</v>
      </c>
      <c r="I126">
        <v>0</v>
      </c>
      <c r="J126" s="181">
        <v>33025</v>
      </c>
      <c r="K126" s="183">
        <v>1990</v>
      </c>
      <c r="L126" t="s">
        <v>629</v>
      </c>
    </row>
    <row r="127" spans="3:12" ht="12.75" customHeight="1">
      <c r="C127">
        <v>1100</v>
      </c>
      <c r="D127" s="181">
        <v>33025</v>
      </c>
      <c r="E127">
        <v>60983</v>
      </c>
      <c r="F127" t="s">
        <v>1505</v>
      </c>
      <c r="G127" s="167">
        <v>21655</v>
      </c>
      <c r="H127" s="167">
        <v>0</v>
      </c>
      <c r="I127">
        <v>21655</v>
      </c>
      <c r="J127" s="181">
        <v>33025</v>
      </c>
      <c r="K127" s="183">
        <v>1990</v>
      </c>
      <c r="L127" t="s">
        <v>629</v>
      </c>
    </row>
    <row r="128" spans="3:12" ht="12.75" customHeight="1">
      <c r="C128">
        <v>1100</v>
      </c>
      <c r="D128" s="181">
        <v>33025</v>
      </c>
      <c r="E128">
        <v>60995</v>
      </c>
      <c r="F128" t="s">
        <v>2699</v>
      </c>
      <c r="G128" s="167">
        <v>22833.38</v>
      </c>
      <c r="H128" s="167">
        <v>-22833.38</v>
      </c>
      <c r="I128">
        <v>0</v>
      </c>
      <c r="J128" s="181">
        <v>33025</v>
      </c>
      <c r="K128" s="183">
        <v>1990</v>
      </c>
      <c r="L128" t="s">
        <v>629</v>
      </c>
    </row>
    <row r="129" spans="3:12" ht="12.75" customHeight="1">
      <c r="C129">
        <v>1100</v>
      </c>
      <c r="D129" s="181">
        <v>30286</v>
      </c>
      <c r="E129">
        <v>61080</v>
      </c>
      <c r="F129" t="s">
        <v>2511</v>
      </c>
      <c r="G129" s="167">
        <v>42260</v>
      </c>
      <c r="H129" s="167">
        <v>-42260</v>
      </c>
      <c r="I129">
        <v>0</v>
      </c>
      <c r="J129" s="181">
        <v>30286</v>
      </c>
      <c r="K129" s="183">
        <v>1982</v>
      </c>
      <c r="L129" t="s">
        <v>629</v>
      </c>
    </row>
    <row r="130" spans="3:12" ht="12.75" customHeight="1">
      <c r="C130">
        <v>1100</v>
      </c>
      <c r="D130" s="181">
        <v>30376</v>
      </c>
      <c r="E130">
        <v>61082</v>
      </c>
      <c r="F130" t="s">
        <v>2512</v>
      </c>
      <c r="G130" s="167">
        <v>15580.84</v>
      </c>
      <c r="H130" s="167">
        <v>-15580.84</v>
      </c>
      <c r="I130">
        <v>0</v>
      </c>
      <c r="J130" s="181">
        <v>30376</v>
      </c>
      <c r="K130" s="183">
        <v>1983</v>
      </c>
      <c r="L130" t="s">
        <v>629</v>
      </c>
    </row>
    <row r="131" spans="3:12" ht="12.75" customHeight="1">
      <c r="C131">
        <v>1100</v>
      </c>
      <c r="D131" s="181">
        <v>32660</v>
      </c>
      <c r="E131">
        <v>61094</v>
      </c>
      <c r="F131" t="s">
        <v>2626</v>
      </c>
      <c r="G131" s="167">
        <v>5400</v>
      </c>
      <c r="H131" s="167">
        <v>-5400</v>
      </c>
      <c r="I131">
        <v>0</v>
      </c>
      <c r="J131" s="181">
        <v>32660</v>
      </c>
      <c r="K131" s="183">
        <v>1989</v>
      </c>
      <c r="L131" t="s">
        <v>629</v>
      </c>
    </row>
    <row r="132" spans="3:12" ht="12.75" customHeight="1">
      <c r="C132">
        <v>1100</v>
      </c>
      <c r="D132" s="181">
        <v>33044</v>
      </c>
      <c r="E132">
        <v>61105</v>
      </c>
      <c r="F132" t="s">
        <v>2173</v>
      </c>
      <c r="G132" s="167">
        <v>346396.76</v>
      </c>
      <c r="H132" s="167">
        <v>0</v>
      </c>
      <c r="I132">
        <v>346396.76</v>
      </c>
      <c r="J132" s="181">
        <v>33044</v>
      </c>
      <c r="K132" s="183">
        <v>1990</v>
      </c>
      <c r="L132" t="s">
        <v>629</v>
      </c>
    </row>
    <row r="133" spans="3:12" ht="12.75" customHeight="1">
      <c r="C133">
        <v>1100</v>
      </c>
      <c r="D133" s="181">
        <v>33025</v>
      </c>
      <c r="E133">
        <v>61124</v>
      </c>
      <c r="F133" t="s">
        <v>2702</v>
      </c>
      <c r="G133" s="167">
        <v>83018.12</v>
      </c>
      <c r="H133" s="167">
        <v>-83018.12</v>
      </c>
      <c r="I133">
        <v>0</v>
      </c>
      <c r="J133" s="181">
        <v>33025</v>
      </c>
      <c r="K133" s="183">
        <v>1990</v>
      </c>
      <c r="L133" t="s">
        <v>629</v>
      </c>
    </row>
    <row r="134" spans="3:12" ht="12.75" customHeight="1">
      <c r="C134">
        <v>1100</v>
      </c>
      <c r="D134" s="181">
        <v>33025</v>
      </c>
      <c r="E134">
        <v>61125</v>
      </c>
      <c r="F134" t="s">
        <v>1500</v>
      </c>
      <c r="G134" s="167">
        <v>10873.82</v>
      </c>
      <c r="H134" s="167">
        <v>-10873.82</v>
      </c>
      <c r="I134" s="167">
        <v>0</v>
      </c>
      <c r="J134" s="181">
        <v>33025</v>
      </c>
      <c r="K134" s="183">
        <v>1990</v>
      </c>
      <c r="L134" t="s">
        <v>629</v>
      </c>
    </row>
    <row r="135" spans="3:12" ht="12.75" customHeight="1">
      <c r="C135">
        <v>1100</v>
      </c>
      <c r="D135" s="181">
        <v>33025</v>
      </c>
      <c r="E135">
        <v>61126</v>
      </c>
      <c r="F135" t="s">
        <v>1498</v>
      </c>
      <c r="G135" s="167">
        <v>10350.67</v>
      </c>
      <c r="H135" s="167">
        <v>-10350.67</v>
      </c>
      <c r="I135">
        <v>0</v>
      </c>
      <c r="J135" s="181">
        <v>33025</v>
      </c>
      <c r="K135" s="183">
        <v>1990</v>
      </c>
      <c r="L135" t="s">
        <v>629</v>
      </c>
    </row>
    <row r="136" spans="3:12" ht="12.75" customHeight="1">
      <c r="C136">
        <v>1100</v>
      </c>
      <c r="D136" s="181">
        <v>33025</v>
      </c>
      <c r="E136">
        <v>61127</v>
      </c>
      <c r="F136" t="s">
        <v>1500</v>
      </c>
      <c r="G136" s="167">
        <v>81393.2</v>
      </c>
      <c r="H136" s="167">
        <v>-81393.2</v>
      </c>
      <c r="I136">
        <v>0</v>
      </c>
      <c r="J136" s="181">
        <v>33025</v>
      </c>
      <c r="K136" s="183">
        <v>1990</v>
      </c>
      <c r="L136" t="s">
        <v>629</v>
      </c>
    </row>
    <row r="137" spans="3:12" ht="12.75" customHeight="1">
      <c r="C137">
        <v>1100</v>
      </c>
      <c r="D137" s="181">
        <v>33283</v>
      </c>
      <c r="E137">
        <v>61131</v>
      </c>
      <c r="F137" t="s">
        <v>2211</v>
      </c>
      <c r="G137" s="167">
        <v>4900</v>
      </c>
      <c r="H137" s="167">
        <v>-4900</v>
      </c>
      <c r="I137">
        <v>0</v>
      </c>
      <c r="J137" s="181">
        <v>33283</v>
      </c>
      <c r="K137" s="183">
        <v>1991</v>
      </c>
      <c r="L137" t="s">
        <v>629</v>
      </c>
    </row>
    <row r="138" spans="3:12" ht="12.75" customHeight="1">
      <c r="C138">
        <v>1100</v>
      </c>
      <c r="D138" s="181">
        <v>28855</v>
      </c>
      <c r="E138">
        <v>61180</v>
      </c>
      <c r="F138" t="s">
        <v>2508</v>
      </c>
      <c r="G138" s="167">
        <v>-282494</v>
      </c>
      <c r="H138" s="167">
        <v>282494</v>
      </c>
      <c r="I138">
        <v>0</v>
      </c>
      <c r="J138" s="181">
        <v>28855</v>
      </c>
      <c r="K138" s="183">
        <v>1978</v>
      </c>
      <c r="L138" t="s">
        <v>629</v>
      </c>
    </row>
    <row r="139" spans="3:12" ht="12.75" customHeight="1">
      <c r="C139">
        <v>1100</v>
      </c>
      <c r="D139" s="181">
        <v>29586</v>
      </c>
      <c r="E139">
        <v>61181</v>
      </c>
      <c r="F139" t="s">
        <v>2508</v>
      </c>
      <c r="G139" s="167">
        <v>-3360</v>
      </c>
      <c r="H139" s="167">
        <v>3360</v>
      </c>
      <c r="I139">
        <v>0</v>
      </c>
      <c r="J139" s="181">
        <v>29586</v>
      </c>
      <c r="K139" s="183">
        <v>1980</v>
      </c>
      <c r="L139" t="s">
        <v>629</v>
      </c>
    </row>
    <row r="140" spans="3:12" ht="12.75" customHeight="1">
      <c r="C140">
        <v>1100</v>
      </c>
      <c r="D140" s="181">
        <v>30316</v>
      </c>
      <c r="E140">
        <v>61182</v>
      </c>
      <c r="F140" t="s">
        <v>2508</v>
      </c>
      <c r="G140" s="167">
        <v>-9753</v>
      </c>
      <c r="H140" s="167">
        <v>9753</v>
      </c>
      <c r="I140">
        <v>0</v>
      </c>
      <c r="J140" s="181">
        <v>30316</v>
      </c>
      <c r="K140" s="183">
        <v>1982</v>
      </c>
      <c r="L140" t="s">
        <v>629</v>
      </c>
    </row>
    <row r="141" spans="3:12" ht="12.75" customHeight="1">
      <c r="C141">
        <v>1100</v>
      </c>
      <c r="D141" s="181">
        <v>33025</v>
      </c>
      <c r="E141">
        <v>61205</v>
      </c>
      <c r="F141" t="s">
        <v>2704</v>
      </c>
      <c r="G141" s="167">
        <v>257286</v>
      </c>
      <c r="H141" s="167">
        <v>-257286</v>
      </c>
      <c r="I141">
        <v>0</v>
      </c>
      <c r="J141" s="181">
        <v>33025</v>
      </c>
      <c r="K141" s="183">
        <v>1990</v>
      </c>
      <c r="L141" t="s">
        <v>629</v>
      </c>
    </row>
    <row r="142" spans="3:12" ht="12.75" customHeight="1">
      <c r="C142">
        <v>1100</v>
      </c>
      <c r="D142" s="181">
        <v>33655</v>
      </c>
      <c r="E142">
        <v>61220</v>
      </c>
      <c r="F142" t="s">
        <v>1455</v>
      </c>
      <c r="G142" s="167">
        <v>16517</v>
      </c>
      <c r="H142" s="167">
        <v>-16494.060000000001</v>
      </c>
      <c r="I142">
        <v>22.94</v>
      </c>
      <c r="J142" s="181">
        <v>33655</v>
      </c>
      <c r="K142" s="183">
        <v>1992</v>
      </c>
      <c r="L142" t="s">
        <v>629</v>
      </c>
    </row>
    <row r="143" spans="3:12" ht="12.75" customHeight="1">
      <c r="C143">
        <v>1100</v>
      </c>
      <c r="D143" s="181">
        <v>33655</v>
      </c>
      <c r="E143">
        <v>61227</v>
      </c>
      <c r="F143" t="s">
        <v>1454</v>
      </c>
      <c r="G143" s="167">
        <v>6427.7</v>
      </c>
      <c r="H143" s="167">
        <v>-6418.77</v>
      </c>
      <c r="I143">
        <v>8.93</v>
      </c>
      <c r="J143" s="181">
        <v>33655</v>
      </c>
      <c r="K143" s="183">
        <v>1992</v>
      </c>
      <c r="L143" t="s">
        <v>629</v>
      </c>
    </row>
    <row r="144" spans="3:12" ht="12.75" customHeight="1">
      <c r="C144">
        <v>1100</v>
      </c>
      <c r="D144" s="181">
        <v>33755</v>
      </c>
      <c r="E144">
        <v>61229</v>
      </c>
      <c r="F144" t="s">
        <v>1091</v>
      </c>
      <c r="G144" s="167">
        <v>0</v>
      </c>
      <c r="H144" s="167">
        <v>0</v>
      </c>
      <c r="I144" s="167">
        <v>0</v>
      </c>
      <c r="J144" s="181">
        <v>33755</v>
      </c>
      <c r="K144" s="183">
        <v>1992</v>
      </c>
      <c r="L144" t="s">
        <v>629</v>
      </c>
    </row>
    <row r="145" spans="3:12" ht="12.75" customHeight="1">
      <c r="C145">
        <v>1100</v>
      </c>
      <c r="D145" s="181">
        <v>34486</v>
      </c>
      <c r="E145">
        <v>61291</v>
      </c>
      <c r="F145" t="s">
        <v>83</v>
      </c>
      <c r="G145" s="167">
        <v>21450</v>
      </c>
      <c r="H145" s="167">
        <v>-14359.37</v>
      </c>
      <c r="I145">
        <v>7090.63</v>
      </c>
      <c r="J145" s="181">
        <v>34486</v>
      </c>
      <c r="K145" s="183">
        <v>1994</v>
      </c>
      <c r="L145" t="s">
        <v>629</v>
      </c>
    </row>
    <row r="146" spans="3:12" ht="12.75" customHeight="1">
      <c r="C146">
        <v>1100</v>
      </c>
      <c r="D146" s="181">
        <v>34486</v>
      </c>
      <c r="E146">
        <v>61292</v>
      </c>
      <c r="F146" t="s">
        <v>82</v>
      </c>
      <c r="G146" s="167">
        <v>21450</v>
      </c>
      <c r="H146" s="167">
        <v>-14359.37</v>
      </c>
      <c r="I146">
        <v>7090.63</v>
      </c>
      <c r="J146" s="181">
        <v>34486</v>
      </c>
      <c r="K146" s="183">
        <v>1994</v>
      </c>
      <c r="L146" t="s">
        <v>629</v>
      </c>
    </row>
    <row r="147" spans="3:12" ht="12.75" customHeight="1">
      <c r="C147">
        <v>1100</v>
      </c>
      <c r="D147" s="181">
        <v>32750</v>
      </c>
      <c r="E147">
        <v>61335</v>
      </c>
      <c r="F147" t="s">
        <v>633</v>
      </c>
      <c r="G147" s="167">
        <v>112320</v>
      </c>
      <c r="H147" s="167">
        <v>-112320</v>
      </c>
      <c r="I147">
        <v>0</v>
      </c>
      <c r="J147" s="181">
        <v>32750</v>
      </c>
      <c r="K147" s="183">
        <v>1989</v>
      </c>
      <c r="L147" t="s">
        <v>629</v>
      </c>
    </row>
    <row r="148" spans="3:12" ht="12.75" customHeight="1">
      <c r="C148">
        <v>1100</v>
      </c>
      <c r="D148" s="181">
        <v>33086</v>
      </c>
      <c r="E148">
        <v>61337</v>
      </c>
      <c r="F148" t="s">
        <v>2181</v>
      </c>
      <c r="G148" s="167">
        <v>207368.27</v>
      </c>
      <c r="H148" s="167">
        <v>-207368.27</v>
      </c>
      <c r="I148">
        <v>0</v>
      </c>
      <c r="J148" s="181">
        <v>33086</v>
      </c>
      <c r="K148" s="183">
        <v>1990</v>
      </c>
      <c r="L148" t="s">
        <v>629</v>
      </c>
    </row>
    <row r="149" spans="3:12" ht="12.75" customHeight="1">
      <c r="C149">
        <v>1100</v>
      </c>
      <c r="D149" s="181">
        <v>33039</v>
      </c>
      <c r="E149">
        <v>61380</v>
      </c>
      <c r="F149" t="s">
        <v>2705</v>
      </c>
      <c r="G149" s="167">
        <v>72381</v>
      </c>
      <c r="H149" s="167">
        <v>-72381</v>
      </c>
      <c r="I149">
        <v>0</v>
      </c>
      <c r="J149" s="181">
        <v>33039</v>
      </c>
      <c r="K149" s="183">
        <v>1990</v>
      </c>
      <c r="L149" t="s">
        <v>629</v>
      </c>
    </row>
    <row r="150" spans="3:12" ht="12.75" customHeight="1">
      <c r="C150">
        <v>1100</v>
      </c>
      <c r="D150" s="181">
        <v>33105</v>
      </c>
      <c r="E150">
        <v>61382</v>
      </c>
      <c r="F150" t="s">
        <v>2184</v>
      </c>
      <c r="G150" s="167">
        <v>17584.3</v>
      </c>
      <c r="H150" s="167">
        <v>-17584.3</v>
      </c>
      <c r="I150" s="167">
        <v>0</v>
      </c>
      <c r="J150" s="181">
        <v>33105</v>
      </c>
      <c r="K150" s="183">
        <v>1990</v>
      </c>
      <c r="L150" t="s">
        <v>629</v>
      </c>
    </row>
    <row r="151" spans="3:12" ht="12.75" customHeight="1">
      <c r="C151">
        <v>1100</v>
      </c>
      <c r="D151" s="181">
        <v>33390</v>
      </c>
      <c r="E151">
        <v>61395</v>
      </c>
      <c r="F151" t="s">
        <v>2216</v>
      </c>
      <c r="G151" s="167">
        <v>7968.07</v>
      </c>
      <c r="H151" s="167">
        <v>0</v>
      </c>
      <c r="I151">
        <v>7968.07</v>
      </c>
      <c r="J151" s="181">
        <v>33390</v>
      </c>
      <c r="K151" s="183">
        <v>1991</v>
      </c>
      <c r="L151" t="s">
        <v>629</v>
      </c>
    </row>
    <row r="152" spans="3:12" ht="12.75" customHeight="1">
      <c r="C152">
        <v>1100</v>
      </c>
      <c r="D152" s="181">
        <v>33390</v>
      </c>
      <c r="E152">
        <v>61399</v>
      </c>
      <c r="F152" t="s">
        <v>2221</v>
      </c>
      <c r="G152" s="167">
        <v>15697.88</v>
      </c>
      <c r="H152" s="167">
        <v>0</v>
      </c>
      <c r="I152">
        <v>15697.88</v>
      </c>
      <c r="J152" s="181">
        <v>33390</v>
      </c>
      <c r="K152" s="183">
        <v>1991</v>
      </c>
      <c r="L152" t="s">
        <v>629</v>
      </c>
    </row>
    <row r="153" spans="3:12" ht="12.75" customHeight="1">
      <c r="C153">
        <v>1100</v>
      </c>
      <c r="D153" s="181">
        <v>33390</v>
      </c>
      <c r="E153">
        <v>61400</v>
      </c>
      <c r="F153" t="s">
        <v>2222</v>
      </c>
      <c r="G153" s="167">
        <v>19973</v>
      </c>
      <c r="H153" s="167">
        <v>-19973</v>
      </c>
      <c r="I153">
        <v>0</v>
      </c>
      <c r="J153" s="181">
        <v>33390</v>
      </c>
      <c r="K153" s="183">
        <v>1991</v>
      </c>
      <c r="L153" t="s">
        <v>629</v>
      </c>
    </row>
    <row r="154" spans="3:12" ht="12.75" customHeight="1">
      <c r="C154">
        <v>1100</v>
      </c>
      <c r="D154" s="181">
        <v>38278</v>
      </c>
      <c r="E154">
        <v>61459</v>
      </c>
      <c r="F154" t="s">
        <v>2165</v>
      </c>
      <c r="G154" s="167">
        <v>67171.149999999994</v>
      </c>
      <c r="H154" s="167">
        <v>-9702.5</v>
      </c>
      <c r="I154">
        <v>57468.65</v>
      </c>
      <c r="J154" s="181">
        <v>38278</v>
      </c>
      <c r="K154" s="183">
        <v>2004</v>
      </c>
      <c r="L154" t="s">
        <v>629</v>
      </c>
    </row>
    <row r="155" spans="3:12" ht="12.75" customHeight="1">
      <c r="C155">
        <v>1100</v>
      </c>
      <c r="D155" s="181">
        <v>35886</v>
      </c>
      <c r="E155">
        <v>61754</v>
      </c>
      <c r="F155" t="s">
        <v>115</v>
      </c>
      <c r="G155" s="167">
        <v>22998.22</v>
      </c>
      <c r="H155" s="167">
        <v>-13415.63</v>
      </c>
      <c r="I155">
        <v>9582.59</v>
      </c>
      <c r="J155" s="181">
        <v>35886</v>
      </c>
      <c r="K155" s="183">
        <v>1998</v>
      </c>
      <c r="L155" t="s">
        <v>629</v>
      </c>
    </row>
    <row r="156" spans="3:12" ht="12.75" customHeight="1">
      <c r="C156">
        <v>1100</v>
      </c>
      <c r="D156" s="181">
        <v>35913</v>
      </c>
      <c r="E156">
        <v>61763</v>
      </c>
      <c r="F156" t="s">
        <v>1982</v>
      </c>
      <c r="G156" s="167">
        <v>7472.5</v>
      </c>
      <c r="H156" s="167">
        <v>-4317.45</v>
      </c>
      <c r="I156">
        <v>3155.05</v>
      </c>
      <c r="J156" s="181">
        <v>35913</v>
      </c>
      <c r="K156" s="183">
        <v>1998</v>
      </c>
      <c r="L156" t="s">
        <v>629</v>
      </c>
    </row>
    <row r="157" spans="3:12" ht="12.75" customHeight="1">
      <c r="C157">
        <v>1100</v>
      </c>
      <c r="D157" s="181">
        <v>36054</v>
      </c>
      <c r="E157">
        <v>61769</v>
      </c>
      <c r="F157" t="s">
        <v>3485</v>
      </c>
      <c r="G157" s="167">
        <v>174931.63</v>
      </c>
      <c r="H157" s="167">
        <v>-57727.44</v>
      </c>
      <c r="I157">
        <v>117204.19</v>
      </c>
      <c r="J157" s="181">
        <v>36054</v>
      </c>
      <c r="K157" s="183">
        <v>1998</v>
      </c>
      <c r="L157" t="s">
        <v>629</v>
      </c>
    </row>
    <row r="158" spans="3:12" ht="12.75" customHeight="1">
      <c r="C158">
        <v>1100</v>
      </c>
      <c r="D158" s="181">
        <v>36235</v>
      </c>
      <c r="E158">
        <v>61790</v>
      </c>
      <c r="F158" t="s">
        <v>3497</v>
      </c>
      <c r="G158" s="167">
        <v>4302.6099999999997</v>
      </c>
      <c r="H158" s="167">
        <v>-2223.0100000000002</v>
      </c>
      <c r="I158">
        <v>2079.6</v>
      </c>
      <c r="J158" s="181">
        <v>36235</v>
      </c>
      <c r="K158" s="183">
        <v>1999</v>
      </c>
      <c r="L158" t="s">
        <v>629</v>
      </c>
    </row>
    <row r="159" spans="3:12" ht="12.75" customHeight="1">
      <c r="C159">
        <v>1100</v>
      </c>
      <c r="D159" s="181">
        <v>36256</v>
      </c>
      <c r="E159">
        <v>61796</v>
      </c>
      <c r="F159" t="s">
        <v>3500</v>
      </c>
      <c r="G159" s="167">
        <v>50227</v>
      </c>
      <c r="H159" s="167">
        <v>-25950.62</v>
      </c>
      <c r="I159">
        <v>24276.38</v>
      </c>
      <c r="J159" s="181">
        <v>36256</v>
      </c>
      <c r="K159" s="183">
        <v>1999</v>
      </c>
      <c r="L159" t="s">
        <v>629</v>
      </c>
    </row>
    <row r="160" spans="3:12" ht="12.75" customHeight="1">
      <c r="C160">
        <v>1100</v>
      </c>
      <c r="D160" s="181">
        <v>36256</v>
      </c>
      <c r="E160">
        <v>61797</v>
      </c>
      <c r="F160" t="s">
        <v>3499</v>
      </c>
      <c r="G160" s="167">
        <v>24343</v>
      </c>
      <c r="H160" s="167">
        <v>-12577.22</v>
      </c>
      <c r="I160">
        <v>11765.78</v>
      </c>
      <c r="J160" s="181">
        <v>36256</v>
      </c>
      <c r="K160" s="183">
        <v>1999</v>
      </c>
      <c r="L160" t="s">
        <v>629</v>
      </c>
    </row>
    <row r="161" spans="3:12" ht="12.75" customHeight="1">
      <c r="C161">
        <v>1100</v>
      </c>
      <c r="D161" s="181">
        <v>37735</v>
      </c>
      <c r="E161">
        <v>61896</v>
      </c>
      <c r="F161" t="s">
        <v>51</v>
      </c>
      <c r="G161" s="167">
        <v>145649.17000000001</v>
      </c>
      <c r="H161" s="167">
        <v>-21361.88</v>
      </c>
      <c r="I161">
        <v>124287.29</v>
      </c>
      <c r="J161" s="181">
        <v>37735</v>
      </c>
      <c r="K161" s="183">
        <v>2003</v>
      </c>
      <c r="L161" t="s">
        <v>629</v>
      </c>
    </row>
    <row r="162" spans="3:12" ht="12.75" customHeight="1">
      <c r="C162">
        <v>1100</v>
      </c>
      <c r="D162" s="181">
        <v>38217</v>
      </c>
      <c r="E162">
        <v>62135</v>
      </c>
      <c r="F162" t="s">
        <v>472</v>
      </c>
      <c r="G162" s="167">
        <v>176413.79</v>
      </c>
      <c r="H162" s="167">
        <v>-27442.15</v>
      </c>
      <c r="I162">
        <v>148971.64000000001</v>
      </c>
      <c r="J162" s="181">
        <v>38217</v>
      </c>
      <c r="K162" s="183">
        <v>2004</v>
      </c>
      <c r="L162" t="s">
        <v>629</v>
      </c>
    </row>
    <row r="163" spans="3:12" ht="12.75" customHeight="1">
      <c r="C163">
        <v>1100</v>
      </c>
      <c r="D163" s="181">
        <v>38231</v>
      </c>
      <c r="E163">
        <v>62136</v>
      </c>
      <c r="F163" t="s">
        <v>477</v>
      </c>
      <c r="G163" s="167">
        <v>76042.23</v>
      </c>
      <c r="H163" s="167">
        <v>-11828.79</v>
      </c>
      <c r="I163" s="167">
        <v>64213.440000000002</v>
      </c>
      <c r="J163" s="181">
        <v>38231</v>
      </c>
      <c r="K163" s="183">
        <v>2004</v>
      </c>
      <c r="L163" t="s">
        <v>629</v>
      </c>
    </row>
    <row r="164" spans="3:12" ht="12.75" customHeight="1">
      <c r="C164">
        <v>1100</v>
      </c>
      <c r="D164" s="181">
        <v>34730</v>
      </c>
      <c r="E164">
        <v>62354</v>
      </c>
      <c r="F164" t="s">
        <v>2573</v>
      </c>
      <c r="G164" s="167">
        <v>100863.5</v>
      </c>
      <c r="H164" s="167">
        <v>-82499.520000000004</v>
      </c>
      <c r="I164">
        <v>18363.98</v>
      </c>
      <c r="J164" s="181">
        <v>34730</v>
      </c>
      <c r="K164" s="183">
        <v>1995</v>
      </c>
      <c r="L164" t="s">
        <v>629</v>
      </c>
    </row>
    <row r="165" spans="3:12" ht="12.75" customHeight="1">
      <c r="C165">
        <v>1100</v>
      </c>
      <c r="D165" s="181">
        <v>34730</v>
      </c>
      <c r="E165">
        <v>62355</v>
      </c>
      <c r="F165" t="s">
        <v>2574</v>
      </c>
      <c r="G165" s="167">
        <v>54311.12</v>
      </c>
      <c r="H165" s="167">
        <v>-44422.83</v>
      </c>
      <c r="I165">
        <v>9888.2900000000009</v>
      </c>
      <c r="J165" s="181">
        <v>34730</v>
      </c>
      <c r="K165" s="183">
        <v>1995</v>
      </c>
      <c r="L165" t="s">
        <v>629</v>
      </c>
    </row>
    <row r="166" spans="3:12" ht="12.75" customHeight="1">
      <c r="C166">
        <v>1100</v>
      </c>
      <c r="D166" s="181">
        <v>37772</v>
      </c>
      <c r="E166">
        <v>62600</v>
      </c>
      <c r="F166" t="s">
        <v>2506</v>
      </c>
      <c r="G166" s="167">
        <v>0</v>
      </c>
      <c r="H166" s="167">
        <v>0</v>
      </c>
      <c r="I166">
        <v>0</v>
      </c>
      <c r="J166" s="181">
        <v>37772</v>
      </c>
      <c r="K166" s="183">
        <v>2003</v>
      </c>
      <c r="L166" t="s">
        <v>629</v>
      </c>
    </row>
    <row r="167" spans="3:12" ht="12.75" customHeight="1">
      <c r="C167">
        <v>1100</v>
      </c>
      <c r="D167" s="181">
        <v>37772</v>
      </c>
      <c r="E167">
        <v>62601</v>
      </c>
      <c r="F167" t="s">
        <v>2505</v>
      </c>
      <c r="G167" s="167">
        <v>0</v>
      </c>
      <c r="H167" s="167">
        <v>0</v>
      </c>
      <c r="I167">
        <v>0</v>
      </c>
      <c r="J167" s="181">
        <v>37772</v>
      </c>
      <c r="K167" s="183">
        <v>2003</v>
      </c>
      <c r="L167" t="s">
        <v>629</v>
      </c>
    </row>
    <row r="168" spans="3:12" ht="12.75" customHeight="1">
      <c r="C168">
        <v>1100</v>
      </c>
      <c r="D168" s="181">
        <v>37772</v>
      </c>
      <c r="E168">
        <v>62602</v>
      </c>
      <c r="F168" t="s">
        <v>2505</v>
      </c>
      <c r="G168" s="167">
        <v>0</v>
      </c>
      <c r="H168" s="167">
        <v>0</v>
      </c>
      <c r="I168">
        <v>0</v>
      </c>
      <c r="J168" s="181">
        <v>37772</v>
      </c>
      <c r="K168" s="183">
        <v>2003</v>
      </c>
      <c r="L168" t="s">
        <v>629</v>
      </c>
    </row>
    <row r="169" spans="3:12" ht="12.75" customHeight="1">
      <c r="C169">
        <v>1100</v>
      </c>
      <c r="D169" s="181">
        <v>37772</v>
      </c>
      <c r="E169">
        <v>62603</v>
      </c>
      <c r="F169" t="s">
        <v>2505</v>
      </c>
      <c r="G169" s="167">
        <v>0</v>
      </c>
      <c r="H169" s="167">
        <v>0</v>
      </c>
      <c r="I169">
        <v>0</v>
      </c>
      <c r="J169" s="181">
        <v>37772</v>
      </c>
      <c r="K169" s="183">
        <v>2003</v>
      </c>
      <c r="L169" t="s">
        <v>629</v>
      </c>
    </row>
    <row r="170" spans="3:12" ht="12.75" customHeight="1">
      <c r="C170">
        <v>1100</v>
      </c>
      <c r="D170" s="181">
        <v>37530</v>
      </c>
      <c r="E170">
        <v>62755</v>
      </c>
      <c r="F170" t="s">
        <v>3164</v>
      </c>
      <c r="G170" s="167">
        <v>60387</v>
      </c>
      <c r="H170" s="167">
        <v>-17109.650000000001</v>
      </c>
      <c r="I170">
        <v>43277.35</v>
      </c>
      <c r="J170" s="181">
        <v>37530</v>
      </c>
      <c r="K170" s="183">
        <v>2002</v>
      </c>
      <c r="L170" t="s">
        <v>629</v>
      </c>
    </row>
    <row r="171" spans="3:12" ht="12.75" customHeight="1">
      <c r="C171">
        <v>1100</v>
      </c>
      <c r="D171" s="181">
        <v>37844</v>
      </c>
      <c r="E171">
        <v>62780</v>
      </c>
      <c r="F171" t="s">
        <v>3521</v>
      </c>
      <c r="G171" s="167">
        <v>24033.35</v>
      </c>
      <c r="H171" s="167">
        <v>-3284.56</v>
      </c>
      <c r="I171">
        <v>20748.79</v>
      </c>
      <c r="J171" s="181">
        <v>37844</v>
      </c>
      <c r="K171" s="183">
        <v>2003</v>
      </c>
      <c r="L171" t="s">
        <v>629</v>
      </c>
    </row>
    <row r="172" spans="3:12" ht="12.75" customHeight="1">
      <c r="C172">
        <v>1100</v>
      </c>
      <c r="D172" s="181">
        <v>37844</v>
      </c>
      <c r="E172">
        <v>62781</v>
      </c>
      <c r="F172" t="s">
        <v>3520</v>
      </c>
      <c r="G172" s="167">
        <v>12710.61</v>
      </c>
      <c r="H172" s="167">
        <v>-1737.11</v>
      </c>
      <c r="I172">
        <v>10973.5</v>
      </c>
      <c r="J172" s="181">
        <v>37844</v>
      </c>
      <c r="K172" s="183">
        <v>2003</v>
      </c>
      <c r="L172" t="s">
        <v>629</v>
      </c>
    </row>
    <row r="173" spans="3:12" ht="12.75" customHeight="1">
      <c r="C173">
        <v>1100</v>
      </c>
      <c r="D173" s="181">
        <v>38191</v>
      </c>
      <c r="E173">
        <v>62834</v>
      </c>
      <c r="F173" t="s">
        <v>3727</v>
      </c>
      <c r="G173" s="167">
        <v>81902.77</v>
      </c>
      <c r="H173" s="167">
        <v>-7917.26</v>
      </c>
      <c r="I173">
        <v>73985.509999999995</v>
      </c>
      <c r="J173" s="181">
        <v>38191</v>
      </c>
      <c r="K173" s="183">
        <v>2004</v>
      </c>
      <c r="L173" t="s">
        <v>629</v>
      </c>
    </row>
    <row r="174" spans="3:12" ht="12.75" customHeight="1">
      <c r="C174">
        <v>1100</v>
      </c>
      <c r="D174" s="181">
        <v>36256</v>
      </c>
      <c r="E174">
        <v>62907</v>
      </c>
      <c r="F174" t="s">
        <v>3498</v>
      </c>
      <c r="G174" s="167">
        <v>19043</v>
      </c>
      <c r="H174" s="167">
        <v>-9838.8799999999992</v>
      </c>
      <c r="I174">
        <v>9204.1200000000008</v>
      </c>
      <c r="J174" s="181">
        <v>36256</v>
      </c>
      <c r="K174" s="183">
        <v>1999</v>
      </c>
      <c r="L174" t="s">
        <v>629</v>
      </c>
    </row>
    <row r="175" spans="3:12" ht="12.75" customHeight="1">
      <c r="C175">
        <v>1100</v>
      </c>
      <c r="D175" s="181">
        <v>36448</v>
      </c>
      <c r="E175">
        <v>62938</v>
      </c>
      <c r="F175" t="s">
        <v>3144</v>
      </c>
      <c r="G175" s="167">
        <v>108882.64</v>
      </c>
      <c r="H175" s="167">
        <v>-52626.6</v>
      </c>
      <c r="I175">
        <v>56256.04</v>
      </c>
      <c r="J175" s="181">
        <v>36448</v>
      </c>
      <c r="K175" s="183">
        <v>1999</v>
      </c>
      <c r="L175" t="s">
        <v>629</v>
      </c>
    </row>
    <row r="176" spans="3:12" ht="12.75" customHeight="1">
      <c r="C176">
        <v>1100</v>
      </c>
      <c r="D176" s="181">
        <v>37011</v>
      </c>
      <c r="E176">
        <v>62966</v>
      </c>
      <c r="F176" t="s">
        <v>3508</v>
      </c>
      <c r="G176" s="167">
        <v>5286738.2</v>
      </c>
      <c r="H176" s="167">
        <v>-1497909.16</v>
      </c>
      <c r="I176">
        <v>3788829.04</v>
      </c>
      <c r="J176" s="181">
        <v>37011</v>
      </c>
      <c r="K176" s="183">
        <v>2001</v>
      </c>
      <c r="L176" t="s">
        <v>629</v>
      </c>
    </row>
    <row r="177" spans="3:12" ht="12.75" customHeight="1">
      <c r="C177">
        <v>1100</v>
      </c>
      <c r="D177" s="181">
        <v>37164</v>
      </c>
      <c r="E177">
        <v>62972</v>
      </c>
      <c r="F177" t="s">
        <v>545</v>
      </c>
      <c r="G177" s="167">
        <v>16960.810000000001</v>
      </c>
      <c r="H177" s="167">
        <v>-5936.29</v>
      </c>
      <c r="I177">
        <v>11024.52</v>
      </c>
      <c r="J177" s="181">
        <v>37164</v>
      </c>
      <c r="K177" s="183">
        <v>2001</v>
      </c>
      <c r="L177" t="s">
        <v>629</v>
      </c>
    </row>
    <row r="178" spans="3:12" ht="12.75" customHeight="1">
      <c r="C178">
        <v>1100</v>
      </c>
      <c r="D178" s="181">
        <v>38061</v>
      </c>
      <c r="E178">
        <v>63070</v>
      </c>
      <c r="F178" t="s">
        <v>61</v>
      </c>
      <c r="G178" s="167">
        <v>17771.95</v>
      </c>
      <c r="H178" s="167">
        <v>-3356.93</v>
      </c>
      <c r="I178">
        <v>14415.02</v>
      </c>
      <c r="J178" s="181">
        <v>38061</v>
      </c>
      <c r="K178" s="183">
        <v>2004</v>
      </c>
      <c r="L178" t="s">
        <v>629</v>
      </c>
    </row>
    <row r="179" spans="3:12" ht="12.75" customHeight="1">
      <c r="C179">
        <v>1100</v>
      </c>
      <c r="D179" s="181">
        <v>37844</v>
      </c>
      <c r="E179">
        <v>63707</v>
      </c>
      <c r="F179" t="s">
        <v>52</v>
      </c>
      <c r="G179" s="167">
        <v>39803.230000000003</v>
      </c>
      <c r="H179" s="167">
        <v>-5439.77</v>
      </c>
      <c r="I179">
        <v>34363.46</v>
      </c>
      <c r="J179" s="181">
        <v>37844</v>
      </c>
      <c r="K179" s="183">
        <v>2003</v>
      </c>
      <c r="L179" t="s">
        <v>629</v>
      </c>
    </row>
    <row r="180" spans="3:12" ht="12.75" customHeight="1">
      <c r="C180">
        <v>1100</v>
      </c>
      <c r="D180" s="181">
        <v>38138</v>
      </c>
      <c r="E180">
        <v>63758</v>
      </c>
      <c r="F180" t="s">
        <v>67</v>
      </c>
      <c r="G180" s="167">
        <v>0</v>
      </c>
      <c r="H180" s="167">
        <v>0</v>
      </c>
      <c r="I180">
        <v>0</v>
      </c>
      <c r="J180" s="181">
        <v>38138</v>
      </c>
      <c r="K180" s="183">
        <v>2004</v>
      </c>
      <c r="L180" t="s">
        <v>629</v>
      </c>
    </row>
    <row r="181" spans="3:12" ht="12.75" customHeight="1">
      <c r="C181">
        <v>1100</v>
      </c>
      <c r="D181" s="181">
        <v>38138</v>
      </c>
      <c r="E181">
        <v>63759</v>
      </c>
      <c r="F181" t="s">
        <v>67</v>
      </c>
      <c r="G181" s="167">
        <v>0</v>
      </c>
      <c r="H181" s="167">
        <v>0</v>
      </c>
      <c r="I181">
        <v>0</v>
      </c>
      <c r="J181" s="181">
        <v>38138</v>
      </c>
      <c r="K181" s="183">
        <v>2004</v>
      </c>
      <c r="L181" t="s">
        <v>629</v>
      </c>
    </row>
    <row r="182" spans="3:12" ht="12.75" customHeight="1">
      <c r="C182">
        <v>1100</v>
      </c>
      <c r="D182" s="181">
        <v>38138</v>
      </c>
      <c r="E182">
        <v>63760</v>
      </c>
      <c r="F182" t="s">
        <v>67</v>
      </c>
      <c r="G182" s="167">
        <v>0</v>
      </c>
      <c r="H182" s="167">
        <v>0</v>
      </c>
      <c r="I182">
        <v>0</v>
      </c>
      <c r="J182" s="181">
        <v>38138</v>
      </c>
      <c r="K182" s="183">
        <v>2004</v>
      </c>
      <c r="L182" t="s">
        <v>629</v>
      </c>
    </row>
    <row r="183" spans="3:12" ht="12.75" customHeight="1">
      <c r="C183">
        <v>1100</v>
      </c>
      <c r="D183" s="181">
        <v>35478</v>
      </c>
      <c r="E183">
        <v>64026</v>
      </c>
      <c r="F183" t="s">
        <v>3178</v>
      </c>
      <c r="G183" s="167">
        <v>13678.73</v>
      </c>
      <c r="H183" s="167">
        <v>-5380.3</v>
      </c>
      <c r="I183">
        <v>8298.43</v>
      </c>
      <c r="J183" s="181">
        <v>35478</v>
      </c>
      <c r="K183" s="183">
        <v>1997</v>
      </c>
      <c r="L183" t="s">
        <v>629</v>
      </c>
    </row>
    <row r="184" spans="3:12" ht="12.75" customHeight="1">
      <c r="C184">
        <v>1100</v>
      </c>
      <c r="D184" s="181">
        <v>35703</v>
      </c>
      <c r="E184">
        <v>64220</v>
      </c>
      <c r="F184" t="s">
        <v>109</v>
      </c>
      <c r="G184" s="167">
        <v>175079.91</v>
      </c>
      <c r="H184" s="167">
        <v>-64779.57</v>
      </c>
      <c r="I184">
        <v>110300.34</v>
      </c>
      <c r="J184" s="181">
        <v>35703</v>
      </c>
      <c r="K184" s="183">
        <v>1997</v>
      </c>
      <c r="L184" t="s">
        <v>629</v>
      </c>
    </row>
    <row r="185" spans="3:12" ht="12.75" customHeight="1">
      <c r="C185">
        <v>1100</v>
      </c>
      <c r="D185" s="181">
        <v>37773</v>
      </c>
      <c r="E185">
        <v>64394</v>
      </c>
      <c r="F185" t="s">
        <v>50</v>
      </c>
      <c r="G185" s="167">
        <v>56192.19</v>
      </c>
      <c r="H185" s="167">
        <v>-8054.22</v>
      </c>
      <c r="I185">
        <v>48137.97</v>
      </c>
      <c r="J185" s="181">
        <v>37773</v>
      </c>
      <c r="K185" s="183">
        <v>2003</v>
      </c>
      <c r="L185" t="s">
        <v>629</v>
      </c>
    </row>
    <row r="186" spans="3:12" ht="12.75" customHeight="1">
      <c r="C186">
        <v>1100</v>
      </c>
      <c r="D186" s="181">
        <v>38138</v>
      </c>
      <c r="E186">
        <v>64430</v>
      </c>
      <c r="F186" t="s">
        <v>67</v>
      </c>
      <c r="G186" s="167">
        <v>0</v>
      </c>
      <c r="H186" s="167">
        <v>0</v>
      </c>
      <c r="I186">
        <v>0</v>
      </c>
      <c r="J186" s="181">
        <v>38138</v>
      </c>
      <c r="K186" s="183">
        <v>2004</v>
      </c>
      <c r="L186" t="s">
        <v>629</v>
      </c>
    </row>
    <row r="187" spans="3:12" ht="12.75" customHeight="1">
      <c r="C187">
        <v>1100</v>
      </c>
      <c r="D187" s="181">
        <v>38139</v>
      </c>
      <c r="E187">
        <v>64452</v>
      </c>
      <c r="F187" t="s">
        <v>2858</v>
      </c>
      <c r="G187" s="167">
        <v>285884.56</v>
      </c>
      <c r="H187" s="167">
        <v>-49235.67</v>
      </c>
      <c r="I187">
        <v>236648.89</v>
      </c>
      <c r="J187" s="181">
        <v>38139</v>
      </c>
      <c r="K187" s="183">
        <v>2004</v>
      </c>
      <c r="L187" t="s">
        <v>629</v>
      </c>
    </row>
    <row r="188" spans="3:12" ht="12.75" customHeight="1">
      <c r="C188">
        <v>1100</v>
      </c>
      <c r="D188" s="181">
        <v>35947</v>
      </c>
      <c r="E188">
        <v>64521</v>
      </c>
      <c r="F188" t="s">
        <v>2063</v>
      </c>
      <c r="G188" s="167">
        <v>11546.01</v>
      </c>
      <c r="H188" s="167">
        <v>-6606.88</v>
      </c>
      <c r="I188">
        <v>4939.13</v>
      </c>
      <c r="J188" s="181">
        <v>35947</v>
      </c>
      <c r="K188" s="183">
        <v>1998</v>
      </c>
      <c r="L188" t="s">
        <v>629</v>
      </c>
    </row>
    <row r="189" spans="3:12" ht="12.75" customHeight="1">
      <c r="C189">
        <v>1100</v>
      </c>
      <c r="D189" s="181">
        <v>34628</v>
      </c>
      <c r="E189">
        <v>64655</v>
      </c>
      <c r="F189" t="s">
        <v>2575</v>
      </c>
      <c r="G189" s="167">
        <v>262916.37</v>
      </c>
      <c r="H189" s="167">
        <v>-218929.03</v>
      </c>
      <c r="I189">
        <v>43987.34</v>
      </c>
      <c r="J189" s="181">
        <v>34628</v>
      </c>
      <c r="K189" s="183">
        <v>1994</v>
      </c>
      <c r="L189" t="s">
        <v>629</v>
      </c>
    </row>
    <row r="190" spans="3:12" ht="12.75" customHeight="1">
      <c r="C190">
        <v>1100</v>
      </c>
      <c r="D190" s="181">
        <v>37042</v>
      </c>
      <c r="E190">
        <v>64744</v>
      </c>
      <c r="F190" t="s">
        <v>919</v>
      </c>
      <c r="G190" s="167">
        <v>0</v>
      </c>
      <c r="H190" s="167">
        <v>0</v>
      </c>
      <c r="I190">
        <v>0</v>
      </c>
      <c r="J190" s="181">
        <v>37042</v>
      </c>
      <c r="K190" s="183">
        <v>2001</v>
      </c>
      <c r="L190" t="s">
        <v>629</v>
      </c>
    </row>
    <row r="191" spans="3:12" ht="12.75" customHeight="1">
      <c r="C191">
        <v>1100</v>
      </c>
      <c r="D191" s="181">
        <v>37042</v>
      </c>
      <c r="E191">
        <v>64745</v>
      </c>
      <c r="F191" t="s">
        <v>919</v>
      </c>
      <c r="G191" s="167">
        <v>0</v>
      </c>
      <c r="H191" s="167">
        <v>0</v>
      </c>
      <c r="I191">
        <v>0</v>
      </c>
      <c r="J191" s="181">
        <v>37042</v>
      </c>
      <c r="K191" s="183">
        <v>2001</v>
      </c>
      <c r="L191" t="s">
        <v>629</v>
      </c>
    </row>
    <row r="192" spans="3:12" ht="12.75" customHeight="1">
      <c r="C192">
        <v>1100</v>
      </c>
      <c r="D192" s="181">
        <v>35863</v>
      </c>
      <c r="E192">
        <v>65151</v>
      </c>
      <c r="F192" t="s">
        <v>113</v>
      </c>
      <c r="G192" s="167">
        <v>14625.82</v>
      </c>
      <c r="H192" s="167">
        <v>-8612.98</v>
      </c>
      <c r="I192">
        <v>6012.84</v>
      </c>
      <c r="J192" s="181">
        <v>35863</v>
      </c>
      <c r="K192" s="183">
        <v>1998</v>
      </c>
      <c r="L192" t="s">
        <v>629</v>
      </c>
    </row>
    <row r="193" spans="3:12" ht="12.75" customHeight="1">
      <c r="C193">
        <v>1100</v>
      </c>
      <c r="D193" s="181">
        <v>35877</v>
      </c>
      <c r="E193">
        <v>65152</v>
      </c>
      <c r="F193" t="s">
        <v>114</v>
      </c>
      <c r="G193" s="167">
        <v>17051.18</v>
      </c>
      <c r="H193" s="167">
        <v>-9946.52</v>
      </c>
      <c r="I193">
        <v>7104.66</v>
      </c>
      <c r="J193" s="181">
        <v>35877</v>
      </c>
      <c r="K193" s="183">
        <v>1998</v>
      </c>
      <c r="L193" t="s">
        <v>629</v>
      </c>
    </row>
    <row r="194" spans="3:12" ht="12.75" customHeight="1">
      <c r="C194">
        <v>1100</v>
      </c>
      <c r="D194" s="181">
        <v>36677</v>
      </c>
      <c r="E194">
        <v>65229</v>
      </c>
      <c r="F194" t="s">
        <v>918</v>
      </c>
      <c r="G194" s="167">
        <v>0</v>
      </c>
      <c r="H194" s="167">
        <v>0</v>
      </c>
      <c r="I194">
        <v>0</v>
      </c>
      <c r="J194" s="181">
        <v>36677</v>
      </c>
      <c r="K194" s="183">
        <v>2000</v>
      </c>
      <c r="L194" t="s">
        <v>629</v>
      </c>
    </row>
    <row r="195" spans="3:12" ht="12.75" customHeight="1">
      <c r="C195">
        <v>1100</v>
      </c>
      <c r="D195" s="181">
        <v>36677</v>
      </c>
      <c r="E195">
        <v>65230</v>
      </c>
      <c r="F195" t="s">
        <v>918</v>
      </c>
      <c r="G195" s="167">
        <v>0</v>
      </c>
      <c r="H195" s="167">
        <v>0</v>
      </c>
      <c r="I195">
        <v>0</v>
      </c>
      <c r="J195" s="181">
        <v>36677</v>
      </c>
      <c r="K195" s="183">
        <v>2000</v>
      </c>
      <c r="L195" t="s">
        <v>629</v>
      </c>
    </row>
    <row r="196" spans="3:12" ht="12.75" customHeight="1">
      <c r="C196">
        <v>1100</v>
      </c>
      <c r="D196" s="181">
        <v>35382</v>
      </c>
      <c r="E196">
        <v>65292</v>
      </c>
      <c r="F196" t="s">
        <v>812</v>
      </c>
      <c r="G196" s="167">
        <v>47255.66</v>
      </c>
      <c r="H196" s="167">
        <v>-32028.84</v>
      </c>
      <c r="I196">
        <v>15226.82</v>
      </c>
      <c r="J196" s="181">
        <v>35382</v>
      </c>
      <c r="K196" s="183">
        <v>1996</v>
      </c>
      <c r="L196" t="s">
        <v>629</v>
      </c>
    </row>
    <row r="197" spans="3:12" ht="12.75" customHeight="1">
      <c r="C197">
        <v>1100</v>
      </c>
      <c r="D197" s="181">
        <v>36112</v>
      </c>
      <c r="E197">
        <v>65351</v>
      </c>
      <c r="F197" t="s">
        <v>3486</v>
      </c>
      <c r="G197" s="167">
        <v>27037.16</v>
      </c>
      <c r="H197" s="167">
        <v>-14720.24</v>
      </c>
      <c r="I197" s="167">
        <v>12316.92</v>
      </c>
      <c r="J197" s="181">
        <v>36112</v>
      </c>
      <c r="K197" s="183">
        <v>1998</v>
      </c>
      <c r="L197" t="s">
        <v>629</v>
      </c>
    </row>
    <row r="198" spans="3:12" ht="12.75" customHeight="1">
      <c r="C198">
        <v>1100</v>
      </c>
      <c r="D198" s="181">
        <v>36112</v>
      </c>
      <c r="E198">
        <v>65352</v>
      </c>
      <c r="F198" t="s">
        <v>3487</v>
      </c>
      <c r="G198" s="167">
        <v>28526.87</v>
      </c>
      <c r="H198" s="167">
        <v>-15531.3</v>
      </c>
      <c r="I198" s="167">
        <v>12995.57</v>
      </c>
      <c r="J198" s="181">
        <v>36112</v>
      </c>
      <c r="K198" s="183">
        <v>1998</v>
      </c>
      <c r="L198" t="s">
        <v>629</v>
      </c>
    </row>
    <row r="199" spans="3:12" ht="12.75" customHeight="1">
      <c r="C199">
        <v>1100</v>
      </c>
      <c r="D199" s="181">
        <v>36112</v>
      </c>
      <c r="E199">
        <v>65353</v>
      </c>
      <c r="F199" t="s">
        <v>3488</v>
      </c>
      <c r="G199" s="167">
        <v>33435.980000000003</v>
      </c>
      <c r="H199" s="167">
        <v>-18204.04</v>
      </c>
      <c r="I199" s="167">
        <v>15231.94</v>
      </c>
      <c r="J199" s="181">
        <v>36112</v>
      </c>
      <c r="K199" s="183">
        <v>1998</v>
      </c>
      <c r="L199" t="s">
        <v>629</v>
      </c>
    </row>
    <row r="200" spans="3:12" ht="12.75" customHeight="1">
      <c r="C200">
        <v>1100</v>
      </c>
      <c r="D200" s="181">
        <v>36448</v>
      </c>
      <c r="E200">
        <v>65363</v>
      </c>
      <c r="F200" t="s">
        <v>3142</v>
      </c>
      <c r="G200" s="167">
        <v>20106</v>
      </c>
      <c r="H200" s="167">
        <v>-9717.9</v>
      </c>
      <c r="I200" s="167">
        <v>10388.1</v>
      </c>
      <c r="J200" s="181">
        <v>36448</v>
      </c>
      <c r="K200" s="183">
        <v>1999</v>
      </c>
      <c r="L200" t="s">
        <v>629</v>
      </c>
    </row>
    <row r="201" spans="3:12" ht="12.75" customHeight="1">
      <c r="C201">
        <v>1100</v>
      </c>
      <c r="D201" s="181">
        <v>36448</v>
      </c>
      <c r="E201">
        <v>65364</v>
      </c>
      <c r="F201" t="s">
        <v>3141</v>
      </c>
      <c r="G201" s="167">
        <v>5398</v>
      </c>
      <c r="H201" s="167">
        <v>-2609.0300000000002</v>
      </c>
      <c r="I201" s="167">
        <v>2788.97</v>
      </c>
      <c r="J201" s="181">
        <v>36448</v>
      </c>
      <c r="K201" s="183">
        <v>1999</v>
      </c>
      <c r="L201" t="s">
        <v>629</v>
      </c>
    </row>
    <row r="202" spans="3:12" ht="12.75" customHeight="1">
      <c r="C202">
        <v>1100</v>
      </c>
      <c r="D202" s="181">
        <v>36448</v>
      </c>
      <c r="E202">
        <v>65365</v>
      </c>
      <c r="F202" t="s">
        <v>3143</v>
      </c>
      <c r="G202" s="167">
        <v>22701</v>
      </c>
      <c r="H202" s="167">
        <v>-10972.15</v>
      </c>
      <c r="I202" s="167">
        <v>11728.85</v>
      </c>
      <c r="J202" s="181">
        <v>36448</v>
      </c>
      <c r="K202" s="183">
        <v>1999</v>
      </c>
      <c r="L202" t="s">
        <v>629</v>
      </c>
    </row>
    <row r="203" spans="3:12" ht="12.75" customHeight="1">
      <c r="C203">
        <v>1100</v>
      </c>
      <c r="D203" s="181">
        <v>36448</v>
      </c>
      <c r="E203">
        <v>65366</v>
      </c>
      <c r="F203" t="s">
        <v>3140</v>
      </c>
      <c r="G203" s="167">
        <v>4635.18</v>
      </c>
      <c r="H203" s="167">
        <v>-2240.34</v>
      </c>
      <c r="I203" s="167">
        <v>2394.84</v>
      </c>
      <c r="J203" s="181">
        <v>36448</v>
      </c>
      <c r="K203" s="183">
        <v>1999</v>
      </c>
      <c r="L203" t="s">
        <v>629</v>
      </c>
    </row>
    <row r="204" spans="3:12" ht="12.75" customHeight="1">
      <c r="C204">
        <v>1100</v>
      </c>
      <c r="D204" s="181">
        <v>37164</v>
      </c>
      <c r="E204">
        <v>65415</v>
      </c>
      <c r="F204" t="s">
        <v>3155</v>
      </c>
      <c r="G204" s="167">
        <v>12832.16</v>
      </c>
      <c r="H204" s="167">
        <v>0</v>
      </c>
      <c r="I204" s="167">
        <v>12832.16</v>
      </c>
      <c r="J204" s="181">
        <v>37164</v>
      </c>
      <c r="K204" s="183">
        <v>2001</v>
      </c>
      <c r="L204" t="s">
        <v>629</v>
      </c>
    </row>
    <row r="205" spans="3:12" ht="12.75" customHeight="1">
      <c r="C205">
        <v>1100</v>
      </c>
      <c r="D205" s="181">
        <v>37164</v>
      </c>
      <c r="E205">
        <v>65417</v>
      </c>
      <c r="F205" t="s">
        <v>2576</v>
      </c>
      <c r="G205" s="167">
        <v>12840</v>
      </c>
      <c r="H205" s="167">
        <v>-4494</v>
      </c>
      <c r="I205" s="167">
        <v>8346</v>
      </c>
      <c r="J205" s="181">
        <v>37164</v>
      </c>
      <c r="K205" s="183">
        <v>2001</v>
      </c>
      <c r="L205" t="s">
        <v>629</v>
      </c>
    </row>
    <row r="206" spans="3:12" ht="12.75" customHeight="1">
      <c r="C206">
        <v>1100</v>
      </c>
      <c r="D206" s="181">
        <v>37942</v>
      </c>
      <c r="E206">
        <v>65496</v>
      </c>
      <c r="F206" t="s">
        <v>3523</v>
      </c>
      <c r="G206" s="167">
        <v>30682.67</v>
      </c>
      <c r="H206" s="167">
        <v>-6306.99</v>
      </c>
      <c r="I206" s="167">
        <v>24375.68</v>
      </c>
      <c r="J206" s="181">
        <v>37942</v>
      </c>
      <c r="K206" s="183">
        <v>2003</v>
      </c>
      <c r="L206" t="s">
        <v>629</v>
      </c>
    </row>
    <row r="207" spans="3:12" ht="12.75" customHeight="1">
      <c r="C207">
        <v>1100</v>
      </c>
      <c r="D207" s="181">
        <v>37287</v>
      </c>
      <c r="E207">
        <v>65667</v>
      </c>
      <c r="F207" t="s">
        <v>3517</v>
      </c>
      <c r="G207" s="167">
        <v>19900</v>
      </c>
      <c r="H207" s="167">
        <v>-6522.78</v>
      </c>
      <c r="I207" s="167">
        <v>13377.22</v>
      </c>
      <c r="J207" s="181">
        <v>37287</v>
      </c>
      <c r="K207" s="183">
        <v>2002</v>
      </c>
      <c r="L207" t="s">
        <v>629</v>
      </c>
    </row>
    <row r="208" spans="3:12" ht="12.75" customHeight="1">
      <c r="C208">
        <v>1100</v>
      </c>
      <c r="D208" s="181">
        <v>37499</v>
      </c>
      <c r="E208">
        <v>65675</v>
      </c>
      <c r="F208" t="s">
        <v>3162</v>
      </c>
      <c r="G208" s="167">
        <v>15018.52</v>
      </c>
      <c r="H208" s="167">
        <v>-4338.68</v>
      </c>
      <c r="I208" s="167">
        <v>10679.84</v>
      </c>
      <c r="J208" s="181">
        <v>37499</v>
      </c>
      <c r="K208" s="183">
        <v>2002</v>
      </c>
      <c r="L208" t="s">
        <v>629</v>
      </c>
    </row>
    <row r="209" spans="3:12" ht="12.75" customHeight="1">
      <c r="C209">
        <v>1100</v>
      </c>
      <c r="D209" s="181">
        <v>35246</v>
      </c>
      <c r="E209">
        <v>65781</v>
      </c>
      <c r="F209" t="s">
        <v>102</v>
      </c>
      <c r="G209" s="167">
        <v>37500</v>
      </c>
      <c r="H209" s="167">
        <v>-26250</v>
      </c>
      <c r="I209" s="167">
        <v>11250</v>
      </c>
      <c r="J209" s="181">
        <v>35246</v>
      </c>
      <c r="K209" s="183">
        <v>1996</v>
      </c>
      <c r="L209" t="s">
        <v>629</v>
      </c>
    </row>
    <row r="210" spans="3:12" ht="12.75" customHeight="1">
      <c r="C210">
        <v>1100</v>
      </c>
      <c r="D210" s="181">
        <v>35246</v>
      </c>
      <c r="E210">
        <v>65782</v>
      </c>
      <c r="F210" t="s">
        <v>101</v>
      </c>
      <c r="G210" s="167">
        <v>19080</v>
      </c>
      <c r="H210" s="167">
        <v>-16695</v>
      </c>
      <c r="I210">
        <v>2385</v>
      </c>
      <c r="J210" s="181">
        <v>35246</v>
      </c>
      <c r="K210" s="183">
        <v>1996</v>
      </c>
      <c r="L210" t="s">
        <v>629</v>
      </c>
    </row>
    <row r="211" spans="3:12" ht="12.75" customHeight="1">
      <c r="C211">
        <v>1100</v>
      </c>
      <c r="D211" s="181">
        <v>35947</v>
      </c>
      <c r="E211">
        <v>65835</v>
      </c>
      <c r="F211" t="s">
        <v>2507</v>
      </c>
      <c r="G211" s="167">
        <v>84535</v>
      </c>
      <c r="H211" s="167">
        <v>0</v>
      </c>
      <c r="I211">
        <v>84535</v>
      </c>
      <c r="J211" s="181">
        <v>35947</v>
      </c>
      <c r="K211" s="183">
        <v>1998</v>
      </c>
      <c r="L211" t="s">
        <v>629</v>
      </c>
    </row>
    <row r="212" spans="3:12" ht="12.75" customHeight="1">
      <c r="C212">
        <v>1100</v>
      </c>
      <c r="D212" s="181">
        <v>37408</v>
      </c>
      <c r="E212">
        <v>65857</v>
      </c>
      <c r="F212" t="s">
        <v>3161</v>
      </c>
      <c r="G212" s="167">
        <v>59054.22</v>
      </c>
      <c r="H212" s="167">
        <v>-10826.61</v>
      </c>
      <c r="I212">
        <v>48227.61</v>
      </c>
      <c r="J212" s="181">
        <v>37408</v>
      </c>
      <c r="K212" s="183">
        <v>2002</v>
      </c>
      <c r="L212" t="s">
        <v>629</v>
      </c>
    </row>
    <row r="213" spans="3:12" ht="12.75" customHeight="1">
      <c r="C213">
        <v>1100</v>
      </c>
      <c r="D213" s="181">
        <v>35290</v>
      </c>
      <c r="E213">
        <v>65969</v>
      </c>
      <c r="F213" t="s">
        <v>192</v>
      </c>
      <c r="G213" s="167">
        <v>2346.4699999999998</v>
      </c>
      <c r="H213" s="167">
        <v>-1629.49</v>
      </c>
      <c r="I213">
        <v>716.98</v>
      </c>
      <c r="J213" s="181">
        <v>35290</v>
      </c>
      <c r="K213" s="183">
        <v>1996</v>
      </c>
      <c r="L213" t="s">
        <v>629</v>
      </c>
    </row>
    <row r="214" spans="3:12" ht="12.75" customHeight="1">
      <c r="C214">
        <v>1100</v>
      </c>
      <c r="D214" s="181">
        <v>35816</v>
      </c>
      <c r="E214">
        <v>65989</v>
      </c>
      <c r="F214" t="s">
        <v>3131</v>
      </c>
      <c r="G214" s="167">
        <v>41765.230000000003</v>
      </c>
      <c r="H214" s="167">
        <v>-24827.11</v>
      </c>
      <c r="I214">
        <v>16938.12</v>
      </c>
      <c r="J214" s="181">
        <v>35816</v>
      </c>
      <c r="K214" s="183">
        <v>1998</v>
      </c>
      <c r="L214" t="s">
        <v>629</v>
      </c>
    </row>
    <row r="215" spans="3:12" ht="12.75" customHeight="1">
      <c r="C215">
        <v>1100</v>
      </c>
      <c r="D215" s="181">
        <v>35786</v>
      </c>
      <c r="E215">
        <v>65992</v>
      </c>
      <c r="F215" t="s">
        <v>110</v>
      </c>
      <c r="G215" s="167">
        <v>773701.54</v>
      </c>
      <c r="H215" s="167">
        <v>-696331.38</v>
      </c>
      <c r="I215">
        <v>77370.16</v>
      </c>
      <c r="J215" s="181">
        <v>35786</v>
      </c>
      <c r="K215" s="183">
        <v>1997</v>
      </c>
      <c r="L215" t="s">
        <v>629</v>
      </c>
    </row>
    <row r="216" spans="3:12" ht="12.75" customHeight="1">
      <c r="C216">
        <v>1100</v>
      </c>
      <c r="D216" s="181">
        <v>35891</v>
      </c>
      <c r="E216">
        <v>66003</v>
      </c>
      <c r="F216" t="s">
        <v>1981</v>
      </c>
      <c r="G216" s="167">
        <v>135944.38</v>
      </c>
      <c r="H216" s="167">
        <v>-79300.89</v>
      </c>
      <c r="I216">
        <v>56643.49</v>
      </c>
      <c r="J216" s="181">
        <v>35891</v>
      </c>
      <c r="K216" s="183">
        <v>1998</v>
      </c>
      <c r="L216" t="s">
        <v>629</v>
      </c>
    </row>
    <row r="217" spans="3:12" ht="12.75" customHeight="1">
      <c r="C217">
        <v>1100</v>
      </c>
      <c r="D217" s="181">
        <v>37043</v>
      </c>
      <c r="E217">
        <v>66325</v>
      </c>
      <c r="F217" t="s">
        <v>3511</v>
      </c>
      <c r="G217" s="167">
        <v>45192.06</v>
      </c>
      <c r="H217" s="167">
        <v>-16821.490000000002</v>
      </c>
      <c r="I217">
        <v>28370.57</v>
      </c>
      <c r="J217" s="181">
        <v>37043</v>
      </c>
      <c r="K217" s="183">
        <v>2001</v>
      </c>
      <c r="L217" t="s">
        <v>629</v>
      </c>
    </row>
    <row r="218" spans="3:12" ht="12.75" customHeight="1">
      <c r="C218">
        <v>1100</v>
      </c>
      <c r="D218" s="181">
        <v>35982</v>
      </c>
      <c r="E218">
        <v>66961</v>
      </c>
      <c r="F218" t="s">
        <v>3483</v>
      </c>
      <c r="G218" s="167">
        <v>8900</v>
      </c>
      <c r="H218" s="167">
        <v>0</v>
      </c>
      <c r="I218">
        <v>8900</v>
      </c>
      <c r="J218" s="181">
        <v>35982</v>
      </c>
      <c r="K218" s="183">
        <v>1998</v>
      </c>
      <c r="L218" t="s">
        <v>629</v>
      </c>
    </row>
    <row r="219" spans="3:12" ht="12.75" customHeight="1">
      <c r="C219">
        <v>1100</v>
      </c>
      <c r="D219" s="181">
        <v>36742</v>
      </c>
      <c r="E219">
        <v>67004</v>
      </c>
      <c r="F219" t="s">
        <v>48</v>
      </c>
      <c r="G219" s="167">
        <v>34532.51</v>
      </c>
      <c r="H219" s="167">
        <v>-8863.35</v>
      </c>
      <c r="I219">
        <v>25669.16</v>
      </c>
      <c r="J219" s="181">
        <v>36742</v>
      </c>
      <c r="K219" s="183">
        <v>2000</v>
      </c>
      <c r="L219" t="s">
        <v>629</v>
      </c>
    </row>
    <row r="220" spans="3:12" ht="12.75" customHeight="1">
      <c r="C220">
        <v>1100</v>
      </c>
      <c r="D220" s="181">
        <v>35216</v>
      </c>
      <c r="E220">
        <v>67033</v>
      </c>
      <c r="F220" t="s">
        <v>98</v>
      </c>
      <c r="G220" s="167">
        <v>0</v>
      </c>
      <c r="H220" s="167">
        <v>0</v>
      </c>
      <c r="I220">
        <v>0</v>
      </c>
      <c r="J220" s="181">
        <v>35216</v>
      </c>
      <c r="K220" s="183">
        <v>1996</v>
      </c>
      <c r="L220" t="s">
        <v>629</v>
      </c>
    </row>
    <row r="221" spans="3:12" ht="12.75" customHeight="1">
      <c r="C221">
        <v>1100</v>
      </c>
      <c r="D221" s="181">
        <v>37407</v>
      </c>
      <c r="E221">
        <v>67039</v>
      </c>
      <c r="F221" t="s">
        <v>3764</v>
      </c>
      <c r="G221" s="167">
        <v>0</v>
      </c>
      <c r="H221" s="167">
        <v>0</v>
      </c>
      <c r="I221">
        <v>0</v>
      </c>
      <c r="J221" s="181">
        <v>37407</v>
      </c>
      <c r="K221" s="183">
        <v>2002</v>
      </c>
      <c r="L221" t="s">
        <v>629</v>
      </c>
    </row>
    <row r="222" spans="3:12" ht="12.75" customHeight="1">
      <c r="C222">
        <v>1100</v>
      </c>
      <c r="D222" s="181">
        <v>37407</v>
      </c>
      <c r="E222">
        <v>67041</v>
      </c>
      <c r="F222" t="s">
        <v>3764</v>
      </c>
      <c r="G222" s="167">
        <v>0</v>
      </c>
      <c r="H222" s="167">
        <v>0</v>
      </c>
      <c r="I222">
        <v>0</v>
      </c>
      <c r="J222" s="181">
        <v>37407</v>
      </c>
      <c r="K222" s="183">
        <v>2002</v>
      </c>
      <c r="L222" t="s">
        <v>629</v>
      </c>
    </row>
    <row r="223" spans="3:12" ht="12.75" customHeight="1">
      <c r="C223">
        <v>1100</v>
      </c>
      <c r="D223" s="181">
        <v>37407</v>
      </c>
      <c r="E223">
        <v>67042</v>
      </c>
      <c r="F223" t="s">
        <v>3764</v>
      </c>
      <c r="G223" s="167">
        <v>0</v>
      </c>
      <c r="H223" s="167">
        <v>0</v>
      </c>
      <c r="I223">
        <v>0</v>
      </c>
      <c r="J223" s="181">
        <v>37407</v>
      </c>
      <c r="K223" s="183">
        <v>2002</v>
      </c>
      <c r="L223" t="s">
        <v>629</v>
      </c>
    </row>
    <row r="224" spans="3:12" ht="12.75" customHeight="1">
      <c r="C224">
        <v>1100</v>
      </c>
      <c r="D224" s="181">
        <v>35971</v>
      </c>
      <c r="E224">
        <v>67109</v>
      </c>
      <c r="F224" t="s">
        <v>3482</v>
      </c>
      <c r="G224" s="167">
        <v>21115.15</v>
      </c>
      <c r="H224" s="167">
        <v>-11965.26</v>
      </c>
      <c r="I224">
        <v>9149.89</v>
      </c>
      <c r="J224" s="181">
        <v>35971</v>
      </c>
      <c r="K224" s="183">
        <v>1998</v>
      </c>
      <c r="L224" t="s">
        <v>629</v>
      </c>
    </row>
    <row r="225" spans="3:12" ht="12.75" customHeight="1">
      <c r="C225">
        <v>1100</v>
      </c>
      <c r="D225" s="181">
        <v>37043</v>
      </c>
      <c r="E225">
        <v>67186</v>
      </c>
      <c r="F225" t="s">
        <v>3512</v>
      </c>
      <c r="G225" s="167">
        <v>47503.75</v>
      </c>
      <c r="H225" s="167">
        <v>-17681.96</v>
      </c>
      <c r="I225">
        <v>29821.79</v>
      </c>
      <c r="J225" s="181">
        <v>37043</v>
      </c>
      <c r="K225" s="183">
        <v>2001</v>
      </c>
      <c r="L225" t="s">
        <v>629</v>
      </c>
    </row>
    <row r="226" spans="3:12" ht="12.75" customHeight="1">
      <c r="C226">
        <v>1100</v>
      </c>
      <c r="D226" s="181">
        <v>37529</v>
      </c>
      <c r="E226">
        <v>67220</v>
      </c>
      <c r="F226" t="s">
        <v>50</v>
      </c>
      <c r="G226" s="167">
        <v>46175.05</v>
      </c>
      <c r="H226" s="167">
        <v>-7849.76</v>
      </c>
      <c r="I226">
        <v>38325.29</v>
      </c>
      <c r="J226" s="181">
        <v>37529</v>
      </c>
      <c r="K226" s="183">
        <v>2002</v>
      </c>
      <c r="L226" t="s">
        <v>629</v>
      </c>
    </row>
    <row r="227" spans="3:12" ht="12.75" customHeight="1">
      <c r="C227">
        <v>1100</v>
      </c>
      <c r="D227" s="181">
        <v>33054</v>
      </c>
      <c r="E227">
        <v>67330</v>
      </c>
      <c r="F227" t="s">
        <v>2175</v>
      </c>
      <c r="G227" s="167">
        <v>195326.56</v>
      </c>
      <c r="H227" s="167">
        <v>-195326.56</v>
      </c>
      <c r="I227">
        <v>0</v>
      </c>
      <c r="J227" s="181">
        <v>33054</v>
      </c>
      <c r="K227" s="183">
        <v>1990</v>
      </c>
      <c r="L227" t="s">
        <v>629</v>
      </c>
    </row>
    <row r="228" spans="3:12" ht="12.75" customHeight="1">
      <c r="C228">
        <v>1100</v>
      </c>
      <c r="D228" s="181">
        <v>36138</v>
      </c>
      <c r="E228">
        <v>67634</v>
      </c>
      <c r="F228" t="s">
        <v>3490</v>
      </c>
      <c r="G228" s="167">
        <v>54634.73</v>
      </c>
      <c r="H228" s="167">
        <v>-29442.05</v>
      </c>
      <c r="I228">
        <v>25192.68</v>
      </c>
      <c r="J228" s="181">
        <v>36138</v>
      </c>
      <c r="K228" s="183">
        <v>1998</v>
      </c>
      <c r="L228" t="s">
        <v>629</v>
      </c>
    </row>
    <row r="229" spans="3:12" ht="12.75" customHeight="1">
      <c r="C229">
        <v>1100</v>
      </c>
      <c r="D229" s="181">
        <v>34941</v>
      </c>
      <c r="E229">
        <v>67674</v>
      </c>
      <c r="F229" t="s">
        <v>95</v>
      </c>
      <c r="G229" s="167">
        <v>1185</v>
      </c>
      <c r="H229" s="167">
        <v>-895.33</v>
      </c>
      <c r="I229">
        <v>289.67</v>
      </c>
      <c r="J229" s="181">
        <v>34941</v>
      </c>
      <c r="K229" s="183">
        <v>1995</v>
      </c>
      <c r="L229" t="s">
        <v>629</v>
      </c>
    </row>
    <row r="230" spans="3:12" ht="12.75" customHeight="1">
      <c r="C230">
        <v>1100</v>
      </c>
      <c r="D230" s="181">
        <v>35982</v>
      </c>
      <c r="E230">
        <v>67809</v>
      </c>
      <c r="F230" t="s">
        <v>3484</v>
      </c>
      <c r="G230" s="167">
        <v>9775</v>
      </c>
      <c r="H230" s="167">
        <v>0</v>
      </c>
      <c r="I230">
        <v>9775</v>
      </c>
      <c r="J230" s="181">
        <v>35982</v>
      </c>
      <c r="K230" s="183">
        <v>1998</v>
      </c>
      <c r="L230" t="s">
        <v>629</v>
      </c>
    </row>
    <row r="231" spans="3:12" ht="12.75" customHeight="1">
      <c r="C231">
        <v>1100</v>
      </c>
      <c r="D231" s="181">
        <v>36290</v>
      </c>
      <c r="E231">
        <v>67824</v>
      </c>
      <c r="F231" t="s">
        <v>3129</v>
      </c>
      <c r="G231" s="167">
        <v>44024</v>
      </c>
      <c r="H231" s="167">
        <v>0</v>
      </c>
      <c r="I231">
        <v>44024</v>
      </c>
      <c r="J231" s="181">
        <v>36290</v>
      </c>
      <c r="K231" s="183">
        <v>1999</v>
      </c>
      <c r="L231" t="s">
        <v>629</v>
      </c>
    </row>
    <row r="232" spans="3:12" ht="12.75" customHeight="1">
      <c r="C232">
        <v>1100</v>
      </c>
      <c r="D232" s="181">
        <v>36341</v>
      </c>
      <c r="E232">
        <v>68061</v>
      </c>
      <c r="F232" t="s">
        <v>3503</v>
      </c>
      <c r="G232" s="167">
        <v>11682</v>
      </c>
      <c r="H232" s="167">
        <v>-5841</v>
      </c>
      <c r="I232">
        <v>5841</v>
      </c>
      <c r="J232" s="181">
        <v>36341</v>
      </c>
      <c r="K232" s="183">
        <v>1999</v>
      </c>
      <c r="L232" t="s">
        <v>629</v>
      </c>
    </row>
    <row r="233" spans="3:12" ht="12.75" customHeight="1">
      <c r="C233">
        <v>1100</v>
      </c>
      <c r="D233" s="181">
        <v>36341</v>
      </c>
      <c r="E233">
        <v>68062</v>
      </c>
      <c r="F233" t="s">
        <v>3502</v>
      </c>
      <c r="G233" s="167">
        <v>5026</v>
      </c>
      <c r="H233" s="167">
        <v>-2513.0100000000002</v>
      </c>
      <c r="I233">
        <v>2512.9899999999998</v>
      </c>
      <c r="J233" s="181">
        <v>36341</v>
      </c>
      <c r="K233" s="183">
        <v>1999</v>
      </c>
      <c r="L233" t="s">
        <v>629</v>
      </c>
    </row>
    <row r="234" spans="3:12" ht="12.75" customHeight="1">
      <c r="C234">
        <v>1100</v>
      </c>
      <c r="D234" s="181">
        <v>35216</v>
      </c>
      <c r="E234">
        <v>68095</v>
      </c>
      <c r="F234" t="s">
        <v>99</v>
      </c>
      <c r="G234" s="167">
        <v>0</v>
      </c>
      <c r="H234" s="167">
        <v>0</v>
      </c>
      <c r="I234">
        <v>0</v>
      </c>
      <c r="J234" s="181">
        <v>35216</v>
      </c>
      <c r="K234" s="183">
        <v>1996</v>
      </c>
      <c r="L234" t="s">
        <v>629</v>
      </c>
    </row>
    <row r="235" spans="3:12" ht="12.75" customHeight="1">
      <c r="C235">
        <v>1100</v>
      </c>
      <c r="D235" s="181">
        <v>35216</v>
      </c>
      <c r="E235">
        <v>68096</v>
      </c>
      <c r="F235" t="s">
        <v>100</v>
      </c>
      <c r="G235" s="167">
        <v>0</v>
      </c>
      <c r="H235" s="167">
        <v>0</v>
      </c>
      <c r="I235">
        <v>0</v>
      </c>
      <c r="J235" s="181">
        <v>35216</v>
      </c>
      <c r="K235" s="183">
        <v>1996</v>
      </c>
      <c r="L235" t="s">
        <v>629</v>
      </c>
    </row>
    <row r="236" spans="3:12" ht="12.75" customHeight="1">
      <c r="C236">
        <v>1100</v>
      </c>
      <c r="D236" s="181">
        <v>35581</v>
      </c>
      <c r="E236">
        <v>68097</v>
      </c>
      <c r="F236" t="s">
        <v>2577</v>
      </c>
      <c r="G236" s="167">
        <v>0</v>
      </c>
      <c r="H236" s="167">
        <v>0</v>
      </c>
      <c r="I236">
        <v>0</v>
      </c>
      <c r="J236" s="181">
        <v>35581</v>
      </c>
      <c r="K236" s="183">
        <v>1997</v>
      </c>
      <c r="L236" t="s">
        <v>629</v>
      </c>
    </row>
    <row r="237" spans="3:12" ht="12.75" customHeight="1">
      <c r="C237">
        <v>1100</v>
      </c>
      <c r="D237" s="181">
        <v>35581</v>
      </c>
      <c r="E237">
        <v>68098</v>
      </c>
      <c r="F237" t="s">
        <v>107</v>
      </c>
      <c r="G237" s="167">
        <v>0</v>
      </c>
      <c r="H237" s="167">
        <v>0</v>
      </c>
      <c r="I237">
        <v>0</v>
      </c>
      <c r="J237" s="181">
        <v>35581</v>
      </c>
      <c r="K237" s="183">
        <v>1997</v>
      </c>
      <c r="L237" t="s">
        <v>629</v>
      </c>
    </row>
    <row r="238" spans="3:12" ht="12.75" customHeight="1">
      <c r="C238">
        <v>1100</v>
      </c>
      <c r="D238" s="181">
        <v>36677</v>
      </c>
      <c r="E238">
        <v>68099</v>
      </c>
      <c r="F238" t="s">
        <v>3146</v>
      </c>
      <c r="G238" s="167">
        <v>0</v>
      </c>
      <c r="H238" s="167">
        <v>0</v>
      </c>
      <c r="I238" s="167">
        <v>0</v>
      </c>
      <c r="J238" s="181">
        <v>36677</v>
      </c>
      <c r="K238" s="183">
        <v>2000</v>
      </c>
      <c r="L238" t="s">
        <v>629</v>
      </c>
    </row>
    <row r="239" spans="3:12" ht="12.75" customHeight="1">
      <c r="C239">
        <v>1100</v>
      </c>
      <c r="D239" s="181">
        <v>37133</v>
      </c>
      <c r="E239">
        <v>68107</v>
      </c>
      <c r="F239" t="s">
        <v>3154</v>
      </c>
      <c r="G239" s="167">
        <v>7924.05</v>
      </c>
      <c r="H239" s="167">
        <v>-2817.44</v>
      </c>
      <c r="I239">
        <v>5106.6099999999997</v>
      </c>
      <c r="J239" s="181">
        <v>37133</v>
      </c>
      <c r="K239" s="183">
        <v>2001</v>
      </c>
      <c r="L239" t="s">
        <v>629</v>
      </c>
    </row>
    <row r="240" spans="3:12" ht="12.75" customHeight="1">
      <c r="C240">
        <v>1100</v>
      </c>
      <c r="D240" s="181">
        <v>35338</v>
      </c>
      <c r="E240">
        <v>68651</v>
      </c>
      <c r="F240" t="s">
        <v>104</v>
      </c>
      <c r="G240" s="167">
        <v>23759.4</v>
      </c>
      <c r="H240" s="167">
        <v>-16235.59</v>
      </c>
      <c r="I240">
        <v>7523.81</v>
      </c>
      <c r="J240" s="181">
        <v>35338</v>
      </c>
      <c r="K240" s="183">
        <v>1996</v>
      </c>
      <c r="L240" t="s">
        <v>629</v>
      </c>
    </row>
    <row r="241" spans="3:12" ht="12.75" customHeight="1">
      <c r="C241">
        <v>1100</v>
      </c>
      <c r="D241" s="181">
        <v>36147</v>
      </c>
      <c r="E241">
        <v>68719</v>
      </c>
      <c r="F241" t="s">
        <v>3492</v>
      </c>
      <c r="G241" s="167">
        <v>204589.59</v>
      </c>
      <c r="H241" s="167">
        <v>-65468.67</v>
      </c>
      <c r="I241">
        <v>139120.92000000001</v>
      </c>
      <c r="J241" s="181">
        <v>36147</v>
      </c>
      <c r="K241" s="183">
        <v>1998</v>
      </c>
      <c r="L241" t="s">
        <v>629</v>
      </c>
    </row>
    <row r="242" spans="3:12" ht="12.75" customHeight="1">
      <c r="C242">
        <v>1100</v>
      </c>
      <c r="D242" s="181">
        <v>36229</v>
      </c>
      <c r="E242">
        <v>68721</v>
      </c>
      <c r="F242" t="s">
        <v>3496</v>
      </c>
      <c r="G242" s="167">
        <v>51311.93</v>
      </c>
      <c r="H242" s="167">
        <v>-26796.23</v>
      </c>
      <c r="I242">
        <v>24515.7</v>
      </c>
      <c r="J242" s="181">
        <v>36229</v>
      </c>
      <c r="K242" s="183">
        <v>1999</v>
      </c>
      <c r="L242" t="s">
        <v>629</v>
      </c>
    </row>
    <row r="243" spans="3:12" ht="12.75" customHeight="1">
      <c r="C243">
        <v>1100</v>
      </c>
      <c r="D243" s="181">
        <v>36229</v>
      </c>
      <c r="E243">
        <v>68722</v>
      </c>
      <c r="F243" t="s">
        <v>3495</v>
      </c>
      <c r="G243" s="167">
        <v>9531.7099999999991</v>
      </c>
      <c r="H243" s="167">
        <v>-4977.68</v>
      </c>
      <c r="I243" s="167">
        <v>4554.03</v>
      </c>
      <c r="J243" s="181">
        <v>36229</v>
      </c>
      <c r="K243" s="183">
        <v>1999</v>
      </c>
      <c r="L243" t="s">
        <v>629</v>
      </c>
    </row>
    <row r="244" spans="3:12" ht="12.75" customHeight="1">
      <c r="C244">
        <v>1100</v>
      </c>
      <c r="D244" s="181">
        <v>36201</v>
      </c>
      <c r="E244">
        <v>68723</v>
      </c>
      <c r="F244" t="s">
        <v>3493</v>
      </c>
      <c r="G244" s="167">
        <v>4766.12</v>
      </c>
      <c r="H244" s="167">
        <v>-2515.4499999999998</v>
      </c>
      <c r="I244" s="167">
        <v>2250.67</v>
      </c>
      <c r="J244" s="181">
        <v>36201</v>
      </c>
      <c r="K244" s="183">
        <v>1999</v>
      </c>
      <c r="L244" t="s">
        <v>629</v>
      </c>
    </row>
    <row r="245" spans="3:12" ht="12.75" customHeight="1">
      <c r="C245">
        <v>1100</v>
      </c>
      <c r="D245" s="181">
        <v>34850</v>
      </c>
      <c r="E245">
        <v>69288</v>
      </c>
      <c r="F245" t="s">
        <v>1093</v>
      </c>
      <c r="G245" s="167">
        <v>0</v>
      </c>
      <c r="H245" s="167">
        <v>0</v>
      </c>
      <c r="I245" s="167">
        <v>0</v>
      </c>
      <c r="J245" s="181">
        <v>34850</v>
      </c>
      <c r="K245" s="183">
        <v>1995</v>
      </c>
      <c r="L245" t="s">
        <v>629</v>
      </c>
    </row>
    <row r="246" spans="3:12" ht="12.75" customHeight="1">
      <c r="C246">
        <v>1100</v>
      </c>
      <c r="D246" s="181">
        <v>35582</v>
      </c>
      <c r="E246">
        <v>69380</v>
      </c>
      <c r="F246" t="s">
        <v>108</v>
      </c>
      <c r="G246" s="167">
        <v>7821.7</v>
      </c>
      <c r="H246" s="167">
        <v>-4997.2</v>
      </c>
      <c r="I246" s="167">
        <v>2824.5</v>
      </c>
      <c r="J246" s="181">
        <v>35582</v>
      </c>
      <c r="K246" s="183">
        <v>1997</v>
      </c>
      <c r="L246" t="s">
        <v>629</v>
      </c>
    </row>
    <row r="247" spans="3:12" ht="12.75" customHeight="1">
      <c r="C247">
        <v>1100</v>
      </c>
      <c r="D247" s="181">
        <v>36221</v>
      </c>
      <c r="E247">
        <v>69429</v>
      </c>
      <c r="F247" t="s">
        <v>3494</v>
      </c>
      <c r="G247" s="167">
        <v>75000</v>
      </c>
      <c r="H247" s="167">
        <v>-39166.67</v>
      </c>
      <c r="I247" s="167">
        <v>35833.33</v>
      </c>
      <c r="J247" s="181">
        <v>36221</v>
      </c>
      <c r="K247" s="183">
        <v>1999</v>
      </c>
      <c r="L247" t="s">
        <v>629</v>
      </c>
    </row>
    <row r="248" spans="3:12" ht="12.75" customHeight="1">
      <c r="C248">
        <v>1100</v>
      </c>
      <c r="D248" s="181">
        <v>37195</v>
      </c>
      <c r="E248">
        <v>69910</v>
      </c>
      <c r="F248" t="s">
        <v>3515</v>
      </c>
      <c r="G248" s="167">
        <v>15000</v>
      </c>
      <c r="H248" s="167">
        <v>-5166.66</v>
      </c>
      <c r="I248" s="167">
        <v>9833.34</v>
      </c>
      <c r="J248" s="181">
        <v>37195</v>
      </c>
      <c r="K248" s="183">
        <v>2001</v>
      </c>
      <c r="L248" t="s">
        <v>629</v>
      </c>
    </row>
    <row r="249" spans="3:12" ht="12.75" customHeight="1">
      <c r="C249">
        <v>1100</v>
      </c>
      <c r="D249" s="181">
        <v>34516</v>
      </c>
      <c r="E249">
        <v>69974</v>
      </c>
      <c r="F249" t="s">
        <v>87</v>
      </c>
      <c r="G249" s="167">
        <v>7775</v>
      </c>
      <c r="H249" s="167">
        <v>-6627.24</v>
      </c>
      <c r="I249" s="167">
        <v>1147.76</v>
      </c>
      <c r="J249" s="181">
        <v>34516</v>
      </c>
      <c r="K249" s="183">
        <v>1994</v>
      </c>
      <c r="L249" t="s">
        <v>629</v>
      </c>
    </row>
    <row r="250" spans="3:12" ht="12.75" customHeight="1">
      <c r="C250">
        <v>1100</v>
      </c>
      <c r="D250" s="181">
        <v>35384</v>
      </c>
      <c r="E250">
        <v>70046</v>
      </c>
      <c r="F250" t="s">
        <v>105</v>
      </c>
      <c r="G250" s="167">
        <v>12500</v>
      </c>
      <c r="H250" s="167">
        <v>-8472.2199999999993</v>
      </c>
      <c r="I250" s="167">
        <v>4027.78</v>
      </c>
      <c r="J250" s="181">
        <v>35384</v>
      </c>
      <c r="K250" s="183">
        <v>1996</v>
      </c>
      <c r="L250" t="s">
        <v>629</v>
      </c>
    </row>
    <row r="251" spans="3:12" ht="12.75" customHeight="1">
      <c r="C251">
        <v>1100</v>
      </c>
      <c r="D251" s="181">
        <v>38139</v>
      </c>
      <c r="E251">
        <v>70093</v>
      </c>
      <c r="F251" t="s">
        <v>3468</v>
      </c>
      <c r="G251" s="167">
        <v>69049.62</v>
      </c>
      <c r="H251" s="167">
        <v>-7135.13</v>
      </c>
      <c r="I251" s="167">
        <v>61914.49</v>
      </c>
      <c r="J251" s="181">
        <v>38139</v>
      </c>
      <c r="K251" s="183">
        <v>2004</v>
      </c>
      <c r="L251" t="s">
        <v>629</v>
      </c>
    </row>
    <row r="252" spans="3:12" ht="12.75" customHeight="1">
      <c r="C252">
        <v>1100</v>
      </c>
      <c r="D252" s="181">
        <v>38425</v>
      </c>
      <c r="E252">
        <v>70143</v>
      </c>
      <c r="F252" t="s">
        <v>2861</v>
      </c>
      <c r="G252" s="167">
        <v>46991.5</v>
      </c>
      <c r="H252" s="167">
        <v>-3446.04</v>
      </c>
      <c r="I252" s="167">
        <v>43545.46</v>
      </c>
      <c r="J252" s="181">
        <v>38425</v>
      </c>
      <c r="K252" s="183">
        <v>2005</v>
      </c>
      <c r="L252" t="s">
        <v>629</v>
      </c>
    </row>
    <row r="253" spans="3:12" ht="12.75" customHeight="1">
      <c r="C253">
        <v>1100</v>
      </c>
      <c r="D253" s="181">
        <v>35947</v>
      </c>
      <c r="E253">
        <v>70515</v>
      </c>
      <c r="F253" t="s">
        <v>2507</v>
      </c>
      <c r="G253" s="167">
        <v>8017.5</v>
      </c>
      <c r="H253" s="167">
        <v>0</v>
      </c>
      <c r="I253" s="167">
        <v>8017.5</v>
      </c>
      <c r="J253" s="181">
        <v>35947</v>
      </c>
      <c r="K253" s="183">
        <v>1998</v>
      </c>
      <c r="L253" t="s">
        <v>629</v>
      </c>
    </row>
    <row r="254" spans="3:12" ht="12.75" customHeight="1">
      <c r="C254">
        <v>1100</v>
      </c>
      <c r="D254" s="181">
        <v>36263</v>
      </c>
      <c r="E254">
        <v>70521</v>
      </c>
      <c r="F254" t="s">
        <v>3126</v>
      </c>
      <c r="G254" s="167">
        <v>4283.9399999999996</v>
      </c>
      <c r="H254" s="167">
        <v>-2213.37</v>
      </c>
      <c r="I254">
        <v>2070.5700000000002</v>
      </c>
      <c r="J254" s="181">
        <v>36263</v>
      </c>
      <c r="K254" s="183">
        <v>1999</v>
      </c>
      <c r="L254" t="s">
        <v>629</v>
      </c>
    </row>
    <row r="255" spans="3:12" ht="12.75" customHeight="1">
      <c r="C255">
        <v>1100</v>
      </c>
      <c r="D255" s="181">
        <v>36376</v>
      </c>
      <c r="E255">
        <v>70535</v>
      </c>
      <c r="F255" t="s">
        <v>3505</v>
      </c>
      <c r="G255" s="167">
        <v>6562.05</v>
      </c>
      <c r="H255" s="167">
        <v>-3244.57</v>
      </c>
      <c r="I255">
        <v>3317.48</v>
      </c>
      <c r="J255" s="181">
        <v>36376</v>
      </c>
      <c r="K255" s="183">
        <v>1999</v>
      </c>
      <c r="L255" t="s">
        <v>629</v>
      </c>
    </row>
    <row r="256" spans="3:12" ht="12.75" customHeight="1">
      <c r="C256">
        <v>1100</v>
      </c>
      <c r="D256" s="181">
        <v>36376</v>
      </c>
      <c r="E256">
        <v>70536</v>
      </c>
      <c r="F256" t="s">
        <v>3506</v>
      </c>
      <c r="G256" s="167">
        <v>20402.82</v>
      </c>
      <c r="H256" s="167">
        <v>-10088.06</v>
      </c>
      <c r="I256" s="167">
        <v>10314.76</v>
      </c>
      <c r="J256" s="181">
        <v>36376</v>
      </c>
      <c r="K256" s="183">
        <v>1999</v>
      </c>
      <c r="L256" t="s">
        <v>629</v>
      </c>
    </row>
    <row r="257" spans="3:12" ht="12.75" customHeight="1">
      <c r="C257">
        <v>1100</v>
      </c>
      <c r="D257" s="181">
        <v>36376</v>
      </c>
      <c r="E257">
        <v>70537</v>
      </c>
      <c r="F257" t="s">
        <v>3139</v>
      </c>
      <c r="G257" s="167">
        <v>20683</v>
      </c>
      <c r="H257" s="167">
        <v>-10226.6</v>
      </c>
      <c r="I257" s="167">
        <v>10456.4</v>
      </c>
      <c r="J257" s="181">
        <v>36376</v>
      </c>
      <c r="K257" s="183">
        <v>1999</v>
      </c>
      <c r="L257" t="s">
        <v>629</v>
      </c>
    </row>
    <row r="258" spans="3:12" ht="12.75" customHeight="1">
      <c r="C258">
        <v>1100</v>
      </c>
      <c r="D258" s="181">
        <v>36981</v>
      </c>
      <c r="E258">
        <v>70563</v>
      </c>
      <c r="F258" t="s">
        <v>3507</v>
      </c>
      <c r="G258" s="167">
        <v>44339.54</v>
      </c>
      <c r="H258" s="167">
        <v>0</v>
      </c>
      <c r="I258" s="167">
        <v>44339.54</v>
      </c>
      <c r="J258" s="181">
        <v>36981</v>
      </c>
      <c r="K258" s="183">
        <v>2001</v>
      </c>
      <c r="L258" t="s">
        <v>629</v>
      </c>
    </row>
    <row r="259" spans="3:12" ht="12.75" customHeight="1">
      <c r="C259">
        <v>2000</v>
      </c>
      <c r="D259" s="181">
        <v>34121</v>
      </c>
      <c r="E259">
        <v>59541</v>
      </c>
      <c r="F259" t="s">
        <v>3919</v>
      </c>
      <c r="G259" s="167">
        <v>1158</v>
      </c>
      <c r="H259" s="167">
        <v>-1048.6300000000001</v>
      </c>
      <c r="I259" s="167">
        <v>109.37</v>
      </c>
      <c r="J259" s="181">
        <v>34121</v>
      </c>
      <c r="K259" s="183">
        <v>1993</v>
      </c>
      <c r="L259" t="s">
        <v>629</v>
      </c>
    </row>
    <row r="260" spans="3:12" ht="12.75" customHeight="1">
      <c r="C260">
        <v>2000</v>
      </c>
      <c r="D260" s="181">
        <v>31928</v>
      </c>
      <c r="E260">
        <v>59562</v>
      </c>
      <c r="F260" t="s">
        <v>3093</v>
      </c>
      <c r="G260" s="167">
        <v>0</v>
      </c>
      <c r="H260" s="167">
        <v>0</v>
      </c>
      <c r="I260">
        <v>0</v>
      </c>
      <c r="J260" s="181">
        <v>31928</v>
      </c>
      <c r="K260" s="183">
        <v>1987</v>
      </c>
      <c r="L260" t="s">
        <v>629</v>
      </c>
    </row>
    <row r="261" spans="3:12" ht="12.75" customHeight="1">
      <c r="C261">
        <v>2000</v>
      </c>
      <c r="D261" s="181">
        <v>32842</v>
      </c>
      <c r="E261">
        <v>59575</v>
      </c>
      <c r="F261" t="s">
        <v>3534</v>
      </c>
      <c r="G261" s="167">
        <v>87878.17</v>
      </c>
      <c r="H261" s="167">
        <v>-70157.88</v>
      </c>
      <c r="I261">
        <v>17720.29</v>
      </c>
      <c r="J261" s="181">
        <v>32842</v>
      </c>
      <c r="K261" s="183">
        <v>1989</v>
      </c>
      <c r="L261" t="s">
        <v>629</v>
      </c>
    </row>
    <row r="262" spans="3:12" ht="12.75" customHeight="1">
      <c r="C262">
        <v>2000</v>
      </c>
      <c r="D262" s="181">
        <v>33969</v>
      </c>
      <c r="E262">
        <v>59640</v>
      </c>
      <c r="F262" t="s">
        <v>3778</v>
      </c>
      <c r="G262" s="167">
        <v>563683.01</v>
      </c>
      <c r="H262" s="167">
        <v>-263052.06</v>
      </c>
      <c r="I262">
        <v>300630.95</v>
      </c>
      <c r="J262" s="181">
        <v>33969</v>
      </c>
      <c r="K262" s="183">
        <v>1992</v>
      </c>
      <c r="L262" t="s">
        <v>629</v>
      </c>
    </row>
    <row r="263" spans="3:12" ht="12.75" customHeight="1">
      <c r="C263">
        <v>2000</v>
      </c>
      <c r="D263" s="181">
        <v>34486</v>
      </c>
      <c r="E263">
        <v>59669</v>
      </c>
      <c r="F263" t="s">
        <v>38</v>
      </c>
      <c r="G263" s="167">
        <v>11547</v>
      </c>
      <c r="H263" s="167">
        <v>-9686.65</v>
      </c>
      <c r="I263">
        <v>1860.35</v>
      </c>
      <c r="J263" s="181">
        <v>34486</v>
      </c>
      <c r="K263" s="183">
        <v>1994</v>
      </c>
      <c r="L263" t="s">
        <v>629</v>
      </c>
    </row>
    <row r="264" spans="3:12" ht="12.75" customHeight="1">
      <c r="C264">
        <v>2000</v>
      </c>
      <c r="D264" s="181">
        <v>33131</v>
      </c>
      <c r="E264">
        <v>59689</v>
      </c>
      <c r="F264" t="s">
        <v>3751</v>
      </c>
      <c r="G264" s="167">
        <v>20989.31</v>
      </c>
      <c r="H264" s="167">
        <v>-20989.31</v>
      </c>
      <c r="I264">
        <v>0</v>
      </c>
      <c r="J264" s="181">
        <v>33131</v>
      </c>
      <c r="K264" s="183">
        <v>1990</v>
      </c>
      <c r="L264" t="s">
        <v>629</v>
      </c>
    </row>
    <row r="265" spans="3:12" ht="12.75" customHeight="1">
      <c r="C265">
        <v>2000</v>
      </c>
      <c r="D265" s="181">
        <v>33654</v>
      </c>
      <c r="E265">
        <v>59706</v>
      </c>
      <c r="F265" t="s">
        <v>3538</v>
      </c>
      <c r="G265" s="167">
        <v>234290.15</v>
      </c>
      <c r="H265" s="167">
        <v>-170245.24</v>
      </c>
      <c r="I265">
        <v>64044.91</v>
      </c>
      <c r="J265" s="181">
        <v>33654</v>
      </c>
      <c r="K265" s="183">
        <v>1992</v>
      </c>
      <c r="L265" t="s">
        <v>629</v>
      </c>
    </row>
    <row r="266" spans="3:12" ht="12.75" customHeight="1">
      <c r="C266">
        <v>2000</v>
      </c>
      <c r="D266" s="181">
        <v>33389</v>
      </c>
      <c r="E266">
        <v>59780</v>
      </c>
      <c r="F266" t="s">
        <v>1089</v>
      </c>
      <c r="G266" s="167">
        <v>0</v>
      </c>
      <c r="H266" s="167">
        <v>0</v>
      </c>
      <c r="I266">
        <v>0</v>
      </c>
      <c r="J266" s="181">
        <v>33389</v>
      </c>
      <c r="K266" s="183">
        <v>1991</v>
      </c>
      <c r="L266" t="s">
        <v>629</v>
      </c>
    </row>
    <row r="267" spans="3:12" ht="12.75" customHeight="1">
      <c r="C267">
        <v>2000</v>
      </c>
      <c r="D267" s="181">
        <v>33235</v>
      </c>
      <c r="E267">
        <v>59787</v>
      </c>
      <c r="F267" t="s">
        <v>3757</v>
      </c>
      <c r="G267" s="167">
        <v>7921.8</v>
      </c>
      <c r="H267" s="167">
        <v>-6061.44</v>
      </c>
      <c r="I267" s="167">
        <v>1860.36</v>
      </c>
      <c r="J267" s="181">
        <v>33235</v>
      </c>
      <c r="K267" s="183">
        <v>1990</v>
      </c>
      <c r="L267" t="s">
        <v>629</v>
      </c>
    </row>
    <row r="268" spans="3:12" ht="12.75" customHeight="1">
      <c r="C268">
        <v>2000</v>
      </c>
      <c r="D268" s="181">
        <v>33248</v>
      </c>
      <c r="E268">
        <v>59788</v>
      </c>
      <c r="F268" t="s">
        <v>3760</v>
      </c>
      <c r="G268" s="167">
        <v>7400</v>
      </c>
      <c r="H268" s="167">
        <v>-7400</v>
      </c>
      <c r="I268" s="167">
        <v>0</v>
      </c>
      <c r="J268" s="181">
        <v>33248</v>
      </c>
      <c r="K268" s="183">
        <v>1991</v>
      </c>
      <c r="L268" t="s">
        <v>629</v>
      </c>
    </row>
    <row r="269" spans="3:12" ht="12.75" customHeight="1">
      <c r="C269">
        <v>2000</v>
      </c>
      <c r="D269" s="181">
        <v>33248</v>
      </c>
      <c r="E269">
        <v>59789</v>
      </c>
      <c r="F269" t="s">
        <v>3761</v>
      </c>
      <c r="G269" s="167">
        <v>12719</v>
      </c>
      <c r="H269" s="167">
        <v>-12719</v>
      </c>
      <c r="I269" s="167">
        <v>0</v>
      </c>
      <c r="J269" s="181">
        <v>33248</v>
      </c>
      <c r="K269" s="183">
        <v>1991</v>
      </c>
      <c r="L269" t="s">
        <v>629</v>
      </c>
    </row>
    <row r="270" spans="3:12" ht="12.75" customHeight="1">
      <c r="C270">
        <v>2000</v>
      </c>
      <c r="D270" s="181">
        <v>32013</v>
      </c>
      <c r="E270">
        <v>59861</v>
      </c>
      <c r="F270" t="s">
        <v>406</v>
      </c>
      <c r="G270" s="167">
        <v>50000</v>
      </c>
      <c r="H270" s="167">
        <v>-48333.33</v>
      </c>
      <c r="I270" s="167">
        <v>1666.67</v>
      </c>
      <c r="J270" s="181">
        <v>32013</v>
      </c>
      <c r="K270" s="183">
        <v>1987</v>
      </c>
      <c r="L270" t="s">
        <v>629</v>
      </c>
    </row>
    <row r="271" spans="3:12" ht="12.75" customHeight="1">
      <c r="C271">
        <v>2000</v>
      </c>
      <c r="D271" s="181">
        <v>33024</v>
      </c>
      <c r="E271">
        <v>59878</v>
      </c>
      <c r="F271" t="s">
        <v>1089</v>
      </c>
      <c r="G271" s="167">
        <v>0</v>
      </c>
      <c r="H271" s="167">
        <v>0</v>
      </c>
      <c r="I271" s="167">
        <v>0</v>
      </c>
      <c r="J271" s="181">
        <v>33024</v>
      </c>
      <c r="K271" s="183">
        <v>1990</v>
      </c>
      <c r="L271" t="s">
        <v>629</v>
      </c>
    </row>
    <row r="272" spans="3:12" ht="12.75" customHeight="1">
      <c r="C272">
        <v>2000</v>
      </c>
      <c r="D272" s="181">
        <v>33024</v>
      </c>
      <c r="E272">
        <v>59880</v>
      </c>
      <c r="F272" t="s">
        <v>1089</v>
      </c>
      <c r="G272" s="167">
        <v>0</v>
      </c>
      <c r="H272" s="167">
        <v>0</v>
      </c>
      <c r="I272" s="167">
        <v>0</v>
      </c>
      <c r="J272" s="181">
        <v>33024</v>
      </c>
      <c r="K272" s="183">
        <v>1990</v>
      </c>
      <c r="L272" t="s">
        <v>629</v>
      </c>
    </row>
    <row r="273" spans="3:12" ht="12.75" customHeight="1">
      <c r="C273">
        <v>2000</v>
      </c>
      <c r="D273" s="181">
        <v>33024</v>
      </c>
      <c r="E273">
        <v>59886</v>
      </c>
      <c r="F273" t="s">
        <v>1089</v>
      </c>
      <c r="G273" s="167">
        <v>0</v>
      </c>
      <c r="H273" s="167">
        <v>0</v>
      </c>
      <c r="I273" s="167">
        <v>0</v>
      </c>
      <c r="J273" s="181">
        <v>33024</v>
      </c>
      <c r="K273" s="183">
        <v>1990</v>
      </c>
      <c r="L273" t="s">
        <v>629</v>
      </c>
    </row>
    <row r="274" spans="3:12" ht="12.75" customHeight="1">
      <c r="C274">
        <v>2000</v>
      </c>
      <c r="D274" s="181">
        <v>33024</v>
      </c>
      <c r="E274">
        <v>59887</v>
      </c>
      <c r="F274" t="s">
        <v>1089</v>
      </c>
      <c r="G274" s="167">
        <v>0</v>
      </c>
      <c r="H274" s="167">
        <v>0</v>
      </c>
      <c r="I274" s="167">
        <v>0</v>
      </c>
      <c r="J274" s="181">
        <v>33024</v>
      </c>
      <c r="K274" s="183">
        <v>1990</v>
      </c>
      <c r="L274" t="s">
        <v>629</v>
      </c>
    </row>
    <row r="275" spans="3:12" ht="12.75" customHeight="1">
      <c r="C275">
        <v>2000</v>
      </c>
      <c r="D275" s="181">
        <v>33024</v>
      </c>
      <c r="E275">
        <v>59888</v>
      </c>
      <c r="F275" t="s">
        <v>1089</v>
      </c>
      <c r="G275" s="167">
        <v>0</v>
      </c>
      <c r="H275" s="167">
        <v>0</v>
      </c>
      <c r="I275" s="167">
        <v>0</v>
      </c>
      <c r="J275" s="181">
        <v>33024</v>
      </c>
      <c r="K275" s="183">
        <v>1990</v>
      </c>
      <c r="L275" t="s">
        <v>629</v>
      </c>
    </row>
    <row r="276" spans="3:12" ht="12.75" customHeight="1">
      <c r="C276">
        <v>2000</v>
      </c>
      <c r="D276" s="181">
        <v>33131</v>
      </c>
      <c r="E276">
        <v>59889</v>
      </c>
      <c r="F276" t="s">
        <v>3750</v>
      </c>
      <c r="G276" s="167">
        <v>3840</v>
      </c>
      <c r="H276" s="167">
        <v>-3840</v>
      </c>
      <c r="I276" s="167">
        <v>0</v>
      </c>
      <c r="J276" s="181">
        <v>33131</v>
      </c>
      <c r="K276" s="183">
        <v>1990</v>
      </c>
      <c r="L276" t="s">
        <v>629</v>
      </c>
    </row>
    <row r="277" spans="3:12" ht="12.75" customHeight="1">
      <c r="C277">
        <v>2000</v>
      </c>
      <c r="D277" s="181">
        <v>33146</v>
      </c>
      <c r="E277">
        <v>59894</v>
      </c>
      <c r="F277" t="s">
        <v>3752</v>
      </c>
      <c r="G277" s="167">
        <v>12785</v>
      </c>
      <c r="H277" s="167">
        <v>-12785</v>
      </c>
      <c r="I277" s="167">
        <v>0</v>
      </c>
      <c r="J277" s="181">
        <v>33146</v>
      </c>
      <c r="K277" s="183">
        <v>1990</v>
      </c>
      <c r="L277" t="s">
        <v>629</v>
      </c>
    </row>
    <row r="278" spans="3:12" ht="12.75" customHeight="1">
      <c r="C278">
        <v>2000</v>
      </c>
      <c r="D278" s="181">
        <v>33084</v>
      </c>
      <c r="E278">
        <v>59903</v>
      </c>
      <c r="F278" t="s">
        <v>3747</v>
      </c>
      <c r="G278" s="167">
        <v>17627.73</v>
      </c>
      <c r="H278" s="167">
        <v>-17627.73</v>
      </c>
      <c r="I278" s="167">
        <v>0</v>
      </c>
      <c r="J278" s="181">
        <v>33084</v>
      </c>
      <c r="K278" s="183">
        <v>1990</v>
      </c>
      <c r="L278" t="s">
        <v>629</v>
      </c>
    </row>
    <row r="279" spans="3:12" ht="12.75" customHeight="1">
      <c r="C279">
        <v>2000</v>
      </c>
      <c r="D279" s="181">
        <v>32787</v>
      </c>
      <c r="E279">
        <v>59978</v>
      </c>
      <c r="F279" t="s">
        <v>2530</v>
      </c>
      <c r="G279" s="167">
        <v>12188</v>
      </c>
      <c r="H279" s="167">
        <v>-12188</v>
      </c>
      <c r="I279" s="167">
        <v>0</v>
      </c>
      <c r="J279" s="181">
        <v>32787</v>
      </c>
      <c r="K279" s="183">
        <v>1989</v>
      </c>
      <c r="L279" t="s">
        <v>629</v>
      </c>
    </row>
    <row r="280" spans="3:12" ht="12.75" customHeight="1">
      <c r="C280">
        <v>2000</v>
      </c>
      <c r="D280" s="181">
        <v>33116</v>
      </c>
      <c r="E280">
        <v>59985</v>
      </c>
      <c r="F280" t="s">
        <v>3749</v>
      </c>
      <c r="G280" s="167">
        <v>193223.53</v>
      </c>
      <c r="H280" s="167">
        <v>-149884.01</v>
      </c>
      <c r="I280" s="167">
        <v>43339.519999999997</v>
      </c>
      <c r="J280" s="181">
        <v>33116</v>
      </c>
      <c r="K280" s="183">
        <v>1990</v>
      </c>
      <c r="L280" t="s">
        <v>629</v>
      </c>
    </row>
    <row r="281" spans="3:12" ht="12.75" customHeight="1">
      <c r="C281">
        <v>2000</v>
      </c>
      <c r="D281" s="181">
        <v>33025</v>
      </c>
      <c r="E281">
        <v>59993</v>
      </c>
      <c r="F281" t="s">
        <v>3739</v>
      </c>
      <c r="G281" s="167">
        <v>19530</v>
      </c>
      <c r="H281" s="167">
        <v>-15303.75</v>
      </c>
      <c r="I281" s="167">
        <v>4226.25</v>
      </c>
      <c r="J281" s="181">
        <v>33025</v>
      </c>
      <c r="K281" s="183">
        <v>1990</v>
      </c>
      <c r="L281" t="s">
        <v>629</v>
      </c>
    </row>
    <row r="282" spans="3:12" ht="12.75" customHeight="1">
      <c r="C282">
        <v>2000</v>
      </c>
      <c r="D282" s="181">
        <v>33680</v>
      </c>
      <c r="E282">
        <v>60016</v>
      </c>
      <c r="F282" t="s">
        <v>3767</v>
      </c>
      <c r="G282" s="167">
        <v>98424.2</v>
      </c>
      <c r="H282" s="167">
        <v>-98219.15</v>
      </c>
      <c r="I282" s="167">
        <v>205.05</v>
      </c>
      <c r="J282" s="181">
        <v>33680</v>
      </c>
      <c r="K282" s="183">
        <v>1992</v>
      </c>
      <c r="L282" t="s">
        <v>629</v>
      </c>
    </row>
    <row r="283" spans="3:12" ht="12.75" customHeight="1">
      <c r="C283">
        <v>2000</v>
      </c>
      <c r="D283" s="181">
        <v>32354</v>
      </c>
      <c r="E283">
        <v>60028</v>
      </c>
      <c r="F283" t="s">
        <v>1154</v>
      </c>
      <c r="G283" s="167">
        <v>26845.15</v>
      </c>
      <c r="H283" s="167">
        <v>-26845.15</v>
      </c>
      <c r="I283" s="167">
        <v>0</v>
      </c>
      <c r="J283" s="181">
        <v>32354</v>
      </c>
      <c r="K283" s="183">
        <v>1988</v>
      </c>
      <c r="L283" t="s">
        <v>629</v>
      </c>
    </row>
    <row r="284" spans="3:12" ht="12.75" customHeight="1">
      <c r="C284">
        <v>2000</v>
      </c>
      <c r="D284" s="181">
        <v>33024</v>
      </c>
      <c r="E284">
        <v>60031</v>
      </c>
      <c r="F284" t="s">
        <v>1089</v>
      </c>
      <c r="G284" s="167">
        <v>0</v>
      </c>
      <c r="H284" s="167">
        <v>0</v>
      </c>
      <c r="I284" s="167">
        <v>0</v>
      </c>
      <c r="J284" s="181">
        <v>33024</v>
      </c>
      <c r="K284" s="183">
        <v>1990</v>
      </c>
      <c r="L284" t="s">
        <v>629</v>
      </c>
    </row>
    <row r="285" spans="3:12" ht="12.75" customHeight="1">
      <c r="C285">
        <v>2000</v>
      </c>
      <c r="D285" s="181">
        <v>33024</v>
      </c>
      <c r="E285">
        <v>60038</v>
      </c>
      <c r="F285" t="s">
        <v>1089</v>
      </c>
      <c r="G285" s="167">
        <v>0</v>
      </c>
      <c r="H285" s="167">
        <v>0</v>
      </c>
      <c r="I285" s="167">
        <v>0</v>
      </c>
      <c r="J285" s="181">
        <v>33024</v>
      </c>
      <c r="K285" s="183">
        <v>1990</v>
      </c>
      <c r="L285" t="s">
        <v>629</v>
      </c>
    </row>
    <row r="286" spans="3:12" ht="12.75" customHeight="1">
      <c r="C286">
        <v>2000</v>
      </c>
      <c r="D286" s="181">
        <v>32967</v>
      </c>
      <c r="E286">
        <v>60043</v>
      </c>
      <c r="F286" t="s">
        <v>3734</v>
      </c>
      <c r="G286" s="167">
        <v>9104.7000000000007</v>
      </c>
      <c r="H286" s="167">
        <v>-9104.7000000000007</v>
      </c>
      <c r="I286" s="167">
        <v>0</v>
      </c>
      <c r="J286" s="181">
        <v>32967</v>
      </c>
      <c r="K286" s="183">
        <v>1990</v>
      </c>
      <c r="L286" t="s">
        <v>629</v>
      </c>
    </row>
    <row r="287" spans="3:12" ht="12.75" customHeight="1">
      <c r="C287">
        <v>2000</v>
      </c>
      <c r="D287" s="181">
        <v>33154</v>
      </c>
      <c r="E287">
        <v>60050</v>
      </c>
      <c r="F287" t="s">
        <v>3753</v>
      </c>
      <c r="G287" s="167">
        <v>32640</v>
      </c>
      <c r="H287" s="167">
        <v>-32640</v>
      </c>
      <c r="I287" s="167">
        <v>0</v>
      </c>
      <c r="J287" s="181">
        <v>33154</v>
      </c>
      <c r="K287" s="183">
        <v>1990</v>
      </c>
      <c r="L287" t="s">
        <v>629</v>
      </c>
    </row>
    <row r="288" spans="3:12" ht="12.75" customHeight="1">
      <c r="C288">
        <v>2000</v>
      </c>
      <c r="D288" s="181">
        <v>34121</v>
      </c>
      <c r="E288">
        <v>60096</v>
      </c>
      <c r="F288" t="s">
        <v>3921</v>
      </c>
      <c r="G288" s="167">
        <v>25778.89</v>
      </c>
      <c r="H288" s="167">
        <v>-23344.22</v>
      </c>
      <c r="I288" s="167">
        <v>2434.67</v>
      </c>
      <c r="J288" s="181">
        <v>34121</v>
      </c>
      <c r="K288" s="183">
        <v>1993</v>
      </c>
      <c r="L288" t="s">
        <v>629</v>
      </c>
    </row>
    <row r="289" spans="3:12" ht="12.75" customHeight="1">
      <c r="C289">
        <v>2000</v>
      </c>
      <c r="D289" s="181">
        <v>34181</v>
      </c>
      <c r="E289">
        <v>60097</v>
      </c>
      <c r="F289" t="s">
        <v>3926</v>
      </c>
      <c r="G289" s="167">
        <v>67142.539999999994</v>
      </c>
      <c r="H289" s="167">
        <v>-60055.27</v>
      </c>
      <c r="I289" s="167">
        <v>7087.27</v>
      </c>
      <c r="J289" s="181">
        <v>34181</v>
      </c>
      <c r="K289" s="183">
        <v>1993</v>
      </c>
      <c r="L289" t="s">
        <v>629</v>
      </c>
    </row>
    <row r="290" spans="3:12" ht="12.75" customHeight="1">
      <c r="C290">
        <v>2000</v>
      </c>
      <c r="D290" s="181">
        <v>34150</v>
      </c>
      <c r="E290">
        <v>60098</v>
      </c>
      <c r="F290" t="s">
        <v>3923</v>
      </c>
      <c r="G290" s="167">
        <v>15000</v>
      </c>
      <c r="H290" s="167">
        <v>-13500</v>
      </c>
      <c r="I290" s="167">
        <v>1500</v>
      </c>
      <c r="J290" s="181">
        <v>34150</v>
      </c>
      <c r="K290" s="183">
        <v>1993</v>
      </c>
      <c r="L290" t="s">
        <v>629</v>
      </c>
    </row>
    <row r="291" spans="3:12" ht="12.75" customHeight="1">
      <c r="C291">
        <v>2000</v>
      </c>
      <c r="D291" s="181">
        <v>34181</v>
      </c>
      <c r="E291">
        <v>60102</v>
      </c>
      <c r="F291" t="s">
        <v>3925</v>
      </c>
      <c r="G291" s="167">
        <v>30830</v>
      </c>
      <c r="H291" s="167">
        <v>-27575.72</v>
      </c>
      <c r="I291" s="167">
        <v>3254.28</v>
      </c>
      <c r="J291" s="181">
        <v>34181</v>
      </c>
      <c r="K291" s="183">
        <v>1993</v>
      </c>
      <c r="L291" t="s">
        <v>629</v>
      </c>
    </row>
    <row r="292" spans="3:12" ht="12.75" customHeight="1">
      <c r="C292">
        <v>2000</v>
      </c>
      <c r="D292" s="181">
        <v>36311</v>
      </c>
      <c r="E292">
        <v>60150</v>
      </c>
      <c r="F292" t="s">
        <v>1099</v>
      </c>
      <c r="G292" s="167">
        <v>0</v>
      </c>
      <c r="H292" s="167">
        <v>0</v>
      </c>
      <c r="I292" s="167">
        <v>0</v>
      </c>
      <c r="J292" s="181">
        <v>36311</v>
      </c>
      <c r="K292" s="183">
        <v>1999</v>
      </c>
      <c r="L292" t="s">
        <v>629</v>
      </c>
    </row>
    <row r="293" spans="3:12" ht="12.75" customHeight="1">
      <c r="C293">
        <v>2000</v>
      </c>
      <c r="D293" s="181">
        <v>36453</v>
      </c>
      <c r="E293">
        <v>60173</v>
      </c>
      <c r="F293" t="s">
        <v>3933</v>
      </c>
      <c r="G293" s="167">
        <v>959951</v>
      </c>
      <c r="H293" s="167">
        <v>-275185.96000000002</v>
      </c>
      <c r="I293" s="167">
        <v>684765.04</v>
      </c>
      <c r="J293" s="181">
        <v>36453</v>
      </c>
      <c r="K293" s="183">
        <v>1999</v>
      </c>
      <c r="L293" t="s">
        <v>629</v>
      </c>
    </row>
    <row r="294" spans="3:12" ht="12.75" customHeight="1">
      <c r="C294">
        <v>2000</v>
      </c>
      <c r="D294" s="181">
        <v>37043</v>
      </c>
      <c r="E294">
        <v>60199</v>
      </c>
      <c r="F294" t="s">
        <v>2480</v>
      </c>
      <c r="G294" s="167">
        <v>75098.64</v>
      </c>
      <c r="H294" s="167">
        <v>-27953.39</v>
      </c>
      <c r="I294" s="167">
        <v>47145.25</v>
      </c>
      <c r="J294" s="181">
        <v>37043</v>
      </c>
      <c r="K294" s="183">
        <v>2001</v>
      </c>
      <c r="L294" t="s">
        <v>629</v>
      </c>
    </row>
    <row r="295" spans="3:12" ht="12.75" customHeight="1">
      <c r="C295">
        <v>2000</v>
      </c>
      <c r="D295" s="181">
        <v>34485</v>
      </c>
      <c r="E295">
        <v>60216</v>
      </c>
      <c r="F295" t="s">
        <v>1089</v>
      </c>
      <c r="G295" s="167">
        <v>0</v>
      </c>
      <c r="H295" s="167">
        <v>0</v>
      </c>
      <c r="I295" s="167">
        <v>0</v>
      </c>
      <c r="J295" s="181">
        <v>34485</v>
      </c>
      <c r="K295" s="183">
        <v>1994</v>
      </c>
      <c r="L295" t="s">
        <v>629</v>
      </c>
    </row>
    <row r="296" spans="3:12" ht="12.75" customHeight="1">
      <c r="C296">
        <v>2000</v>
      </c>
      <c r="D296" s="181">
        <v>32386</v>
      </c>
      <c r="E296">
        <v>60230</v>
      </c>
      <c r="F296" t="s">
        <v>3086</v>
      </c>
      <c r="G296" s="167">
        <v>18149.5</v>
      </c>
      <c r="H296" s="167">
        <v>-18149.5</v>
      </c>
      <c r="I296" s="167">
        <v>0</v>
      </c>
      <c r="J296" s="181">
        <v>32386</v>
      </c>
      <c r="K296" s="183">
        <v>1988</v>
      </c>
      <c r="L296" t="s">
        <v>629</v>
      </c>
    </row>
    <row r="297" spans="3:12" ht="12.75" customHeight="1">
      <c r="C297">
        <v>2000</v>
      </c>
      <c r="D297" s="181">
        <v>32932</v>
      </c>
      <c r="E297">
        <v>60247</v>
      </c>
      <c r="F297" t="s">
        <v>2534</v>
      </c>
      <c r="G297" s="167">
        <v>10905</v>
      </c>
      <c r="H297" s="167">
        <v>-10905</v>
      </c>
      <c r="I297" s="167">
        <v>0</v>
      </c>
      <c r="J297" s="181">
        <v>32932</v>
      </c>
      <c r="K297" s="183">
        <v>1990</v>
      </c>
      <c r="L297" t="s">
        <v>629</v>
      </c>
    </row>
    <row r="298" spans="3:12" ht="12.75" customHeight="1">
      <c r="C298">
        <v>2000</v>
      </c>
      <c r="D298" s="181">
        <v>32877</v>
      </c>
      <c r="E298">
        <v>60261</v>
      </c>
      <c r="F298" t="s">
        <v>2531</v>
      </c>
      <c r="G298" s="167">
        <v>17116.34</v>
      </c>
      <c r="H298" s="167">
        <v>-17116.34</v>
      </c>
      <c r="I298" s="167">
        <v>0</v>
      </c>
      <c r="J298" s="181">
        <v>32877</v>
      </c>
      <c r="K298" s="183">
        <v>1990</v>
      </c>
      <c r="L298" t="s">
        <v>629</v>
      </c>
    </row>
    <row r="299" spans="3:12" ht="12.75" customHeight="1">
      <c r="C299">
        <v>2000</v>
      </c>
      <c r="D299" s="181">
        <v>27089</v>
      </c>
      <c r="E299">
        <v>60346</v>
      </c>
      <c r="F299" t="s">
        <v>1132</v>
      </c>
      <c r="G299" s="167">
        <v>4502</v>
      </c>
      <c r="H299" s="167">
        <v>-3289.26</v>
      </c>
      <c r="I299" s="167">
        <v>1212.74</v>
      </c>
      <c r="J299" s="181">
        <v>27089</v>
      </c>
      <c r="K299" s="183">
        <v>1974</v>
      </c>
      <c r="L299" t="s">
        <v>629</v>
      </c>
    </row>
    <row r="300" spans="3:12" ht="12.75" customHeight="1">
      <c r="C300">
        <v>2000</v>
      </c>
      <c r="D300" s="181">
        <v>27029</v>
      </c>
      <c r="E300">
        <v>60348</v>
      </c>
      <c r="F300" t="s">
        <v>1131</v>
      </c>
      <c r="G300" s="167">
        <v>169676</v>
      </c>
      <c r="H300" s="167">
        <v>-124887.98</v>
      </c>
      <c r="I300" s="167">
        <v>44788.02</v>
      </c>
      <c r="J300" s="181">
        <v>27029</v>
      </c>
      <c r="K300" s="183">
        <v>1973</v>
      </c>
      <c r="L300" t="s">
        <v>629</v>
      </c>
    </row>
    <row r="301" spans="3:12" ht="12.75" customHeight="1">
      <c r="C301">
        <v>2000</v>
      </c>
      <c r="D301" s="181">
        <v>27364</v>
      </c>
      <c r="E301">
        <v>60350</v>
      </c>
      <c r="F301" t="s">
        <v>1135</v>
      </c>
      <c r="G301" s="167">
        <v>19541</v>
      </c>
      <c r="H301" s="167">
        <v>-13894.77</v>
      </c>
      <c r="I301" s="167">
        <v>5646.23</v>
      </c>
      <c r="J301" s="181">
        <v>27364</v>
      </c>
      <c r="K301" s="183">
        <v>1974</v>
      </c>
      <c r="L301" t="s">
        <v>629</v>
      </c>
    </row>
    <row r="302" spans="3:12" ht="12.75" customHeight="1">
      <c r="C302">
        <v>2000</v>
      </c>
      <c r="D302" s="181">
        <v>27364</v>
      </c>
      <c r="E302">
        <v>60352</v>
      </c>
      <c r="F302" t="s">
        <v>1134</v>
      </c>
      <c r="G302" s="167">
        <v>7698</v>
      </c>
      <c r="H302" s="167">
        <v>-5474.03</v>
      </c>
      <c r="I302" s="167">
        <v>2223.9699999999998</v>
      </c>
      <c r="J302" s="181">
        <v>27364</v>
      </c>
      <c r="K302" s="183">
        <v>1974</v>
      </c>
      <c r="L302" t="s">
        <v>629</v>
      </c>
    </row>
    <row r="303" spans="3:12" ht="12.75" customHeight="1">
      <c r="C303">
        <v>2000</v>
      </c>
      <c r="D303" s="181">
        <v>32430</v>
      </c>
      <c r="E303">
        <v>60357</v>
      </c>
      <c r="F303" t="s">
        <v>1160</v>
      </c>
      <c r="G303" s="167">
        <v>67652</v>
      </c>
      <c r="H303" s="167">
        <v>-57648.98</v>
      </c>
      <c r="I303" s="167">
        <v>10003.02</v>
      </c>
      <c r="J303" s="181">
        <v>32430</v>
      </c>
      <c r="K303" s="183">
        <v>1988</v>
      </c>
      <c r="L303" t="s">
        <v>629</v>
      </c>
    </row>
    <row r="304" spans="3:12" ht="12.75" customHeight="1">
      <c r="C304">
        <v>2000</v>
      </c>
      <c r="D304" s="181">
        <v>32356</v>
      </c>
      <c r="E304">
        <v>60363</v>
      </c>
      <c r="F304" t="s">
        <v>1157</v>
      </c>
      <c r="G304" s="167">
        <v>105000</v>
      </c>
      <c r="H304" s="167">
        <v>-64458.34</v>
      </c>
      <c r="I304" s="167">
        <v>40541.660000000003</v>
      </c>
      <c r="J304" s="181">
        <v>32356</v>
      </c>
      <c r="K304" s="183">
        <v>1988</v>
      </c>
      <c r="L304" t="s">
        <v>629</v>
      </c>
    </row>
    <row r="305" spans="3:12" ht="12.75" customHeight="1">
      <c r="C305">
        <v>2000</v>
      </c>
      <c r="D305" s="181">
        <v>32356</v>
      </c>
      <c r="E305">
        <v>60364</v>
      </c>
      <c r="F305" t="s">
        <v>1158</v>
      </c>
      <c r="G305" s="167">
        <v>105000</v>
      </c>
      <c r="H305" s="167">
        <v>-64458.34</v>
      </c>
      <c r="I305">
        <v>40541.660000000003</v>
      </c>
      <c r="J305" s="181">
        <v>32356</v>
      </c>
      <c r="K305" s="183">
        <v>1988</v>
      </c>
      <c r="L305" t="s">
        <v>629</v>
      </c>
    </row>
    <row r="306" spans="3:12" ht="12.75" customHeight="1">
      <c r="C306">
        <v>2000</v>
      </c>
      <c r="D306" s="181">
        <v>32356</v>
      </c>
      <c r="E306">
        <v>60365</v>
      </c>
      <c r="F306" t="s">
        <v>1156</v>
      </c>
      <c r="G306" s="167">
        <v>60000</v>
      </c>
      <c r="H306" s="167">
        <v>-44200</v>
      </c>
      <c r="I306">
        <v>15800</v>
      </c>
      <c r="J306" s="181">
        <v>32356</v>
      </c>
      <c r="K306" s="183">
        <v>1988</v>
      </c>
      <c r="L306" t="s">
        <v>629</v>
      </c>
    </row>
    <row r="307" spans="3:12" ht="12.75" customHeight="1">
      <c r="C307">
        <v>2000</v>
      </c>
      <c r="D307" s="181">
        <v>32906</v>
      </c>
      <c r="E307">
        <v>60371</v>
      </c>
      <c r="F307" t="s">
        <v>2533</v>
      </c>
      <c r="G307" s="167">
        <v>8438.15</v>
      </c>
      <c r="H307" s="167">
        <v>-8438.15</v>
      </c>
      <c r="I307" s="167">
        <v>0</v>
      </c>
      <c r="J307" s="181">
        <v>32906</v>
      </c>
      <c r="K307" s="183">
        <v>1990</v>
      </c>
      <c r="L307" t="s">
        <v>629</v>
      </c>
    </row>
    <row r="308" spans="3:12" ht="12.75" customHeight="1">
      <c r="C308">
        <v>2000</v>
      </c>
      <c r="D308" s="181">
        <v>32832</v>
      </c>
      <c r="E308">
        <v>60374</v>
      </c>
      <c r="F308" t="s">
        <v>3319</v>
      </c>
      <c r="G308" s="167">
        <v>34650</v>
      </c>
      <c r="H308" s="167">
        <v>-34650</v>
      </c>
      <c r="I308" s="167">
        <v>0</v>
      </c>
      <c r="J308" s="181">
        <v>32832</v>
      </c>
      <c r="K308" s="183">
        <v>1989</v>
      </c>
      <c r="L308" t="s">
        <v>629</v>
      </c>
    </row>
    <row r="309" spans="3:12" ht="12.75" customHeight="1">
      <c r="C309">
        <v>2000</v>
      </c>
      <c r="D309" s="181">
        <v>33189</v>
      </c>
      <c r="E309">
        <v>60389</v>
      </c>
      <c r="F309" t="s">
        <v>3754</v>
      </c>
      <c r="G309" s="167">
        <v>23702.5</v>
      </c>
      <c r="H309" s="167">
        <v>-23702.5</v>
      </c>
      <c r="I309" s="167">
        <v>0</v>
      </c>
      <c r="J309" s="181">
        <v>33189</v>
      </c>
      <c r="K309" s="183">
        <v>1990</v>
      </c>
      <c r="L309" t="s">
        <v>629</v>
      </c>
    </row>
    <row r="310" spans="3:12" ht="12.75" customHeight="1">
      <c r="C310">
        <v>2000</v>
      </c>
      <c r="D310" s="181">
        <v>33878</v>
      </c>
      <c r="E310">
        <v>60417</v>
      </c>
      <c r="F310" t="s">
        <v>3776</v>
      </c>
      <c r="G310" s="167">
        <v>76609.5</v>
      </c>
      <c r="H310" s="167">
        <v>-72779.03</v>
      </c>
      <c r="I310">
        <v>3830.47</v>
      </c>
      <c r="J310" s="181">
        <v>33878</v>
      </c>
      <c r="K310" s="183">
        <v>1992</v>
      </c>
      <c r="L310" t="s">
        <v>629</v>
      </c>
    </row>
    <row r="311" spans="3:12" ht="12.75" customHeight="1">
      <c r="C311">
        <v>2000</v>
      </c>
      <c r="D311" s="181">
        <v>27364</v>
      </c>
      <c r="E311">
        <v>60460</v>
      </c>
      <c r="F311" t="s">
        <v>1133</v>
      </c>
      <c r="G311" s="167">
        <v>3791</v>
      </c>
      <c r="H311" s="167">
        <v>-2694.78</v>
      </c>
      <c r="I311" s="167">
        <v>1096.22</v>
      </c>
      <c r="J311" s="181">
        <v>27364</v>
      </c>
      <c r="K311" s="183">
        <v>1974</v>
      </c>
      <c r="L311" t="s">
        <v>629</v>
      </c>
    </row>
    <row r="312" spans="3:12" ht="12.75" customHeight="1">
      <c r="C312">
        <v>2000</v>
      </c>
      <c r="D312" s="181">
        <v>27364</v>
      </c>
      <c r="E312">
        <v>60461</v>
      </c>
      <c r="F312" t="s">
        <v>1136</v>
      </c>
      <c r="G312" s="167">
        <v>34833</v>
      </c>
      <c r="H312" s="167">
        <v>-24770.25</v>
      </c>
      <c r="I312" s="167">
        <v>10062.75</v>
      </c>
      <c r="J312" s="181">
        <v>27364</v>
      </c>
      <c r="K312" s="183">
        <v>1974</v>
      </c>
      <c r="L312" t="s">
        <v>629</v>
      </c>
    </row>
    <row r="313" spans="3:12" ht="12.75" customHeight="1">
      <c r="C313">
        <v>2000</v>
      </c>
      <c r="D313" s="181">
        <v>27485</v>
      </c>
      <c r="E313">
        <v>60463</v>
      </c>
      <c r="F313" t="s">
        <v>3524</v>
      </c>
      <c r="G313" s="167">
        <v>47414</v>
      </c>
      <c r="H313" s="167">
        <v>-33717.760000000002</v>
      </c>
      <c r="I313" s="167">
        <v>13696.24</v>
      </c>
      <c r="J313" s="181">
        <v>27485</v>
      </c>
      <c r="K313" s="183">
        <v>1975</v>
      </c>
      <c r="L313" t="s">
        <v>629</v>
      </c>
    </row>
    <row r="314" spans="3:12" ht="12.75" customHeight="1">
      <c r="C314">
        <v>2000</v>
      </c>
      <c r="D314" s="181">
        <v>27485</v>
      </c>
      <c r="E314">
        <v>60464</v>
      </c>
      <c r="F314" t="s">
        <v>1137</v>
      </c>
      <c r="G314" s="167">
        <v>6538</v>
      </c>
      <c r="H314" s="167">
        <v>-4648.25</v>
      </c>
      <c r="I314" s="167">
        <v>1889.75</v>
      </c>
      <c r="J314" s="181">
        <v>27485</v>
      </c>
      <c r="K314" s="183">
        <v>1975</v>
      </c>
      <c r="L314" t="s">
        <v>629</v>
      </c>
    </row>
    <row r="315" spans="3:12" ht="12.75" customHeight="1">
      <c r="C315">
        <v>2000</v>
      </c>
      <c r="D315" s="181">
        <v>27485</v>
      </c>
      <c r="E315">
        <v>60465</v>
      </c>
      <c r="F315" t="s">
        <v>1138</v>
      </c>
      <c r="G315" s="167">
        <v>12743</v>
      </c>
      <c r="H315" s="167">
        <v>-9061.1200000000008</v>
      </c>
      <c r="I315" s="167">
        <v>3681.88</v>
      </c>
      <c r="J315" s="181">
        <v>27485</v>
      </c>
      <c r="K315" s="183">
        <v>1975</v>
      </c>
      <c r="L315" t="s">
        <v>629</v>
      </c>
    </row>
    <row r="316" spans="3:12" ht="12.75" customHeight="1">
      <c r="C316">
        <v>2000</v>
      </c>
      <c r="D316" s="181">
        <v>27485</v>
      </c>
      <c r="E316">
        <v>60466</v>
      </c>
      <c r="F316" t="s">
        <v>1140</v>
      </c>
      <c r="G316" s="167">
        <v>69833.87</v>
      </c>
      <c r="H316" s="167">
        <v>-49660.75</v>
      </c>
      <c r="I316" s="167">
        <v>20173.12</v>
      </c>
      <c r="J316" s="181">
        <v>27485</v>
      </c>
      <c r="K316" s="183">
        <v>1975</v>
      </c>
      <c r="L316" t="s">
        <v>629</v>
      </c>
    </row>
    <row r="317" spans="3:12" ht="12.75" customHeight="1">
      <c r="C317">
        <v>2000</v>
      </c>
      <c r="D317" s="181">
        <v>27485</v>
      </c>
      <c r="E317">
        <v>60469</v>
      </c>
      <c r="F317" t="s">
        <v>1139</v>
      </c>
      <c r="G317" s="167">
        <v>40058</v>
      </c>
      <c r="H317" s="167">
        <v>-28485.33</v>
      </c>
      <c r="I317" s="167">
        <v>11572.67</v>
      </c>
      <c r="J317" s="181">
        <v>27485</v>
      </c>
      <c r="K317" s="183">
        <v>1975</v>
      </c>
      <c r="L317" t="s">
        <v>629</v>
      </c>
    </row>
    <row r="318" spans="3:12" ht="12.75" customHeight="1">
      <c r="C318">
        <v>2000</v>
      </c>
      <c r="D318" s="181">
        <v>27759</v>
      </c>
      <c r="E318">
        <v>60474</v>
      </c>
      <c r="F318" t="s">
        <v>1143</v>
      </c>
      <c r="G318" s="167">
        <v>24408</v>
      </c>
      <c r="H318" s="167">
        <v>-16839.97</v>
      </c>
      <c r="I318" s="167">
        <v>7568.03</v>
      </c>
      <c r="J318" s="181">
        <v>27759</v>
      </c>
      <c r="K318" s="183">
        <v>1975</v>
      </c>
      <c r="L318" t="s">
        <v>629</v>
      </c>
    </row>
    <row r="319" spans="3:12" ht="12.75" customHeight="1">
      <c r="C319">
        <v>2000</v>
      </c>
      <c r="D319" s="181">
        <v>32750</v>
      </c>
      <c r="E319">
        <v>60495</v>
      </c>
      <c r="F319" t="s">
        <v>3319</v>
      </c>
      <c r="G319" s="167">
        <v>34710</v>
      </c>
      <c r="H319" s="167">
        <v>-34710</v>
      </c>
      <c r="I319" s="167">
        <v>0</v>
      </c>
      <c r="J319" s="181">
        <v>32750</v>
      </c>
      <c r="K319" s="183">
        <v>1989</v>
      </c>
      <c r="L319" t="s">
        <v>629</v>
      </c>
    </row>
    <row r="320" spans="3:12" ht="12.75" customHeight="1">
      <c r="C320">
        <v>2000</v>
      </c>
      <c r="D320" s="181">
        <v>32952</v>
      </c>
      <c r="E320">
        <v>60503</v>
      </c>
      <c r="F320" t="s">
        <v>2536</v>
      </c>
      <c r="G320" s="167">
        <v>17630.53</v>
      </c>
      <c r="H320" s="167">
        <v>-16966.18</v>
      </c>
      <c r="I320" s="167">
        <v>664.35</v>
      </c>
      <c r="J320" s="181">
        <v>32952</v>
      </c>
      <c r="K320" s="183">
        <v>1990</v>
      </c>
      <c r="L320" t="s">
        <v>629</v>
      </c>
    </row>
    <row r="321" spans="3:12" ht="12.75" customHeight="1">
      <c r="C321">
        <v>2000</v>
      </c>
      <c r="D321" s="181">
        <v>33208</v>
      </c>
      <c r="E321">
        <v>60514</v>
      </c>
      <c r="F321" t="s">
        <v>3756</v>
      </c>
      <c r="G321" s="167">
        <v>10652</v>
      </c>
      <c r="H321" s="167">
        <v>-10652</v>
      </c>
      <c r="I321">
        <v>0</v>
      </c>
      <c r="J321" s="181">
        <v>33208</v>
      </c>
      <c r="K321" s="183">
        <v>1990</v>
      </c>
      <c r="L321" t="s">
        <v>629</v>
      </c>
    </row>
    <row r="322" spans="3:12" ht="12.75" customHeight="1">
      <c r="C322">
        <v>2000</v>
      </c>
      <c r="D322" s="181">
        <v>33499</v>
      </c>
      <c r="E322">
        <v>60532</v>
      </c>
      <c r="F322" t="s">
        <v>3535</v>
      </c>
      <c r="G322" s="167">
        <v>4790</v>
      </c>
      <c r="H322" s="167">
        <v>-3548.05</v>
      </c>
      <c r="I322">
        <v>1241.95</v>
      </c>
      <c r="J322" s="181">
        <v>33499</v>
      </c>
      <c r="K322" s="183">
        <v>1991</v>
      </c>
      <c r="L322" t="s">
        <v>629</v>
      </c>
    </row>
    <row r="323" spans="3:12" ht="12.75" customHeight="1">
      <c r="C323">
        <v>2000</v>
      </c>
      <c r="D323" s="181">
        <v>27759</v>
      </c>
      <c r="E323">
        <v>60591</v>
      </c>
      <c r="F323" t="s">
        <v>1145</v>
      </c>
      <c r="G323" s="167">
        <v>64988</v>
      </c>
      <c r="H323" s="167">
        <v>-44841.23</v>
      </c>
      <c r="I323">
        <v>20146.77</v>
      </c>
      <c r="J323" s="181">
        <v>27759</v>
      </c>
      <c r="K323" s="183">
        <v>1975</v>
      </c>
      <c r="L323" t="s">
        <v>629</v>
      </c>
    </row>
    <row r="324" spans="3:12" ht="12.75" customHeight="1">
      <c r="C324">
        <v>2000</v>
      </c>
      <c r="D324" s="181">
        <v>27759</v>
      </c>
      <c r="E324">
        <v>60595</v>
      </c>
      <c r="F324" t="s">
        <v>1144</v>
      </c>
      <c r="G324" s="167">
        <v>32496</v>
      </c>
      <c r="H324" s="167">
        <v>-32496</v>
      </c>
      <c r="I324" s="167">
        <v>0</v>
      </c>
      <c r="J324" s="181">
        <v>27759</v>
      </c>
      <c r="K324" s="183">
        <v>1975</v>
      </c>
      <c r="L324" t="s">
        <v>629</v>
      </c>
    </row>
    <row r="325" spans="3:12" ht="12.75" customHeight="1">
      <c r="C325">
        <v>2000</v>
      </c>
      <c r="D325" s="181">
        <v>28126</v>
      </c>
      <c r="E325">
        <v>60602</v>
      </c>
      <c r="F325" t="s">
        <v>1146</v>
      </c>
      <c r="G325" s="167">
        <v>8837</v>
      </c>
      <c r="H325" s="167">
        <v>-8837</v>
      </c>
      <c r="I325" s="167">
        <v>0</v>
      </c>
      <c r="J325" s="181">
        <v>28126</v>
      </c>
      <c r="K325" s="183">
        <v>1977</v>
      </c>
      <c r="L325" t="s">
        <v>629</v>
      </c>
    </row>
    <row r="326" spans="3:12" ht="12.75" customHeight="1">
      <c r="C326">
        <v>2000</v>
      </c>
      <c r="D326" s="181">
        <v>32567</v>
      </c>
      <c r="E326">
        <v>60613</v>
      </c>
      <c r="F326" t="s">
        <v>1162</v>
      </c>
      <c r="G326" s="167">
        <v>5911</v>
      </c>
      <c r="H326" s="167">
        <v>-5911</v>
      </c>
      <c r="I326" s="167">
        <v>0</v>
      </c>
      <c r="J326" s="181">
        <v>32567</v>
      </c>
      <c r="K326" s="183">
        <v>1989</v>
      </c>
      <c r="L326" t="s">
        <v>629</v>
      </c>
    </row>
    <row r="327" spans="3:12" ht="12.75" customHeight="1">
      <c r="C327">
        <v>2000</v>
      </c>
      <c r="D327" s="181">
        <v>32946</v>
      </c>
      <c r="E327">
        <v>60615</v>
      </c>
      <c r="F327" t="s">
        <v>2535</v>
      </c>
      <c r="G327" s="167">
        <v>8990</v>
      </c>
      <c r="H327" s="167">
        <v>-7110.92</v>
      </c>
      <c r="I327" s="167">
        <v>1879.08</v>
      </c>
      <c r="J327" s="181">
        <v>32946</v>
      </c>
      <c r="K327" s="183">
        <v>1990</v>
      </c>
      <c r="L327" t="s">
        <v>629</v>
      </c>
    </row>
    <row r="328" spans="3:12" ht="12.75" customHeight="1">
      <c r="C328">
        <v>2000</v>
      </c>
      <c r="D328" s="181">
        <v>33508</v>
      </c>
      <c r="E328">
        <v>60644</v>
      </c>
      <c r="F328" t="s">
        <v>3395</v>
      </c>
      <c r="G328" s="167">
        <v>18165</v>
      </c>
      <c r="H328" s="167">
        <v>-18165</v>
      </c>
      <c r="I328">
        <v>0</v>
      </c>
      <c r="J328" s="181">
        <v>33508</v>
      </c>
      <c r="K328" s="183">
        <v>1991</v>
      </c>
      <c r="L328" t="s">
        <v>629</v>
      </c>
    </row>
    <row r="329" spans="3:12" ht="12.75" customHeight="1">
      <c r="C329">
        <v>2000</v>
      </c>
      <c r="D329" s="181">
        <v>28855</v>
      </c>
      <c r="E329">
        <v>60715</v>
      </c>
      <c r="F329" t="s">
        <v>1148</v>
      </c>
      <c r="G329" s="167">
        <v>52698</v>
      </c>
      <c r="H329" s="167">
        <v>-52698</v>
      </c>
      <c r="I329">
        <v>0</v>
      </c>
      <c r="J329" s="181">
        <v>28855</v>
      </c>
      <c r="K329" s="183">
        <v>1978</v>
      </c>
      <c r="L329" t="s">
        <v>629</v>
      </c>
    </row>
    <row r="330" spans="3:12" ht="12.75" customHeight="1">
      <c r="C330">
        <v>2000</v>
      </c>
      <c r="D330" s="181">
        <v>28855</v>
      </c>
      <c r="E330">
        <v>60716</v>
      </c>
      <c r="F330" t="s">
        <v>1147</v>
      </c>
      <c r="G330" s="167">
        <v>8500</v>
      </c>
      <c r="H330" s="167">
        <v>-8500</v>
      </c>
      <c r="I330" s="167">
        <v>0</v>
      </c>
      <c r="J330" s="181">
        <v>28855</v>
      </c>
      <c r="K330" s="183">
        <v>1978</v>
      </c>
      <c r="L330" t="s">
        <v>629</v>
      </c>
    </row>
    <row r="331" spans="3:12" ht="12.75" customHeight="1">
      <c r="C331">
        <v>2000</v>
      </c>
      <c r="D331" s="181">
        <v>28855</v>
      </c>
      <c r="E331">
        <v>60717</v>
      </c>
      <c r="F331" t="s">
        <v>3525</v>
      </c>
      <c r="G331" s="167">
        <v>27331</v>
      </c>
      <c r="H331" s="167">
        <v>-27331</v>
      </c>
      <c r="I331" s="167">
        <v>0</v>
      </c>
      <c r="J331" s="181">
        <v>28855</v>
      </c>
      <c r="K331" s="183">
        <v>1978</v>
      </c>
      <c r="L331" t="s">
        <v>629</v>
      </c>
    </row>
    <row r="332" spans="3:12" ht="12.75" customHeight="1">
      <c r="C332">
        <v>2000</v>
      </c>
      <c r="D332" s="181">
        <v>28855</v>
      </c>
      <c r="E332">
        <v>60720</v>
      </c>
      <c r="F332" t="s">
        <v>3526</v>
      </c>
      <c r="G332" s="167">
        <v>41168</v>
      </c>
      <c r="H332" s="167">
        <v>-41168</v>
      </c>
      <c r="I332" s="167">
        <v>0</v>
      </c>
      <c r="J332" s="181">
        <v>28855</v>
      </c>
      <c r="K332" s="183">
        <v>1978</v>
      </c>
      <c r="L332" t="s">
        <v>629</v>
      </c>
    </row>
    <row r="333" spans="3:12" ht="12.75" customHeight="1">
      <c r="C333">
        <v>2000</v>
      </c>
      <c r="D333" s="181">
        <v>29220</v>
      </c>
      <c r="E333">
        <v>60723</v>
      </c>
      <c r="F333" t="s">
        <v>3528</v>
      </c>
      <c r="G333" s="167">
        <v>8940</v>
      </c>
      <c r="H333">
        <v>-8940</v>
      </c>
      <c r="I333">
        <v>0</v>
      </c>
      <c r="J333" s="181">
        <v>29220</v>
      </c>
      <c r="K333" s="183">
        <v>1979</v>
      </c>
      <c r="L333" t="s">
        <v>629</v>
      </c>
    </row>
    <row r="334" spans="3:12" ht="12.75" customHeight="1">
      <c r="C334">
        <v>2000</v>
      </c>
      <c r="D334" s="181">
        <v>33025</v>
      </c>
      <c r="E334">
        <v>60753</v>
      </c>
      <c r="F334" t="s">
        <v>3742</v>
      </c>
      <c r="G334" s="167">
        <v>55600</v>
      </c>
      <c r="H334" s="167">
        <v>-43568.31</v>
      </c>
      <c r="I334" s="167">
        <v>12031.69</v>
      </c>
      <c r="J334" s="181">
        <v>33025</v>
      </c>
      <c r="K334" s="183">
        <v>1990</v>
      </c>
      <c r="L334" t="s">
        <v>629</v>
      </c>
    </row>
    <row r="335" spans="3:12" ht="12.75" customHeight="1">
      <c r="C335">
        <v>2000</v>
      </c>
      <c r="D335" s="181">
        <v>33025</v>
      </c>
      <c r="E335">
        <v>60754</v>
      </c>
      <c r="F335" t="s">
        <v>3743</v>
      </c>
      <c r="G335" s="167">
        <v>83400</v>
      </c>
      <c r="H335">
        <v>-65352.44</v>
      </c>
      <c r="I335">
        <v>18047.560000000001</v>
      </c>
      <c r="J335" s="181">
        <v>33025</v>
      </c>
      <c r="K335" s="183">
        <v>1990</v>
      </c>
      <c r="L335" t="s">
        <v>629</v>
      </c>
    </row>
    <row r="336" spans="3:12" ht="12.75" customHeight="1">
      <c r="C336">
        <v>2000</v>
      </c>
      <c r="D336" s="181">
        <v>33238</v>
      </c>
      <c r="E336">
        <v>60762</v>
      </c>
      <c r="F336" t="s">
        <v>3759</v>
      </c>
      <c r="G336" s="167">
        <v>20650</v>
      </c>
      <c r="H336" s="167">
        <v>-20650</v>
      </c>
      <c r="I336" s="167">
        <v>0</v>
      </c>
      <c r="J336" s="181">
        <v>33238</v>
      </c>
      <c r="K336" s="183">
        <v>1990</v>
      </c>
      <c r="L336" t="s">
        <v>629</v>
      </c>
    </row>
    <row r="337" spans="3:12" ht="12.75" customHeight="1">
      <c r="C337">
        <v>2000</v>
      </c>
      <c r="D337" s="181">
        <v>33238</v>
      </c>
      <c r="E337">
        <v>60767</v>
      </c>
      <c r="F337" t="s">
        <v>3758</v>
      </c>
      <c r="G337" s="167">
        <v>4500</v>
      </c>
      <c r="H337">
        <v>-4500</v>
      </c>
      <c r="I337">
        <v>0</v>
      </c>
      <c r="J337" s="181">
        <v>33238</v>
      </c>
      <c r="K337" s="183">
        <v>1990</v>
      </c>
      <c r="L337" t="s">
        <v>629</v>
      </c>
    </row>
    <row r="338" spans="3:12" ht="12.75" customHeight="1">
      <c r="C338">
        <v>2000</v>
      </c>
      <c r="D338" s="181">
        <v>29586</v>
      </c>
      <c r="E338">
        <v>60833</v>
      </c>
      <c r="F338" t="s">
        <v>1149</v>
      </c>
      <c r="G338" s="167">
        <v>4895</v>
      </c>
      <c r="H338">
        <v>-4895</v>
      </c>
      <c r="I338">
        <v>0</v>
      </c>
      <c r="J338" s="181">
        <v>29586</v>
      </c>
      <c r="K338" s="183">
        <v>1980</v>
      </c>
      <c r="L338" t="s">
        <v>629</v>
      </c>
    </row>
    <row r="339" spans="3:12" ht="12.75" customHeight="1">
      <c r="C339">
        <v>2000</v>
      </c>
      <c r="D339" s="181">
        <v>29738</v>
      </c>
      <c r="E339">
        <v>60836</v>
      </c>
      <c r="F339" t="s">
        <v>1150</v>
      </c>
      <c r="G339" s="167">
        <v>35216</v>
      </c>
      <c r="H339">
        <v>-35216</v>
      </c>
      <c r="I339">
        <v>0</v>
      </c>
      <c r="J339" s="181">
        <v>29738</v>
      </c>
      <c r="K339" s="183">
        <v>1981</v>
      </c>
      <c r="L339" t="s">
        <v>629</v>
      </c>
    </row>
    <row r="340" spans="3:12" ht="12.75" customHeight="1">
      <c r="C340">
        <v>2000</v>
      </c>
      <c r="D340" s="181">
        <v>32594</v>
      </c>
      <c r="E340">
        <v>60854</v>
      </c>
      <c r="F340" t="s">
        <v>1163</v>
      </c>
      <c r="G340" s="167">
        <v>7644</v>
      </c>
      <c r="H340">
        <v>-7644</v>
      </c>
      <c r="I340">
        <v>0</v>
      </c>
      <c r="J340" s="181">
        <v>32594</v>
      </c>
      <c r="K340" s="183">
        <v>1989</v>
      </c>
      <c r="L340" t="s">
        <v>629</v>
      </c>
    </row>
    <row r="341" spans="3:12" ht="12.75" customHeight="1">
      <c r="C341">
        <v>2000</v>
      </c>
      <c r="D341" s="181">
        <v>33025</v>
      </c>
      <c r="E341">
        <v>60869</v>
      </c>
      <c r="F341" t="s">
        <v>3740</v>
      </c>
      <c r="G341" s="167">
        <v>21500</v>
      </c>
      <c r="H341">
        <v>-21500</v>
      </c>
      <c r="I341">
        <v>0</v>
      </c>
      <c r="J341" s="181">
        <v>33025</v>
      </c>
      <c r="K341" s="183">
        <v>1990</v>
      </c>
      <c r="L341" t="s">
        <v>629</v>
      </c>
    </row>
    <row r="342" spans="3:12" ht="12.75" customHeight="1">
      <c r="C342">
        <v>2000</v>
      </c>
      <c r="D342" s="181">
        <v>33025</v>
      </c>
      <c r="E342">
        <v>60878</v>
      </c>
      <c r="F342" t="s">
        <v>3737</v>
      </c>
      <c r="G342" s="167">
        <v>13132</v>
      </c>
      <c r="H342">
        <v>-13132</v>
      </c>
      <c r="I342">
        <v>0</v>
      </c>
      <c r="J342" s="181">
        <v>33025</v>
      </c>
      <c r="K342" s="183">
        <v>1990</v>
      </c>
      <c r="L342" t="s">
        <v>629</v>
      </c>
    </row>
    <row r="343" spans="3:12" ht="12.75" customHeight="1">
      <c r="C343">
        <v>2000</v>
      </c>
      <c r="D343" s="181">
        <v>33212</v>
      </c>
      <c r="E343">
        <v>60879</v>
      </c>
      <c r="F343" t="s">
        <v>3254</v>
      </c>
      <c r="G343" s="167">
        <v>6314</v>
      </c>
      <c r="H343">
        <v>-6314</v>
      </c>
      <c r="I343">
        <v>0</v>
      </c>
      <c r="J343" s="181">
        <v>33212</v>
      </c>
      <c r="K343" s="183">
        <v>1990</v>
      </c>
      <c r="L343" t="s">
        <v>629</v>
      </c>
    </row>
    <row r="344" spans="3:12" ht="12.75" customHeight="1">
      <c r="C344">
        <v>2000</v>
      </c>
      <c r="D344" s="181">
        <v>33100</v>
      </c>
      <c r="E344">
        <v>60888</v>
      </c>
      <c r="F344" t="s">
        <v>3748</v>
      </c>
      <c r="G344" s="167">
        <v>10357.36</v>
      </c>
      <c r="H344">
        <v>-10357.36</v>
      </c>
      <c r="I344">
        <v>0</v>
      </c>
      <c r="J344" s="181">
        <v>33100</v>
      </c>
      <c r="K344" s="183">
        <v>1990</v>
      </c>
      <c r="L344" t="s">
        <v>629</v>
      </c>
    </row>
    <row r="345" spans="3:12" ht="12.75" customHeight="1">
      <c r="C345">
        <v>2000</v>
      </c>
      <c r="D345" s="181">
        <v>33871</v>
      </c>
      <c r="E345">
        <v>60900</v>
      </c>
      <c r="F345" t="s">
        <v>3775</v>
      </c>
      <c r="G345" s="167">
        <v>39232</v>
      </c>
      <c r="H345">
        <v>-37270.400000000001</v>
      </c>
      <c r="I345">
        <v>1961.6</v>
      </c>
      <c r="J345" s="181">
        <v>33871</v>
      </c>
      <c r="K345" s="183">
        <v>1992</v>
      </c>
      <c r="L345" t="s">
        <v>629</v>
      </c>
    </row>
    <row r="346" spans="3:12" ht="12.75" customHeight="1">
      <c r="C346">
        <v>2000</v>
      </c>
      <c r="D346" s="181">
        <v>33756</v>
      </c>
      <c r="E346">
        <v>60912</v>
      </c>
      <c r="F346" t="s">
        <v>3771</v>
      </c>
      <c r="G346" s="167">
        <v>21985.8</v>
      </c>
      <c r="H346">
        <v>-21375.08</v>
      </c>
      <c r="I346">
        <v>610.72</v>
      </c>
      <c r="J346" s="181">
        <v>33756</v>
      </c>
      <c r="K346" s="183">
        <v>1992</v>
      </c>
      <c r="L346" t="s">
        <v>629</v>
      </c>
    </row>
    <row r="347" spans="3:12" ht="12.75" customHeight="1">
      <c r="C347">
        <v>2000</v>
      </c>
      <c r="D347" s="181">
        <v>33756</v>
      </c>
      <c r="E347">
        <v>60913</v>
      </c>
      <c r="F347" t="s">
        <v>3770</v>
      </c>
      <c r="G347" s="167">
        <v>14657.2</v>
      </c>
      <c r="H347">
        <v>-14250.06</v>
      </c>
      <c r="I347">
        <v>407.14</v>
      </c>
      <c r="J347" s="181">
        <v>33756</v>
      </c>
      <c r="K347" s="183">
        <v>1992</v>
      </c>
      <c r="L347" t="s">
        <v>629</v>
      </c>
    </row>
    <row r="348" spans="3:12" ht="12.75" customHeight="1">
      <c r="C348">
        <v>2000</v>
      </c>
      <c r="D348" s="181">
        <v>29768</v>
      </c>
      <c r="E348">
        <v>60954</v>
      </c>
      <c r="F348" t="s">
        <v>1151</v>
      </c>
      <c r="G348" s="167">
        <v>3245</v>
      </c>
      <c r="H348">
        <v>-3245</v>
      </c>
      <c r="I348">
        <v>0</v>
      </c>
      <c r="J348" s="181">
        <v>29768</v>
      </c>
      <c r="K348" s="183">
        <v>1981</v>
      </c>
      <c r="L348" t="s">
        <v>629</v>
      </c>
    </row>
    <row r="349" spans="3:12" ht="12.75" customHeight="1">
      <c r="C349">
        <v>2000</v>
      </c>
      <c r="D349" s="181">
        <v>30072</v>
      </c>
      <c r="E349">
        <v>60955</v>
      </c>
      <c r="F349" t="s">
        <v>3531</v>
      </c>
      <c r="G349" s="167">
        <v>145648</v>
      </c>
      <c r="H349">
        <v>-143706.03</v>
      </c>
      <c r="I349">
        <v>1941.97</v>
      </c>
      <c r="J349" s="181">
        <v>30072</v>
      </c>
      <c r="K349" s="183">
        <v>1982</v>
      </c>
      <c r="L349" t="s">
        <v>629</v>
      </c>
    </row>
    <row r="350" spans="3:12" ht="12.75" customHeight="1">
      <c r="C350">
        <v>2000</v>
      </c>
      <c r="D350" s="181">
        <v>29859</v>
      </c>
      <c r="E350">
        <v>60965</v>
      </c>
      <c r="F350" t="s">
        <v>3530</v>
      </c>
      <c r="G350" s="167">
        <v>4365686</v>
      </c>
      <c r="H350">
        <v>-3672304.79</v>
      </c>
      <c r="I350">
        <v>693381.21</v>
      </c>
      <c r="J350" s="181">
        <v>29859</v>
      </c>
      <c r="K350" s="183">
        <v>1981</v>
      </c>
      <c r="L350" t="s">
        <v>629</v>
      </c>
    </row>
    <row r="351" spans="3:12" ht="12.75" customHeight="1">
      <c r="C351">
        <v>2000</v>
      </c>
      <c r="D351" s="181">
        <v>32660</v>
      </c>
      <c r="E351">
        <v>60975</v>
      </c>
      <c r="F351" t="s">
        <v>3313</v>
      </c>
      <c r="G351" s="167">
        <v>16458.02</v>
      </c>
      <c r="H351">
        <v>-16458.02</v>
      </c>
      <c r="I351">
        <v>0</v>
      </c>
      <c r="J351" s="181">
        <v>32660</v>
      </c>
      <c r="K351" s="183">
        <v>1989</v>
      </c>
      <c r="L351" t="s">
        <v>629</v>
      </c>
    </row>
    <row r="352" spans="3:12" ht="12.75" customHeight="1">
      <c r="C352">
        <v>2000</v>
      </c>
      <c r="D352" s="181">
        <v>33192</v>
      </c>
      <c r="E352">
        <v>61011</v>
      </c>
      <c r="F352" t="s">
        <v>3755</v>
      </c>
      <c r="G352" s="167">
        <v>2800</v>
      </c>
      <c r="H352">
        <v>-2800</v>
      </c>
      <c r="I352">
        <v>0</v>
      </c>
      <c r="J352" s="181">
        <v>33192</v>
      </c>
      <c r="K352" s="183">
        <v>1990</v>
      </c>
      <c r="L352" t="s">
        <v>629</v>
      </c>
    </row>
    <row r="353" spans="3:12" ht="12.75" customHeight="1">
      <c r="C353">
        <v>2000</v>
      </c>
      <c r="D353" s="181">
        <v>33603</v>
      </c>
      <c r="E353">
        <v>61026</v>
      </c>
      <c r="F353" t="s">
        <v>3537</v>
      </c>
      <c r="G353" s="167">
        <v>1424085.06</v>
      </c>
      <c r="H353">
        <v>-1042822.34</v>
      </c>
      <c r="I353">
        <v>381262.72</v>
      </c>
      <c r="J353" s="181">
        <v>33603</v>
      </c>
      <c r="K353" s="183">
        <v>1991</v>
      </c>
      <c r="L353" t="s">
        <v>629</v>
      </c>
    </row>
    <row r="354" spans="3:12" ht="12.75" customHeight="1">
      <c r="C354">
        <v>2000</v>
      </c>
      <c r="D354" s="181">
        <v>33603</v>
      </c>
      <c r="E354">
        <v>61027</v>
      </c>
      <c r="F354" t="s">
        <v>3536</v>
      </c>
      <c r="G354" s="167">
        <v>70850</v>
      </c>
      <c r="H354">
        <v>-70850</v>
      </c>
      <c r="I354">
        <v>0</v>
      </c>
      <c r="J354" s="181">
        <v>33603</v>
      </c>
      <c r="K354" s="183">
        <v>1991</v>
      </c>
      <c r="L354" t="s">
        <v>629</v>
      </c>
    </row>
    <row r="355" spans="3:12" ht="12.75" customHeight="1">
      <c r="C355">
        <v>2000</v>
      </c>
      <c r="D355" s="181">
        <v>34120</v>
      </c>
      <c r="E355">
        <v>61044</v>
      </c>
      <c r="F355" t="s">
        <v>1089</v>
      </c>
      <c r="G355" s="167">
        <v>0</v>
      </c>
      <c r="H355">
        <v>0</v>
      </c>
      <c r="I355">
        <v>0</v>
      </c>
      <c r="J355" s="181">
        <v>34120</v>
      </c>
      <c r="K355" s="183">
        <v>1993</v>
      </c>
      <c r="L355" t="s">
        <v>629</v>
      </c>
    </row>
    <row r="356" spans="3:12" ht="12.75" customHeight="1">
      <c r="C356">
        <v>2000</v>
      </c>
      <c r="D356" s="181">
        <v>30133</v>
      </c>
      <c r="E356">
        <v>61081</v>
      </c>
      <c r="F356" t="s">
        <v>3532</v>
      </c>
      <c r="G356" s="167">
        <v>3954.85</v>
      </c>
      <c r="H356">
        <v>-3875.74</v>
      </c>
      <c r="I356">
        <v>79.11</v>
      </c>
      <c r="J356" s="181">
        <v>30133</v>
      </c>
      <c r="K356" s="183">
        <v>1982</v>
      </c>
      <c r="L356" t="s">
        <v>629</v>
      </c>
    </row>
    <row r="357" spans="3:12" ht="12.75" customHeight="1">
      <c r="C357">
        <v>2000</v>
      </c>
      <c r="D357" s="181">
        <v>32689</v>
      </c>
      <c r="E357">
        <v>61090</v>
      </c>
      <c r="F357" t="s">
        <v>3317</v>
      </c>
      <c r="G357" s="167">
        <v>256259.38</v>
      </c>
      <c r="H357">
        <v>-249993.06</v>
      </c>
      <c r="I357">
        <v>6266.32</v>
      </c>
      <c r="J357" s="181">
        <v>32689</v>
      </c>
      <c r="K357" s="183">
        <v>1989</v>
      </c>
      <c r="L357" t="s">
        <v>629</v>
      </c>
    </row>
    <row r="358" spans="3:12" ht="12.75" customHeight="1">
      <c r="C358">
        <v>2000</v>
      </c>
      <c r="D358" s="181">
        <v>32660</v>
      </c>
      <c r="E358">
        <v>61092</v>
      </c>
      <c r="F358" t="s">
        <v>3310</v>
      </c>
      <c r="G358" s="167">
        <v>7344.74</v>
      </c>
      <c r="H358">
        <v>-7344.74</v>
      </c>
      <c r="I358">
        <v>0</v>
      </c>
      <c r="J358" s="181">
        <v>32660</v>
      </c>
      <c r="K358" s="183">
        <v>1989</v>
      </c>
      <c r="L358" t="s">
        <v>629</v>
      </c>
    </row>
    <row r="359" spans="3:12" ht="12.75" customHeight="1">
      <c r="C359">
        <v>2000</v>
      </c>
      <c r="D359" s="181">
        <v>32660</v>
      </c>
      <c r="E359">
        <v>61095</v>
      </c>
      <c r="F359" t="s">
        <v>3314</v>
      </c>
      <c r="G359" s="167">
        <v>16760.400000000001</v>
      </c>
      <c r="H359">
        <v>-16760.400000000001</v>
      </c>
      <c r="I359">
        <v>0</v>
      </c>
      <c r="J359" s="181">
        <v>32660</v>
      </c>
      <c r="K359" s="183">
        <v>1989</v>
      </c>
      <c r="L359" t="s">
        <v>629</v>
      </c>
    </row>
    <row r="360" spans="3:12" ht="12.75" customHeight="1">
      <c r="C360">
        <v>2000</v>
      </c>
      <c r="D360" s="181">
        <v>32660</v>
      </c>
      <c r="E360">
        <v>61098</v>
      </c>
      <c r="F360" t="s">
        <v>3312</v>
      </c>
      <c r="G360" s="167">
        <v>14523.03</v>
      </c>
      <c r="H360">
        <v>-14523.03</v>
      </c>
      <c r="I360">
        <v>0</v>
      </c>
      <c r="J360" s="181">
        <v>32660</v>
      </c>
      <c r="K360" s="183">
        <v>1989</v>
      </c>
      <c r="L360" t="s">
        <v>629</v>
      </c>
    </row>
    <row r="361" spans="3:12" ht="12.75" customHeight="1">
      <c r="C361">
        <v>2000</v>
      </c>
      <c r="D361" s="181">
        <v>32682</v>
      </c>
      <c r="E361">
        <v>61102</v>
      </c>
      <c r="F361" t="s">
        <v>3315</v>
      </c>
      <c r="G361" s="167">
        <v>39911</v>
      </c>
      <c r="H361">
        <v>-39911</v>
      </c>
      <c r="I361">
        <v>0</v>
      </c>
      <c r="J361" s="181">
        <v>32682</v>
      </c>
      <c r="K361" s="183">
        <v>1989</v>
      </c>
      <c r="L361" t="s">
        <v>629</v>
      </c>
    </row>
    <row r="362" spans="3:12" ht="12.75" customHeight="1">
      <c r="C362">
        <v>2000</v>
      </c>
      <c r="D362" s="181">
        <v>33025</v>
      </c>
      <c r="E362">
        <v>61109</v>
      </c>
      <c r="F362" t="s">
        <v>3738</v>
      </c>
      <c r="G362" s="167">
        <v>19200</v>
      </c>
      <c r="H362">
        <v>-19200</v>
      </c>
      <c r="I362">
        <v>0</v>
      </c>
      <c r="J362" s="181">
        <v>33025</v>
      </c>
      <c r="K362" s="183">
        <v>1990</v>
      </c>
      <c r="L362" t="s">
        <v>629</v>
      </c>
    </row>
    <row r="363" spans="3:12" ht="12.75" customHeight="1">
      <c r="C363">
        <v>2000</v>
      </c>
      <c r="D363" s="181">
        <v>33025</v>
      </c>
      <c r="E363">
        <v>61110</v>
      </c>
      <c r="F363" t="s">
        <v>3735</v>
      </c>
      <c r="G363" s="167">
        <v>9064.64</v>
      </c>
      <c r="H363">
        <v>-9064.64</v>
      </c>
      <c r="I363">
        <v>0</v>
      </c>
      <c r="J363" s="181">
        <v>33025</v>
      </c>
      <c r="K363" s="183">
        <v>1990</v>
      </c>
      <c r="L363" t="s">
        <v>629</v>
      </c>
    </row>
    <row r="364" spans="3:12" ht="12.75" customHeight="1">
      <c r="C364">
        <v>2000</v>
      </c>
      <c r="D364" s="181">
        <v>33039</v>
      </c>
      <c r="E364">
        <v>61119</v>
      </c>
      <c r="F364" t="s">
        <v>3744</v>
      </c>
      <c r="G364" s="167">
        <v>51986.25</v>
      </c>
      <c r="H364">
        <v>-40736.53</v>
      </c>
      <c r="I364">
        <v>11249.72</v>
      </c>
      <c r="J364" s="181">
        <v>33039</v>
      </c>
      <c r="K364" s="183">
        <v>1990</v>
      </c>
      <c r="L364" t="s">
        <v>629</v>
      </c>
    </row>
    <row r="365" spans="3:12" ht="12.75" customHeight="1">
      <c r="C365">
        <v>2000</v>
      </c>
      <c r="D365" s="181">
        <v>33060</v>
      </c>
      <c r="E365">
        <v>61128</v>
      </c>
      <c r="F365" t="s">
        <v>3746</v>
      </c>
      <c r="G365" s="167">
        <v>4325.18</v>
      </c>
      <c r="H365">
        <v>-4325.18</v>
      </c>
      <c r="I365">
        <v>0</v>
      </c>
      <c r="J365" s="181">
        <v>33060</v>
      </c>
      <c r="K365" s="183">
        <v>1990</v>
      </c>
      <c r="L365" t="s">
        <v>629</v>
      </c>
    </row>
    <row r="366" spans="3:12" ht="12.75" customHeight="1">
      <c r="C366">
        <v>2000</v>
      </c>
      <c r="D366" s="181">
        <v>33025</v>
      </c>
      <c r="E366">
        <v>61129</v>
      </c>
      <c r="F366" t="s">
        <v>3736</v>
      </c>
      <c r="G366" s="167">
        <v>11876.6</v>
      </c>
      <c r="H366">
        <v>-11876.6</v>
      </c>
      <c r="I366">
        <v>0</v>
      </c>
      <c r="J366" s="181">
        <v>33025</v>
      </c>
      <c r="K366" s="183">
        <v>1990</v>
      </c>
      <c r="L366" t="s">
        <v>629</v>
      </c>
    </row>
    <row r="367" spans="3:12" ht="12.75" customHeight="1">
      <c r="C367">
        <v>2000</v>
      </c>
      <c r="D367" s="181">
        <v>33756</v>
      </c>
      <c r="E367">
        <v>61155</v>
      </c>
      <c r="F367" t="s">
        <v>3540</v>
      </c>
      <c r="G367" s="167">
        <v>10386.14</v>
      </c>
      <c r="H367">
        <v>-5091.24</v>
      </c>
      <c r="I367">
        <v>5294.9</v>
      </c>
      <c r="J367" s="181">
        <v>33756</v>
      </c>
      <c r="K367" s="183">
        <v>1992</v>
      </c>
      <c r="L367" t="s">
        <v>629</v>
      </c>
    </row>
    <row r="368" spans="3:12" ht="12.75" customHeight="1">
      <c r="C368">
        <v>2000</v>
      </c>
      <c r="D368" s="181">
        <v>33938</v>
      </c>
      <c r="E368">
        <v>61165</v>
      </c>
      <c r="F368" t="s">
        <v>3777</v>
      </c>
      <c r="G368" s="167">
        <v>484593.39</v>
      </c>
      <c r="H368">
        <v>-227489.67</v>
      </c>
      <c r="I368">
        <v>257103.72</v>
      </c>
      <c r="J368" s="181">
        <v>33938</v>
      </c>
      <c r="K368" s="183">
        <v>1992</v>
      </c>
      <c r="L368" t="s">
        <v>629</v>
      </c>
    </row>
    <row r="369" spans="3:12" ht="12.75" customHeight="1">
      <c r="C369">
        <v>2000</v>
      </c>
      <c r="D369" s="181">
        <v>28459</v>
      </c>
      <c r="E369">
        <v>61184</v>
      </c>
      <c r="F369" t="s">
        <v>1141</v>
      </c>
      <c r="G369" s="167">
        <v>-196053</v>
      </c>
      <c r="H369">
        <v>196053</v>
      </c>
      <c r="I369">
        <v>0</v>
      </c>
      <c r="J369" s="181">
        <v>28459</v>
      </c>
      <c r="K369" s="183">
        <v>1977</v>
      </c>
      <c r="L369" t="s">
        <v>629</v>
      </c>
    </row>
    <row r="370" spans="3:12" ht="12.75" customHeight="1">
      <c r="C370">
        <v>2000</v>
      </c>
      <c r="D370" s="181">
        <v>27514</v>
      </c>
      <c r="E370">
        <v>61185</v>
      </c>
      <c r="F370" t="s">
        <v>1141</v>
      </c>
      <c r="G370" s="167">
        <v>-9245</v>
      </c>
      <c r="H370">
        <v>9245</v>
      </c>
      <c r="I370">
        <v>0</v>
      </c>
      <c r="J370" s="181">
        <v>27514</v>
      </c>
      <c r="K370" s="183">
        <v>1975</v>
      </c>
      <c r="L370" t="s">
        <v>629</v>
      </c>
    </row>
    <row r="371" spans="3:12" ht="12.75" customHeight="1">
      <c r="C371">
        <v>2000</v>
      </c>
      <c r="D371" s="181">
        <v>30497</v>
      </c>
      <c r="E371">
        <v>61186</v>
      </c>
      <c r="F371" t="s">
        <v>3529</v>
      </c>
      <c r="G371" s="167">
        <v>-79855</v>
      </c>
      <c r="H371">
        <v>79855</v>
      </c>
      <c r="I371">
        <v>0</v>
      </c>
      <c r="J371" s="181">
        <v>30497</v>
      </c>
      <c r="K371" s="183">
        <v>1983</v>
      </c>
      <c r="L371" t="s">
        <v>629</v>
      </c>
    </row>
    <row r="372" spans="3:12" ht="12.75" customHeight="1">
      <c r="C372">
        <v>2000</v>
      </c>
      <c r="D372" s="181">
        <v>27759</v>
      </c>
      <c r="E372">
        <v>61187</v>
      </c>
      <c r="F372" t="s">
        <v>3529</v>
      </c>
      <c r="G372" s="167">
        <v>-7500</v>
      </c>
      <c r="H372">
        <v>7500</v>
      </c>
      <c r="I372">
        <v>0</v>
      </c>
      <c r="J372" s="181">
        <v>27759</v>
      </c>
      <c r="K372" s="183">
        <v>1975</v>
      </c>
      <c r="L372" t="s">
        <v>629</v>
      </c>
    </row>
    <row r="373" spans="3:12" ht="12.75" customHeight="1">
      <c r="C373">
        <v>2000</v>
      </c>
      <c r="D373" s="181">
        <v>29859</v>
      </c>
      <c r="E373">
        <v>61188</v>
      </c>
      <c r="F373" t="s">
        <v>3529</v>
      </c>
      <c r="G373" s="167">
        <v>-1007566</v>
      </c>
      <c r="H373">
        <v>1007566</v>
      </c>
      <c r="I373">
        <v>0</v>
      </c>
      <c r="J373" s="181">
        <v>29859</v>
      </c>
      <c r="K373" s="183">
        <v>1981</v>
      </c>
      <c r="L373" t="s">
        <v>629</v>
      </c>
    </row>
    <row r="374" spans="3:12" ht="12.75" customHeight="1">
      <c r="C374">
        <v>2000</v>
      </c>
      <c r="D374" s="181">
        <v>32842</v>
      </c>
      <c r="E374">
        <v>61193</v>
      </c>
      <c r="F374" t="s">
        <v>3533</v>
      </c>
      <c r="G374" s="167">
        <v>53000</v>
      </c>
      <c r="H374">
        <v>-53000</v>
      </c>
      <c r="I374">
        <v>0</v>
      </c>
      <c r="J374" s="181">
        <v>32842</v>
      </c>
      <c r="K374" s="183">
        <v>1989</v>
      </c>
      <c r="L374" t="s">
        <v>629</v>
      </c>
    </row>
    <row r="375" spans="3:12" ht="12.75" customHeight="1">
      <c r="C375">
        <v>2000</v>
      </c>
      <c r="D375" s="181">
        <v>33755</v>
      </c>
      <c r="E375">
        <v>61228</v>
      </c>
      <c r="F375" t="s">
        <v>1089</v>
      </c>
      <c r="G375" s="167">
        <v>0</v>
      </c>
      <c r="H375">
        <v>0</v>
      </c>
      <c r="I375">
        <v>0</v>
      </c>
      <c r="J375" s="181">
        <v>33755</v>
      </c>
      <c r="K375" s="183">
        <v>1992</v>
      </c>
      <c r="L375" t="s">
        <v>629</v>
      </c>
    </row>
    <row r="376" spans="3:12" ht="12.75" customHeight="1">
      <c r="C376">
        <v>2000</v>
      </c>
      <c r="D376" s="181">
        <v>33716</v>
      </c>
      <c r="E376">
        <v>61231</v>
      </c>
      <c r="F376" t="s">
        <v>3539</v>
      </c>
      <c r="G376" s="167">
        <v>71000</v>
      </c>
      <c r="H376">
        <v>-71000</v>
      </c>
      <c r="I376">
        <v>0</v>
      </c>
      <c r="J376" s="181">
        <v>33716</v>
      </c>
      <c r="K376" s="183">
        <v>1992</v>
      </c>
      <c r="L376" t="s">
        <v>629</v>
      </c>
    </row>
    <row r="377" spans="3:12" ht="12.75" customHeight="1">
      <c r="C377">
        <v>2000</v>
      </c>
      <c r="D377" s="181">
        <v>34121</v>
      </c>
      <c r="E377">
        <v>61237</v>
      </c>
      <c r="F377" t="s">
        <v>3920</v>
      </c>
      <c r="G377" s="167">
        <v>2424.96</v>
      </c>
      <c r="H377">
        <v>-2424.96</v>
      </c>
      <c r="I377">
        <v>0</v>
      </c>
      <c r="J377" s="181">
        <v>34121</v>
      </c>
      <c r="K377" s="183">
        <v>1993</v>
      </c>
      <c r="L377" t="s">
        <v>629</v>
      </c>
    </row>
    <row r="378" spans="3:12" ht="12.75" customHeight="1">
      <c r="C378">
        <v>2000</v>
      </c>
      <c r="D378" s="181">
        <v>34150</v>
      </c>
      <c r="E378">
        <v>61261</v>
      </c>
      <c r="F378" t="s">
        <v>3922</v>
      </c>
      <c r="G378" s="167">
        <v>6061.25</v>
      </c>
      <c r="H378">
        <v>-2727.56</v>
      </c>
      <c r="I378">
        <v>3333.69</v>
      </c>
      <c r="J378" s="181">
        <v>34150</v>
      </c>
      <c r="K378" s="183">
        <v>1993</v>
      </c>
      <c r="L378" t="s">
        <v>629</v>
      </c>
    </row>
    <row r="379" spans="3:12" ht="12.75" customHeight="1">
      <c r="C379">
        <v>2000</v>
      </c>
      <c r="D379" s="181">
        <v>34150</v>
      </c>
      <c r="E379">
        <v>61262</v>
      </c>
      <c r="F379" t="s">
        <v>3924</v>
      </c>
      <c r="G379" s="167">
        <v>18183.75</v>
      </c>
      <c r="H379">
        <v>-8182.69</v>
      </c>
      <c r="I379">
        <v>10001.06</v>
      </c>
      <c r="J379" s="181">
        <v>34150</v>
      </c>
      <c r="K379" s="183">
        <v>1993</v>
      </c>
      <c r="L379" t="s">
        <v>629</v>
      </c>
    </row>
    <row r="380" spans="3:12" ht="12.75" customHeight="1">
      <c r="C380">
        <v>2000</v>
      </c>
      <c r="D380" s="181">
        <v>34486</v>
      </c>
      <c r="E380">
        <v>61305</v>
      </c>
      <c r="F380" t="s">
        <v>38</v>
      </c>
      <c r="G380" s="167">
        <v>11547</v>
      </c>
      <c r="H380">
        <v>-9686.65</v>
      </c>
      <c r="I380">
        <v>1860.35</v>
      </c>
      <c r="J380" s="181">
        <v>34486</v>
      </c>
      <c r="K380" s="183">
        <v>1994</v>
      </c>
      <c r="L380" t="s">
        <v>629</v>
      </c>
    </row>
    <row r="381" spans="3:12" ht="12.75" customHeight="1">
      <c r="C381">
        <v>2000</v>
      </c>
      <c r="D381" s="181">
        <v>34486</v>
      </c>
      <c r="E381">
        <v>61308</v>
      </c>
      <c r="F381" t="s">
        <v>38</v>
      </c>
      <c r="G381" s="167">
        <v>11547</v>
      </c>
      <c r="H381">
        <v>-9686.65</v>
      </c>
      <c r="I381">
        <v>1860.35</v>
      </c>
      <c r="J381" s="181">
        <v>34486</v>
      </c>
      <c r="K381" s="183">
        <v>1994</v>
      </c>
      <c r="L381" t="s">
        <v>629</v>
      </c>
    </row>
    <row r="382" spans="3:12" ht="12.75" customHeight="1">
      <c r="C382">
        <v>2000</v>
      </c>
      <c r="D382" s="181">
        <v>30589</v>
      </c>
      <c r="E382">
        <v>61312</v>
      </c>
      <c r="F382" t="s">
        <v>1153</v>
      </c>
      <c r="G382" s="167">
        <v>346004</v>
      </c>
      <c r="H382">
        <v>-321783.69</v>
      </c>
      <c r="I382">
        <v>24220.31</v>
      </c>
      <c r="J382" s="181">
        <v>30589</v>
      </c>
      <c r="K382" s="183">
        <v>1983</v>
      </c>
      <c r="L382" t="s">
        <v>629</v>
      </c>
    </row>
    <row r="383" spans="3:12" ht="12.75" customHeight="1">
      <c r="C383">
        <v>2000</v>
      </c>
      <c r="D383" s="181">
        <v>32660</v>
      </c>
      <c r="E383">
        <v>61321</v>
      </c>
      <c r="F383" t="s">
        <v>3311</v>
      </c>
      <c r="G383" s="167">
        <v>11044.47</v>
      </c>
      <c r="H383">
        <v>-9910.2800000000007</v>
      </c>
      <c r="I383">
        <v>1134.19</v>
      </c>
      <c r="J383" s="181">
        <v>32660</v>
      </c>
      <c r="K383" s="183">
        <v>1989</v>
      </c>
      <c r="L383" t="s">
        <v>629</v>
      </c>
    </row>
    <row r="384" spans="3:12" ht="12.75" customHeight="1">
      <c r="C384">
        <v>2000</v>
      </c>
      <c r="D384" s="181">
        <v>32689</v>
      </c>
      <c r="E384">
        <v>61324</v>
      </c>
      <c r="F384" t="s">
        <v>3316</v>
      </c>
      <c r="G384" s="167">
        <v>8147.04</v>
      </c>
      <c r="H384">
        <v>-8147.04</v>
      </c>
      <c r="I384">
        <v>0</v>
      </c>
      <c r="J384" s="181">
        <v>32689</v>
      </c>
      <c r="K384" s="183">
        <v>1989</v>
      </c>
      <c r="L384" t="s">
        <v>629</v>
      </c>
    </row>
    <row r="385" spans="3:12" ht="12.75" customHeight="1">
      <c r="C385">
        <v>2000</v>
      </c>
      <c r="D385" s="181">
        <v>32750</v>
      </c>
      <c r="E385">
        <v>61325</v>
      </c>
      <c r="F385" t="s">
        <v>3318</v>
      </c>
      <c r="G385" s="167">
        <v>5787.7</v>
      </c>
      <c r="H385">
        <v>-5787.7</v>
      </c>
      <c r="I385">
        <v>0</v>
      </c>
      <c r="J385" s="181">
        <v>32750</v>
      </c>
      <c r="K385" s="183">
        <v>1989</v>
      </c>
      <c r="L385" t="s">
        <v>629</v>
      </c>
    </row>
    <row r="386" spans="3:12" ht="12.75" customHeight="1">
      <c r="C386">
        <v>2000</v>
      </c>
      <c r="D386" s="181">
        <v>32826</v>
      </c>
      <c r="E386">
        <v>61355</v>
      </c>
      <c r="F386" t="s">
        <v>3087</v>
      </c>
      <c r="G386" s="167">
        <v>12724.19</v>
      </c>
      <c r="H386">
        <v>-12724.19</v>
      </c>
      <c r="I386">
        <v>0</v>
      </c>
      <c r="J386" s="181">
        <v>32826</v>
      </c>
      <c r="K386" s="183">
        <v>1989</v>
      </c>
      <c r="L386" t="s">
        <v>629</v>
      </c>
    </row>
    <row r="387" spans="3:12" ht="12.75" customHeight="1">
      <c r="C387">
        <v>2000</v>
      </c>
      <c r="D387" s="181">
        <v>32842</v>
      </c>
      <c r="E387">
        <v>61362</v>
      </c>
      <c r="F387" t="s">
        <v>724</v>
      </c>
      <c r="G387" s="167">
        <v>3289</v>
      </c>
      <c r="H387">
        <v>-3289</v>
      </c>
      <c r="I387">
        <v>0</v>
      </c>
      <c r="J387" s="181">
        <v>32842</v>
      </c>
      <c r="K387" s="183">
        <v>1989</v>
      </c>
      <c r="L387" t="s">
        <v>629</v>
      </c>
    </row>
    <row r="388" spans="3:12" ht="12.75" customHeight="1">
      <c r="C388">
        <v>2000</v>
      </c>
      <c r="D388" s="181">
        <v>32888</v>
      </c>
      <c r="E388">
        <v>61367</v>
      </c>
      <c r="F388" t="s">
        <v>2532</v>
      </c>
      <c r="G388" s="167">
        <v>19460.38</v>
      </c>
      <c r="H388">
        <v>-19460.38</v>
      </c>
      <c r="I388">
        <v>0</v>
      </c>
      <c r="J388" s="181">
        <v>32888</v>
      </c>
      <c r="K388" s="183">
        <v>1990</v>
      </c>
      <c r="L388" t="s">
        <v>629</v>
      </c>
    </row>
    <row r="389" spans="3:12" ht="12.75" customHeight="1">
      <c r="C389">
        <v>2000</v>
      </c>
      <c r="D389" s="181">
        <v>33634</v>
      </c>
      <c r="E389">
        <v>61404</v>
      </c>
      <c r="F389" t="s">
        <v>3396</v>
      </c>
      <c r="G389" s="167">
        <v>8544</v>
      </c>
      <c r="H389">
        <v>-8544</v>
      </c>
      <c r="I389">
        <v>0</v>
      </c>
      <c r="J389" s="181">
        <v>33634</v>
      </c>
      <c r="K389" s="183">
        <v>1992</v>
      </c>
      <c r="L389" t="s">
        <v>629</v>
      </c>
    </row>
    <row r="390" spans="3:12" ht="12.75" customHeight="1">
      <c r="C390">
        <v>2000</v>
      </c>
      <c r="D390" s="181">
        <v>33695</v>
      </c>
      <c r="E390">
        <v>61405</v>
      </c>
      <c r="F390" t="s">
        <v>3768</v>
      </c>
      <c r="G390" s="167">
        <v>15345.64</v>
      </c>
      <c r="H390">
        <v>-15313.67</v>
      </c>
      <c r="I390">
        <v>31.97</v>
      </c>
      <c r="J390" s="181">
        <v>33695</v>
      </c>
      <c r="K390" s="183">
        <v>1992</v>
      </c>
      <c r="L390" t="s">
        <v>629</v>
      </c>
    </row>
    <row r="391" spans="3:12" ht="12.75" customHeight="1">
      <c r="C391">
        <v>2000</v>
      </c>
      <c r="D391" s="181">
        <v>33654</v>
      </c>
      <c r="E391">
        <v>61416</v>
      </c>
      <c r="F391" t="s">
        <v>3765</v>
      </c>
      <c r="G391" s="167">
        <v>162523.26</v>
      </c>
      <c r="H391">
        <v>-162523.26</v>
      </c>
      <c r="I391">
        <v>0</v>
      </c>
      <c r="J391" s="181">
        <v>33654</v>
      </c>
      <c r="K391" s="183">
        <v>1992</v>
      </c>
      <c r="L391" t="s">
        <v>629</v>
      </c>
    </row>
    <row r="392" spans="3:12" ht="12.75" customHeight="1">
      <c r="C392">
        <v>2000</v>
      </c>
      <c r="D392" s="181">
        <v>38189</v>
      </c>
      <c r="E392">
        <v>61448</v>
      </c>
      <c r="F392" t="s">
        <v>3726</v>
      </c>
      <c r="G392" s="167">
        <v>10828.4</v>
      </c>
      <c r="H392">
        <v>-1744.57</v>
      </c>
      <c r="I392">
        <v>9083.83</v>
      </c>
      <c r="J392" s="181">
        <v>38189</v>
      </c>
      <c r="K392" s="183">
        <v>2004</v>
      </c>
      <c r="L392" t="s">
        <v>629</v>
      </c>
    </row>
    <row r="393" spans="3:12" ht="12.75" customHeight="1">
      <c r="C393">
        <v>2000</v>
      </c>
      <c r="D393" s="181">
        <v>35006</v>
      </c>
      <c r="E393">
        <v>61668</v>
      </c>
      <c r="F393" t="s">
        <v>3544</v>
      </c>
      <c r="G393" s="167">
        <v>79898.61</v>
      </c>
      <c r="H393">
        <v>-59480.07</v>
      </c>
      <c r="I393">
        <v>20418.54</v>
      </c>
      <c r="J393" s="181">
        <v>35006</v>
      </c>
      <c r="K393" s="183">
        <v>1995</v>
      </c>
      <c r="L393" t="s">
        <v>629</v>
      </c>
    </row>
    <row r="394" spans="3:12" ht="12.75" customHeight="1">
      <c r="C394">
        <v>2000</v>
      </c>
      <c r="D394" s="181">
        <v>35083</v>
      </c>
      <c r="E394">
        <v>61675</v>
      </c>
      <c r="F394" t="s">
        <v>3553</v>
      </c>
      <c r="G394" s="167">
        <v>90000</v>
      </c>
      <c r="H394">
        <v>-65500</v>
      </c>
      <c r="I394">
        <v>24500</v>
      </c>
      <c r="J394" s="181">
        <v>35083</v>
      </c>
      <c r="K394" s="183">
        <v>1996</v>
      </c>
      <c r="L394" t="s">
        <v>629</v>
      </c>
    </row>
    <row r="395" spans="3:12" ht="12.75" customHeight="1">
      <c r="C395">
        <v>2000</v>
      </c>
      <c r="D395" s="181">
        <v>35913</v>
      </c>
      <c r="E395">
        <v>61758</v>
      </c>
      <c r="F395" t="s">
        <v>1482</v>
      </c>
      <c r="G395" s="167">
        <v>29931.79</v>
      </c>
      <c r="H395">
        <v>-25940.880000000001</v>
      </c>
      <c r="I395">
        <v>3990.91</v>
      </c>
      <c r="J395" s="181">
        <v>35913</v>
      </c>
      <c r="K395" s="183">
        <v>1998</v>
      </c>
      <c r="L395" t="s">
        <v>629</v>
      </c>
    </row>
    <row r="396" spans="3:12" ht="12.75" customHeight="1">
      <c r="C396">
        <v>2000</v>
      </c>
      <c r="D396" s="181">
        <v>35909</v>
      </c>
      <c r="E396">
        <v>61759</v>
      </c>
      <c r="F396" t="s">
        <v>1481</v>
      </c>
      <c r="G396" s="167">
        <v>25442.85</v>
      </c>
      <c r="H396">
        <v>-14700.31</v>
      </c>
      <c r="I396">
        <v>10742.54</v>
      </c>
      <c r="J396" s="181">
        <v>35909</v>
      </c>
      <c r="K396" s="183">
        <v>1998</v>
      </c>
      <c r="L396" t="s">
        <v>629</v>
      </c>
    </row>
    <row r="397" spans="3:12" ht="12.75" customHeight="1">
      <c r="C397">
        <v>2000</v>
      </c>
      <c r="D397" s="181">
        <v>38139</v>
      </c>
      <c r="E397">
        <v>61971</v>
      </c>
      <c r="F397" t="s">
        <v>1351</v>
      </c>
      <c r="G397" s="167">
        <v>44940</v>
      </c>
      <c r="H397">
        <v>-7739.67</v>
      </c>
      <c r="I397">
        <v>37200.33</v>
      </c>
      <c r="J397" s="181">
        <v>38139</v>
      </c>
      <c r="K397" s="183">
        <v>2004</v>
      </c>
      <c r="L397" t="s">
        <v>629</v>
      </c>
    </row>
    <row r="398" spans="3:12" ht="12.75" customHeight="1">
      <c r="C398">
        <v>2000</v>
      </c>
      <c r="D398" s="181">
        <v>38209</v>
      </c>
      <c r="E398">
        <v>62131</v>
      </c>
      <c r="F398" t="s">
        <v>3730</v>
      </c>
      <c r="G398" s="167">
        <v>194013.75</v>
      </c>
      <c r="H398">
        <v>-31257.77</v>
      </c>
      <c r="I398">
        <v>162755.98000000001</v>
      </c>
      <c r="J398" s="181">
        <v>38209</v>
      </c>
      <c r="K398" s="183">
        <v>2004</v>
      </c>
      <c r="L398" t="s">
        <v>629</v>
      </c>
    </row>
    <row r="399" spans="3:12" ht="12.75" customHeight="1">
      <c r="C399">
        <v>2000</v>
      </c>
      <c r="D399" s="181">
        <v>38265</v>
      </c>
      <c r="E399">
        <v>62137</v>
      </c>
      <c r="F399" t="s">
        <v>2160</v>
      </c>
      <c r="G399" s="167">
        <v>22565.14</v>
      </c>
      <c r="H399">
        <v>-4230.97</v>
      </c>
      <c r="I399">
        <v>18334.169999999998</v>
      </c>
      <c r="J399" s="181">
        <v>38265</v>
      </c>
      <c r="K399" s="183">
        <v>2004</v>
      </c>
      <c r="L399" t="s">
        <v>629</v>
      </c>
    </row>
    <row r="400" spans="3:12" ht="12.75" customHeight="1">
      <c r="C400">
        <v>2000</v>
      </c>
      <c r="D400" s="181">
        <v>38292</v>
      </c>
      <c r="E400">
        <v>62146</v>
      </c>
      <c r="F400" t="s">
        <v>2863</v>
      </c>
      <c r="G400" s="167">
        <v>19094.22</v>
      </c>
      <c r="H400">
        <v>-4137.08</v>
      </c>
      <c r="I400">
        <v>14957.14</v>
      </c>
      <c r="J400" s="181">
        <v>38292</v>
      </c>
      <c r="K400" s="183">
        <v>2004</v>
      </c>
      <c r="L400" t="s">
        <v>629</v>
      </c>
    </row>
    <row r="401" spans="3:12" ht="12.75" customHeight="1">
      <c r="C401">
        <v>2000</v>
      </c>
      <c r="D401" s="181">
        <v>38373</v>
      </c>
      <c r="E401">
        <v>62155</v>
      </c>
      <c r="F401" t="s">
        <v>2867</v>
      </c>
      <c r="G401" s="167">
        <v>7045.88</v>
      </c>
      <c r="H401">
        <v>-900.31</v>
      </c>
      <c r="I401">
        <v>6145.57</v>
      </c>
      <c r="J401" s="181">
        <v>38373</v>
      </c>
      <c r="K401" s="183">
        <v>2005</v>
      </c>
      <c r="L401" t="s">
        <v>629</v>
      </c>
    </row>
    <row r="402" spans="3:12" ht="12.75" customHeight="1">
      <c r="C402">
        <v>2000</v>
      </c>
      <c r="D402" s="181">
        <v>38373</v>
      </c>
      <c r="E402">
        <v>62156</v>
      </c>
      <c r="F402" t="s">
        <v>2868</v>
      </c>
      <c r="G402" s="167">
        <v>28183.52</v>
      </c>
      <c r="H402">
        <v>-3601.23</v>
      </c>
      <c r="I402">
        <v>24582.29</v>
      </c>
      <c r="J402" s="181">
        <v>38373</v>
      </c>
      <c r="K402" s="183">
        <v>2005</v>
      </c>
      <c r="L402" t="s">
        <v>629</v>
      </c>
    </row>
    <row r="403" spans="3:12" ht="12.75" customHeight="1">
      <c r="C403">
        <v>2000</v>
      </c>
      <c r="D403" s="181">
        <v>38335</v>
      </c>
      <c r="E403">
        <v>62158</v>
      </c>
      <c r="F403" t="s">
        <v>2864</v>
      </c>
      <c r="G403" s="167">
        <v>23540</v>
      </c>
      <c r="H403">
        <v>-3269.44</v>
      </c>
      <c r="I403">
        <v>20270.560000000001</v>
      </c>
      <c r="J403" s="181">
        <v>38335</v>
      </c>
      <c r="K403" s="183">
        <v>2004</v>
      </c>
      <c r="L403" t="s">
        <v>629</v>
      </c>
    </row>
    <row r="404" spans="3:12" ht="12.75" customHeight="1">
      <c r="C404">
        <v>2000</v>
      </c>
      <c r="D404" s="181">
        <v>37134</v>
      </c>
      <c r="E404">
        <v>62281</v>
      </c>
      <c r="F404" t="s">
        <v>2824</v>
      </c>
      <c r="G404" s="167">
        <v>91201.95</v>
      </c>
      <c r="H404">
        <v>-40534.199999999997</v>
      </c>
      <c r="I404">
        <v>50667.75</v>
      </c>
      <c r="J404" s="181">
        <v>37134</v>
      </c>
      <c r="K404" s="183">
        <v>2001</v>
      </c>
      <c r="L404" t="s">
        <v>629</v>
      </c>
    </row>
    <row r="405" spans="3:12" ht="12.75" customHeight="1">
      <c r="C405">
        <v>2000</v>
      </c>
      <c r="D405" s="181">
        <v>37408</v>
      </c>
      <c r="E405">
        <v>62307</v>
      </c>
      <c r="F405" t="s">
        <v>1928</v>
      </c>
      <c r="G405" s="167">
        <v>27766.5</v>
      </c>
      <c r="H405">
        <v>-8484.2099999999991</v>
      </c>
      <c r="I405">
        <v>19282.29</v>
      </c>
      <c r="J405" s="181">
        <v>37408</v>
      </c>
      <c r="K405" s="183">
        <v>2002</v>
      </c>
      <c r="L405" t="s">
        <v>629</v>
      </c>
    </row>
    <row r="406" spans="3:12" ht="12.75" customHeight="1">
      <c r="C406">
        <v>2000</v>
      </c>
      <c r="D406" s="181">
        <v>37408</v>
      </c>
      <c r="E406">
        <v>62308</v>
      </c>
      <c r="F406" t="s">
        <v>1927</v>
      </c>
      <c r="G406" s="167">
        <v>22945.02</v>
      </c>
      <c r="H406">
        <v>-7010.98</v>
      </c>
      <c r="I406">
        <v>15934.04</v>
      </c>
      <c r="J406" s="181">
        <v>37408</v>
      </c>
      <c r="K406" s="183">
        <v>2002</v>
      </c>
      <c r="L406" t="s">
        <v>629</v>
      </c>
    </row>
    <row r="407" spans="3:12" ht="12.75" customHeight="1">
      <c r="C407">
        <v>2000</v>
      </c>
      <c r="D407" s="181">
        <v>37408</v>
      </c>
      <c r="E407">
        <v>62310</v>
      </c>
      <c r="F407" t="s">
        <v>1926</v>
      </c>
      <c r="G407" s="167">
        <v>8025</v>
      </c>
      <c r="H407">
        <v>-3678.13</v>
      </c>
      <c r="I407">
        <v>4346.87</v>
      </c>
      <c r="J407" s="181">
        <v>37408</v>
      </c>
      <c r="K407" s="183">
        <v>2002</v>
      </c>
      <c r="L407" t="s">
        <v>629</v>
      </c>
    </row>
    <row r="408" spans="3:12" ht="12.75" customHeight="1">
      <c r="C408">
        <v>2000</v>
      </c>
      <c r="D408" s="181">
        <v>37590</v>
      </c>
      <c r="E408">
        <v>62322</v>
      </c>
      <c r="F408" t="s">
        <v>1126</v>
      </c>
      <c r="G408" s="167">
        <v>606887.5</v>
      </c>
      <c r="H408">
        <v>-82604.13</v>
      </c>
      <c r="I408">
        <v>524283.37</v>
      </c>
      <c r="J408" s="181">
        <v>37590</v>
      </c>
      <c r="K408" s="183">
        <v>2002</v>
      </c>
      <c r="L408" t="s">
        <v>629</v>
      </c>
    </row>
    <row r="409" spans="3:12" s="191" customFormat="1" ht="12.75" customHeight="1">
      <c r="C409" s="191">
        <v>2000</v>
      </c>
      <c r="D409" s="192">
        <v>35048</v>
      </c>
      <c r="E409" s="191">
        <v>62376</v>
      </c>
      <c r="F409" s="191" t="s">
        <v>1094</v>
      </c>
      <c r="G409" s="190">
        <v>43337</v>
      </c>
      <c r="H409" s="191">
        <v>-19212.740000000002</v>
      </c>
      <c r="I409" s="191">
        <v>24124.26</v>
      </c>
      <c r="J409" s="192">
        <v>35048</v>
      </c>
      <c r="K409" s="193">
        <v>1995</v>
      </c>
      <c r="L409" s="191" t="s">
        <v>629</v>
      </c>
    </row>
    <row r="410" spans="3:12" ht="12.75" customHeight="1">
      <c r="C410">
        <v>2000</v>
      </c>
      <c r="D410" s="181">
        <v>35703</v>
      </c>
      <c r="E410">
        <v>62448</v>
      </c>
      <c r="F410" t="s">
        <v>3565</v>
      </c>
      <c r="G410" s="167">
        <v>5296.39</v>
      </c>
      <c r="H410">
        <v>-3266.1</v>
      </c>
      <c r="I410">
        <v>2030.29</v>
      </c>
      <c r="J410" s="181">
        <v>35703</v>
      </c>
      <c r="K410" s="183">
        <v>1997</v>
      </c>
      <c r="L410" t="s">
        <v>629</v>
      </c>
    </row>
    <row r="411" spans="3:12" ht="12.75" customHeight="1">
      <c r="C411">
        <v>2000</v>
      </c>
      <c r="D411" s="181">
        <v>37772</v>
      </c>
      <c r="E411">
        <v>62605</v>
      </c>
      <c r="F411" t="s">
        <v>2504</v>
      </c>
      <c r="G411" s="167">
        <v>0</v>
      </c>
      <c r="H411">
        <v>0</v>
      </c>
      <c r="I411">
        <v>0</v>
      </c>
      <c r="J411" s="181">
        <v>37772</v>
      </c>
      <c r="K411" s="183">
        <v>2003</v>
      </c>
      <c r="L411" t="s">
        <v>629</v>
      </c>
    </row>
    <row r="412" spans="3:12" ht="12.75" customHeight="1">
      <c r="C412">
        <v>2000</v>
      </c>
      <c r="D412" s="181">
        <v>37772</v>
      </c>
      <c r="E412">
        <v>62606</v>
      </c>
      <c r="F412" t="s">
        <v>2504</v>
      </c>
      <c r="G412" s="167">
        <v>0</v>
      </c>
      <c r="H412">
        <v>0</v>
      </c>
      <c r="I412">
        <v>0</v>
      </c>
      <c r="J412" s="181">
        <v>37772</v>
      </c>
      <c r="K412" s="183">
        <v>2003</v>
      </c>
      <c r="L412" t="s">
        <v>629</v>
      </c>
    </row>
    <row r="413" spans="3:12" ht="12.75" customHeight="1">
      <c r="C413">
        <v>2000</v>
      </c>
      <c r="D413" s="181">
        <v>37408</v>
      </c>
      <c r="E413">
        <v>62610</v>
      </c>
      <c r="F413" t="s">
        <v>3894</v>
      </c>
      <c r="G413" s="167">
        <v>32889.449999999997</v>
      </c>
      <c r="H413">
        <v>-10049.549999999999</v>
      </c>
      <c r="I413">
        <v>22839.9</v>
      </c>
      <c r="J413" s="181">
        <v>37408</v>
      </c>
      <c r="K413" s="183">
        <v>2002</v>
      </c>
      <c r="L413" t="s">
        <v>629</v>
      </c>
    </row>
    <row r="414" spans="3:12" ht="12.75" customHeight="1">
      <c r="C414">
        <v>2000</v>
      </c>
      <c r="D414" s="181">
        <v>37773</v>
      </c>
      <c r="E414">
        <v>62650</v>
      </c>
      <c r="F414" t="s">
        <v>30</v>
      </c>
      <c r="G414" s="167">
        <v>72241.83</v>
      </c>
      <c r="H414">
        <v>-32358.32</v>
      </c>
      <c r="I414">
        <v>39883.51</v>
      </c>
      <c r="J414" s="181">
        <v>37773</v>
      </c>
      <c r="K414" s="183">
        <v>2003</v>
      </c>
      <c r="L414" t="s">
        <v>629</v>
      </c>
    </row>
    <row r="415" spans="3:12" ht="12.75" customHeight="1">
      <c r="C415">
        <v>2000</v>
      </c>
      <c r="D415" s="181">
        <v>37773</v>
      </c>
      <c r="E415">
        <v>62653</v>
      </c>
      <c r="F415" t="s">
        <v>28</v>
      </c>
      <c r="G415" s="167">
        <v>13592.17</v>
      </c>
      <c r="H415">
        <v>-1391.59</v>
      </c>
      <c r="I415">
        <v>12200.58</v>
      </c>
      <c r="J415" s="181">
        <v>37773</v>
      </c>
      <c r="K415" s="183">
        <v>2003</v>
      </c>
      <c r="L415" t="s">
        <v>629</v>
      </c>
    </row>
    <row r="416" spans="3:12" ht="12.75" customHeight="1">
      <c r="C416">
        <v>2000</v>
      </c>
      <c r="D416" s="181">
        <v>37591</v>
      </c>
      <c r="E416">
        <v>62747</v>
      </c>
      <c r="F416" t="s">
        <v>26</v>
      </c>
      <c r="G416" s="167">
        <v>326221.64</v>
      </c>
      <c r="H416">
        <v>-111005.98</v>
      </c>
      <c r="I416">
        <v>215215.66</v>
      </c>
      <c r="J416" s="181">
        <v>37591</v>
      </c>
      <c r="K416" s="183">
        <v>2002</v>
      </c>
      <c r="L416" t="s">
        <v>629</v>
      </c>
    </row>
    <row r="417" spans="3:12" ht="12.75" customHeight="1">
      <c r="C417">
        <v>2000</v>
      </c>
      <c r="D417" s="181">
        <v>37591</v>
      </c>
      <c r="E417">
        <v>62754</v>
      </c>
      <c r="F417" t="s">
        <v>1127</v>
      </c>
      <c r="G417" s="167">
        <v>627045.51</v>
      </c>
      <c r="H417">
        <v>-73155.320000000007</v>
      </c>
      <c r="I417">
        <v>553890.18999999994</v>
      </c>
      <c r="J417" s="181">
        <v>37591</v>
      </c>
      <c r="K417" s="183">
        <v>2002</v>
      </c>
      <c r="L417" t="s">
        <v>629</v>
      </c>
    </row>
    <row r="418" spans="3:12" ht="12.75" customHeight="1">
      <c r="C418">
        <v>2000</v>
      </c>
      <c r="D418" s="181">
        <v>38035</v>
      </c>
      <c r="E418">
        <v>62790</v>
      </c>
      <c r="F418" t="s">
        <v>60</v>
      </c>
      <c r="G418" s="167">
        <v>91734.64</v>
      </c>
      <c r="H418">
        <v>-8663.83</v>
      </c>
      <c r="I418">
        <v>83070.81</v>
      </c>
      <c r="J418" s="181">
        <v>38035</v>
      </c>
      <c r="K418" s="183">
        <v>2004</v>
      </c>
      <c r="L418" t="s">
        <v>629</v>
      </c>
    </row>
    <row r="419" spans="3:12" ht="12.75" customHeight="1">
      <c r="C419">
        <v>2000</v>
      </c>
      <c r="D419" s="181">
        <v>37133</v>
      </c>
      <c r="E419">
        <v>62984</v>
      </c>
      <c r="F419" t="s">
        <v>2812</v>
      </c>
      <c r="G419" s="167">
        <v>13715.13</v>
      </c>
      <c r="H419">
        <v>-4876.49</v>
      </c>
      <c r="I419">
        <v>8838.64</v>
      </c>
      <c r="J419" s="181">
        <v>37133</v>
      </c>
      <c r="K419" s="183">
        <v>2001</v>
      </c>
      <c r="L419" t="s">
        <v>629</v>
      </c>
    </row>
    <row r="420" spans="3:12" ht="12.75" customHeight="1">
      <c r="C420">
        <v>2000</v>
      </c>
      <c r="D420" s="181">
        <v>37408</v>
      </c>
      <c r="E420">
        <v>63014</v>
      </c>
      <c r="F420" t="s">
        <v>15</v>
      </c>
      <c r="G420" s="167">
        <v>7592.72</v>
      </c>
      <c r="H420">
        <v>-2319.9899999999998</v>
      </c>
      <c r="I420">
        <v>5272.73</v>
      </c>
      <c r="J420" s="181">
        <v>37408</v>
      </c>
      <c r="K420" s="183">
        <v>2002</v>
      </c>
      <c r="L420" t="s">
        <v>629</v>
      </c>
    </row>
    <row r="421" spans="3:12" ht="12.75" customHeight="1">
      <c r="C421">
        <v>2000</v>
      </c>
      <c r="D421" s="181">
        <v>37408</v>
      </c>
      <c r="E421">
        <v>63015</v>
      </c>
      <c r="F421" t="s">
        <v>18</v>
      </c>
      <c r="G421" s="167">
        <v>28515.5</v>
      </c>
      <c r="H421">
        <v>-8713.06</v>
      </c>
      <c r="I421">
        <v>19802.439999999999</v>
      </c>
      <c r="J421" s="181">
        <v>37408</v>
      </c>
      <c r="K421" s="183">
        <v>2002</v>
      </c>
      <c r="L421" t="s">
        <v>629</v>
      </c>
    </row>
    <row r="422" spans="3:12" ht="12.75" customHeight="1">
      <c r="C422">
        <v>2000</v>
      </c>
      <c r="D422" s="181">
        <v>34851</v>
      </c>
      <c r="E422">
        <v>63048</v>
      </c>
      <c r="F422" t="s">
        <v>3543</v>
      </c>
      <c r="G422" s="167">
        <v>16485</v>
      </c>
      <c r="H422">
        <v>-7638.05</v>
      </c>
      <c r="I422">
        <v>8846.9500000000007</v>
      </c>
      <c r="J422" s="181">
        <v>34851</v>
      </c>
      <c r="K422" s="183">
        <v>1995</v>
      </c>
      <c r="L422" t="s">
        <v>629</v>
      </c>
    </row>
    <row r="423" spans="3:12" ht="12.75" customHeight="1">
      <c r="C423">
        <v>2000</v>
      </c>
      <c r="D423" s="181">
        <v>34851</v>
      </c>
      <c r="E423">
        <v>63050</v>
      </c>
      <c r="F423" t="s">
        <v>94</v>
      </c>
      <c r="G423" s="167">
        <v>7600</v>
      </c>
      <c r="H423">
        <v>-5868.9</v>
      </c>
      <c r="I423">
        <v>1731.1</v>
      </c>
      <c r="J423" s="181">
        <v>34851</v>
      </c>
      <c r="K423" s="183">
        <v>1995</v>
      </c>
      <c r="L423" t="s">
        <v>629</v>
      </c>
    </row>
    <row r="424" spans="3:12" ht="12.75" customHeight="1">
      <c r="C424">
        <v>2000</v>
      </c>
      <c r="D424" s="181">
        <v>34924</v>
      </c>
      <c r="E424">
        <v>63051</v>
      </c>
      <c r="F424" t="s">
        <v>3928</v>
      </c>
      <c r="G424" s="167">
        <v>2925</v>
      </c>
      <c r="H424">
        <v>-2226.25</v>
      </c>
      <c r="I424">
        <v>698.75</v>
      </c>
      <c r="J424" s="181">
        <v>34924</v>
      </c>
      <c r="K424" s="183">
        <v>1995</v>
      </c>
      <c r="L424" t="s">
        <v>629</v>
      </c>
    </row>
    <row r="425" spans="3:12" ht="12.75" customHeight="1">
      <c r="C425">
        <v>2000</v>
      </c>
      <c r="D425" s="181">
        <v>38072</v>
      </c>
      <c r="E425">
        <v>63071</v>
      </c>
      <c r="F425" t="s">
        <v>62</v>
      </c>
      <c r="G425" s="167">
        <v>19643.07</v>
      </c>
      <c r="H425">
        <v>-3601.23</v>
      </c>
      <c r="I425">
        <v>16041.84</v>
      </c>
      <c r="J425" s="181">
        <v>38072</v>
      </c>
      <c r="K425" s="183">
        <v>2004</v>
      </c>
      <c r="L425" t="s">
        <v>629</v>
      </c>
    </row>
    <row r="426" spans="3:12" ht="12.75" customHeight="1">
      <c r="C426">
        <v>2000</v>
      </c>
      <c r="D426" s="181">
        <v>38419</v>
      </c>
      <c r="E426">
        <v>63112</v>
      </c>
      <c r="F426" t="s">
        <v>2869</v>
      </c>
      <c r="G426" s="167">
        <v>42099.08</v>
      </c>
      <c r="H426">
        <v>-5145.45</v>
      </c>
      <c r="I426">
        <v>36953.629999999997</v>
      </c>
      <c r="J426" s="181">
        <v>38419</v>
      </c>
      <c r="K426" s="183">
        <v>2005</v>
      </c>
      <c r="L426" t="s">
        <v>629</v>
      </c>
    </row>
    <row r="427" spans="3:12" ht="12.75" customHeight="1">
      <c r="C427">
        <v>2000</v>
      </c>
      <c r="D427" s="181">
        <v>37681</v>
      </c>
      <c r="E427">
        <v>63441</v>
      </c>
      <c r="F427" t="s">
        <v>27</v>
      </c>
      <c r="G427" s="167">
        <v>45353.88</v>
      </c>
      <c r="H427">
        <v>-11590.43</v>
      </c>
      <c r="I427">
        <v>33763.449999999997</v>
      </c>
      <c r="J427" s="181">
        <v>37681</v>
      </c>
      <c r="K427" s="183">
        <v>2003</v>
      </c>
      <c r="L427" t="s">
        <v>629</v>
      </c>
    </row>
    <row r="428" spans="3:12" ht="12.75" customHeight="1">
      <c r="C428">
        <v>2000</v>
      </c>
      <c r="D428" s="181">
        <v>36216</v>
      </c>
      <c r="E428">
        <v>63598</v>
      </c>
      <c r="F428" t="s">
        <v>2494</v>
      </c>
      <c r="G428" s="167">
        <v>20040.18</v>
      </c>
      <c r="H428">
        <v>-13081.78</v>
      </c>
      <c r="I428">
        <v>6958.4</v>
      </c>
      <c r="J428" s="181">
        <v>36216</v>
      </c>
      <c r="K428" s="183">
        <v>1999</v>
      </c>
      <c r="L428" t="s">
        <v>629</v>
      </c>
    </row>
    <row r="429" spans="3:12" ht="12.75" customHeight="1">
      <c r="C429">
        <v>2000</v>
      </c>
      <c r="D429" s="181">
        <v>37438</v>
      </c>
      <c r="E429">
        <v>63680</v>
      </c>
      <c r="F429" t="s">
        <v>1872</v>
      </c>
      <c r="G429" s="167">
        <v>460557.3</v>
      </c>
      <c r="H429">
        <v>-82900.320000000007</v>
      </c>
      <c r="I429">
        <v>377656.98</v>
      </c>
      <c r="J429" s="181">
        <v>37438</v>
      </c>
      <c r="K429" s="183">
        <v>2002</v>
      </c>
      <c r="L429" t="s">
        <v>629</v>
      </c>
    </row>
    <row r="430" spans="3:12" ht="12.75" customHeight="1">
      <c r="C430">
        <v>2000</v>
      </c>
      <c r="D430" s="181">
        <v>37773</v>
      </c>
      <c r="E430">
        <v>63721</v>
      </c>
      <c r="F430" t="s">
        <v>29</v>
      </c>
      <c r="G430" s="167">
        <v>14069.89</v>
      </c>
      <c r="H430">
        <v>-3361.14</v>
      </c>
      <c r="I430">
        <v>10708.75</v>
      </c>
      <c r="J430" s="181">
        <v>37773</v>
      </c>
      <c r="K430" s="183">
        <v>2003</v>
      </c>
      <c r="L430" t="s">
        <v>629</v>
      </c>
    </row>
    <row r="431" spans="3:12" ht="12.75" customHeight="1">
      <c r="C431">
        <v>2000</v>
      </c>
      <c r="D431" s="181">
        <v>37926</v>
      </c>
      <c r="E431">
        <v>63744</v>
      </c>
      <c r="F431" t="s">
        <v>33</v>
      </c>
      <c r="G431" s="167">
        <v>10138.25</v>
      </c>
      <c r="H431">
        <v>-2140.29</v>
      </c>
      <c r="I431">
        <v>7997.96</v>
      </c>
      <c r="J431" s="181">
        <v>37926</v>
      </c>
      <c r="K431" s="183">
        <v>2003</v>
      </c>
      <c r="L431" t="s">
        <v>629</v>
      </c>
    </row>
    <row r="432" spans="3:12" ht="12.75" customHeight="1">
      <c r="C432">
        <v>2000</v>
      </c>
      <c r="D432" s="181">
        <v>37195</v>
      </c>
      <c r="E432">
        <v>63896</v>
      </c>
      <c r="F432" t="s">
        <v>1506</v>
      </c>
      <c r="G432" s="167">
        <v>8245.68</v>
      </c>
      <c r="H432">
        <v>-2840.17</v>
      </c>
      <c r="I432">
        <v>5405.51</v>
      </c>
      <c r="J432" s="181">
        <v>37195</v>
      </c>
      <c r="K432" s="183">
        <v>2001</v>
      </c>
      <c r="L432" t="s">
        <v>629</v>
      </c>
    </row>
    <row r="433" spans="3:12" ht="12.75" customHeight="1">
      <c r="C433">
        <v>2000</v>
      </c>
      <c r="D433" s="181">
        <v>37072</v>
      </c>
      <c r="E433">
        <v>63898</v>
      </c>
      <c r="F433" t="s">
        <v>2578</v>
      </c>
      <c r="G433" s="167">
        <v>48689</v>
      </c>
      <c r="H433">
        <v>-8926.32</v>
      </c>
      <c r="I433">
        <v>39762.68</v>
      </c>
      <c r="J433" s="181">
        <v>37072</v>
      </c>
      <c r="K433" s="183">
        <v>2001</v>
      </c>
      <c r="L433" t="s">
        <v>629</v>
      </c>
    </row>
    <row r="434" spans="3:12" ht="12.75" customHeight="1">
      <c r="C434">
        <v>2000</v>
      </c>
      <c r="D434" s="181">
        <v>37408</v>
      </c>
      <c r="E434">
        <v>63912</v>
      </c>
      <c r="F434" t="s">
        <v>1511</v>
      </c>
      <c r="G434" s="167">
        <v>6490.79</v>
      </c>
      <c r="H434">
        <v>-991.65</v>
      </c>
      <c r="I434">
        <v>5499.14</v>
      </c>
      <c r="J434" s="181">
        <v>37408</v>
      </c>
      <c r="K434" s="183">
        <v>2002</v>
      </c>
      <c r="L434" t="s">
        <v>629</v>
      </c>
    </row>
    <row r="435" spans="3:12" ht="12.75" customHeight="1">
      <c r="C435">
        <v>2000</v>
      </c>
      <c r="D435" s="181">
        <v>34851</v>
      </c>
      <c r="E435">
        <v>64020</v>
      </c>
      <c r="F435" t="s">
        <v>3542</v>
      </c>
      <c r="G435" s="167">
        <v>8212.91</v>
      </c>
      <c r="H435">
        <v>-6342.19</v>
      </c>
      <c r="I435">
        <v>1870.72</v>
      </c>
      <c r="J435" s="181">
        <v>34851</v>
      </c>
      <c r="K435" s="183">
        <v>1995</v>
      </c>
      <c r="L435" t="s">
        <v>629</v>
      </c>
    </row>
    <row r="436" spans="3:12" ht="12.75" customHeight="1">
      <c r="C436">
        <v>2000</v>
      </c>
      <c r="D436" s="181">
        <v>35887</v>
      </c>
      <c r="E436">
        <v>64058</v>
      </c>
      <c r="F436" t="s">
        <v>1477</v>
      </c>
      <c r="G436" s="167">
        <v>10961.08</v>
      </c>
      <c r="H436">
        <v>-6393.97</v>
      </c>
      <c r="I436">
        <v>4567.1099999999997</v>
      </c>
      <c r="J436" s="181">
        <v>35887</v>
      </c>
      <c r="K436" s="183">
        <v>1998</v>
      </c>
      <c r="L436" t="s">
        <v>629</v>
      </c>
    </row>
    <row r="437" spans="3:12" ht="12.75" customHeight="1">
      <c r="C437">
        <v>2000</v>
      </c>
      <c r="D437" s="181">
        <v>35582</v>
      </c>
      <c r="E437">
        <v>64245</v>
      </c>
      <c r="F437" t="s">
        <v>1830</v>
      </c>
      <c r="G437" s="167">
        <v>70252.429999999993</v>
      </c>
      <c r="H437">
        <v>-26930.11</v>
      </c>
      <c r="I437">
        <v>43322.32</v>
      </c>
      <c r="J437" s="181">
        <v>35582</v>
      </c>
      <c r="K437" s="183">
        <v>1997</v>
      </c>
      <c r="L437" t="s">
        <v>629</v>
      </c>
    </row>
    <row r="438" spans="3:12" ht="12.75" customHeight="1">
      <c r="C438">
        <v>2000</v>
      </c>
      <c r="D438" s="181">
        <v>35582</v>
      </c>
      <c r="E438">
        <v>64246</v>
      </c>
      <c r="F438" t="s">
        <v>1828</v>
      </c>
      <c r="G438" s="167">
        <v>62962.28</v>
      </c>
      <c r="H438">
        <v>-50282.38</v>
      </c>
      <c r="I438">
        <v>12679.9</v>
      </c>
      <c r="J438" s="181">
        <v>35582</v>
      </c>
      <c r="K438" s="183">
        <v>1997</v>
      </c>
      <c r="L438" t="s">
        <v>629</v>
      </c>
    </row>
    <row r="439" spans="3:12" ht="12.75" customHeight="1">
      <c r="C439">
        <v>2000</v>
      </c>
      <c r="D439" s="181">
        <v>38138</v>
      </c>
      <c r="E439">
        <v>64432</v>
      </c>
      <c r="F439" t="s">
        <v>66</v>
      </c>
      <c r="G439" s="167">
        <v>0</v>
      </c>
      <c r="H439">
        <v>0</v>
      </c>
      <c r="I439">
        <v>0</v>
      </c>
      <c r="J439" s="181">
        <v>38138</v>
      </c>
      <c r="K439" s="183">
        <v>2004</v>
      </c>
      <c r="L439" t="s">
        <v>629</v>
      </c>
    </row>
    <row r="440" spans="3:12" ht="12.75" customHeight="1">
      <c r="C440">
        <v>2000</v>
      </c>
      <c r="D440" s="181">
        <v>38138</v>
      </c>
      <c r="E440">
        <v>64433</v>
      </c>
      <c r="F440" t="s">
        <v>66</v>
      </c>
      <c r="G440" s="167">
        <v>0</v>
      </c>
      <c r="H440">
        <v>0</v>
      </c>
      <c r="I440">
        <v>0</v>
      </c>
      <c r="J440" s="181">
        <v>38138</v>
      </c>
      <c r="K440" s="183">
        <v>2004</v>
      </c>
      <c r="L440" t="s">
        <v>629</v>
      </c>
    </row>
    <row r="441" spans="3:12" ht="12.75" customHeight="1">
      <c r="C441">
        <v>2000</v>
      </c>
      <c r="D441" s="181">
        <v>36147</v>
      </c>
      <c r="E441">
        <v>64513</v>
      </c>
      <c r="F441" t="s">
        <v>3491</v>
      </c>
      <c r="G441" s="167">
        <v>8006.25</v>
      </c>
      <c r="H441">
        <v>-4270</v>
      </c>
      <c r="I441">
        <v>3736.25</v>
      </c>
      <c r="J441" s="181">
        <v>36147</v>
      </c>
      <c r="K441" s="183">
        <v>1998</v>
      </c>
      <c r="L441" t="s">
        <v>629</v>
      </c>
    </row>
    <row r="442" spans="3:12" ht="12.75" customHeight="1">
      <c r="C442">
        <v>2000</v>
      </c>
      <c r="D442" s="181">
        <v>36171</v>
      </c>
      <c r="E442">
        <v>64519</v>
      </c>
      <c r="F442" t="s">
        <v>2493</v>
      </c>
      <c r="G442" s="167">
        <v>49425.25</v>
      </c>
      <c r="H442">
        <v>-26360.14</v>
      </c>
      <c r="I442">
        <v>23065.11</v>
      </c>
      <c r="J442" s="181">
        <v>36171</v>
      </c>
      <c r="K442" s="183">
        <v>1999</v>
      </c>
      <c r="L442" t="s">
        <v>629</v>
      </c>
    </row>
    <row r="443" spans="3:12" ht="12.75" customHeight="1">
      <c r="C443">
        <v>2000</v>
      </c>
      <c r="D443" s="181">
        <v>36453</v>
      </c>
      <c r="E443">
        <v>64551</v>
      </c>
      <c r="F443" t="s">
        <v>1917</v>
      </c>
      <c r="G443" s="167">
        <v>142480</v>
      </c>
      <c r="H443">
        <v>-40844.26</v>
      </c>
      <c r="I443">
        <v>101635.74</v>
      </c>
      <c r="J443" s="181">
        <v>36453</v>
      </c>
      <c r="K443" s="183">
        <v>1999</v>
      </c>
      <c r="L443" t="s">
        <v>629</v>
      </c>
    </row>
    <row r="444" spans="3:12" ht="12.75" customHeight="1">
      <c r="C444">
        <v>2000</v>
      </c>
      <c r="D444" s="181">
        <v>36514</v>
      </c>
      <c r="E444">
        <v>64555</v>
      </c>
      <c r="F444" t="s">
        <v>1921</v>
      </c>
      <c r="G444" s="167">
        <v>1057820</v>
      </c>
      <c r="H444">
        <v>-296189.59999999998</v>
      </c>
      <c r="I444">
        <v>761630.4</v>
      </c>
      <c r="J444" s="181">
        <v>36514</v>
      </c>
      <c r="K444" s="183">
        <v>1999</v>
      </c>
      <c r="L444" t="s">
        <v>629</v>
      </c>
    </row>
    <row r="445" spans="3:12" ht="12.75" customHeight="1">
      <c r="C445">
        <v>2000</v>
      </c>
      <c r="D445" s="181">
        <v>36312</v>
      </c>
      <c r="E445">
        <v>64582</v>
      </c>
      <c r="F445" t="s">
        <v>2499</v>
      </c>
      <c r="G445" s="167">
        <v>45688.66</v>
      </c>
      <c r="H445">
        <v>-23098.15</v>
      </c>
      <c r="I445">
        <v>22590.51</v>
      </c>
      <c r="J445" s="181">
        <v>36312</v>
      </c>
      <c r="K445" s="183">
        <v>1999</v>
      </c>
      <c r="L445" t="s">
        <v>629</v>
      </c>
    </row>
    <row r="446" spans="3:12" ht="12.75" customHeight="1">
      <c r="C446">
        <v>2000</v>
      </c>
      <c r="D446" s="181">
        <v>37164</v>
      </c>
      <c r="E446">
        <v>64618</v>
      </c>
      <c r="F446" t="s">
        <v>3712</v>
      </c>
      <c r="G446" s="167">
        <v>80218.759999999995</v>
      </c>
      <c r="H446">
        <v>-28076.57</v>
      </c>
      <c r="I446">
        <v>52142.19</v>
      </c>
      <c r="J446" s="181">
        <v>37164</v>
      </c>
      <c r="K446" s="183">
        <v>2001</v>
      </c>
      <c r="L446" t="s">
        <v>629</v>
      </c>
    </row>
    <row r="447" spans="3:12" ht="12.75" customHeight="1">
      <c r="C447">
        <v>2000</v>
      </c>
      <c r="D447" s="181">
        <v>36312</v>
      </c>
      <c r="E447">
        <v>64718</v>
      </c>
      <c r="F447" t="s">
        <v>2502</v>
      </c>
      <c r="G447" s="167">
        <v>1514159.06</v>
      </c>
      <c r="H447">
        <v>-382745.76</v>
      </c>
      <c r="I447">
        <v>1131413.3</v>
      </c>
      <c r="J447" s="181">
        <v>36312</v>
      </c>
      <c r="K447" s="183">
        <v>1999</v>
      </c>
      <c r="L447" t="s">
        <v>629</v>
      </c>
    </row>
    <row r="448" spans="3:12" ht="12.75" customHeight="1">
      <c r="C448">
        <v>2000</v>
      </c>
      <c r="D448" s="181">
        <v>36650</v>
      </c>
      <c r="E448">
        <v>64734</v>
      </c>
      <c r="F448" t="s">
        <v>3088</v>
      </c>
      <c r="G448" s="167">
        <v>9400</v>
      </c>
      <c r="H448">
        <v>-9400</v>
      </c>
      <c r="I448">
        <v>0</v>
      </c>
      <c r="J448" s="181">
        <v>36650</v>
      </c>
      <c r="K448" s="183">
        <v>2000</v>
      </c>
      <c r="L448" t="s">
        <v>629</v>
      </c>
    </row>
    <row r="449" spans="3:12" ht="12.75" customHeight="1">
      <c r="C449">
        <v>2000</v>
      </c>
      <c r="D449" s="181">
        <v>34942</v>
      </c>
      <c r="E449">
        <v>64845</v>
      </c>
      <c r="F449" t="s">
        <v>3929</v>
      </c>
      <c r="G449" s="167">
        <v>26363.79</v>
      </c>
      <c r="H449">
        <v>-19919.310000000001</v>
      </c>
      <c r="I449">
        <v>6444.48</v>
      </c>
      <c r="J449" s="181">
        <v>34942</v>
      </c>
      <c r="K449" s="183">
        <v>1995</v>
      </c>
      <c r="L449" t="s">
        <v>629</v>
      </c>
    </row>
    <row r="450" spans="3:12" ht="12.75" customHeight="1">
      <c r="C450">
        <v>2000</v>
      </c>
      <c r="D450" s="181">
        <v>38292</v>
      </c>
      <c r="E450">
        <v>64907</v>
      </c>
      <c r="F450" t="s">
        <v>2865</v>
      </c>
      <c r="G450" s="167">
        <v>705063.02</v>
      </c>
      <c r="H450">
        <v>-50921.22</v>
      </c>
      <c r="I450">
        <v>654141.80000000005</v>
      </c>
      <c r="J450" s="181">
        <v>38292</v>
      </c>
      <c r="K450" s="183">
        <v>2004</v>
      </c>
      <c r="L450" t="s">
        <v>629</v>
      </c>
    </row>
    <row r="451" spans="3:12" ht="12.75" customHeight="1">
      <c r="C451">
        <v>2000</v>
      </c>
      <c r="D451" s="181">
        <v>38481</v>
      </c>
      <c r="E451">
        <v>64914</v>
      </c>
      <c r="F451" t="s">
        <v>2870</v>
      </c>
      <c r="G451" s="167">
        <v>741509.51</v>
      </c>
      <c r="H451">
        <v>-82389.95</v>
      </c>
      <c r="I451">
        <v>659119.56000000006</v>
      </c>
      <c r="J451" s="181">
        <v>38481</v>
      </c>
      <c r="K451" s="183">
        <v>2005</v>
      </c>
      <c r="L451" t="s">
        <v>629</v>
      </c>
    </row>
    <row r="452" spans="3:12" ht="12.75" customHeight="1">
      <c r="C452">
        <v>2000</v>
      </c>
      <c r="D452" s="181">
        <v>37653</v>
      </c>
      <c r="E452">
        <v>65062</v>
      </c>
      <c r="F452" t="s">
        <v>1129</v>
      </c>
      <c r="G452" s="167">
        <v>4786116.51</v>
      </c>
      <c r="H452">
        <v>-535589.23</v>
      </c>
      <c r="I452">
        <v>4250527.28</v>
      </c>
      <c r="J452" s="181">
        <v>37653</v>
      </c>
      <c r="K452" s="183">
        <v>2003</v>
      </c>
      <c r="L452" t="s">
        <v>629</v>
      </c>
    </row>
    <row r="453" spans="3:12" ht="12.75" customHeight="1">
      <c r="C453">
        <v>2000</v>
      </c>
      <c r="D453" s="181">
        <v>35894</v>
      </c>
      <c r="E453">
        <v>65153</v>
      </c>
      <c r="F453" t="s">
        <v>1478</v>
      </c>
      <c r="G453" s="167">
        <v>13799.95</v>
      </c>
      <c r="H453">
        <v>-12074.95</v>
      </c>
      <c r="I453">
        <v>1725</v>
      </c>
      <c r="J453" s="181">
        <v>35894</v>
      </c>
      <c r="K453" s="183">
        <v>1998</v>
      </c>
      <c r="L453" t="s">
        <v>629</v>
      </c>
    </row>
    <row r="454" spans="3:12" ht="12.75" customHeight="1">
      <c r="C454">
        <v>2000</v>
      </c>
      <c r="D454" s="181">
        <v>36402</v>
      </c>
      <c r="E454">
        <v>65216</v>
      </c>
      <c r="F454" t="s">
        <v>3932</v>
      </c>
      <c r="G454" s="167">
        <v>19481.88</v>
      </c>
      <c r="H454">
        <v>-9524.4699999999993</v>
      </c>
      <c r="I454">
        <v>9957.41</v>
      </c>
      <c r="J454" s="181">
        <v>36402</v>
      </c>
      <c r="K454" s="183">
        <v>1999</v>
      </c>
      <c r="L454" t="s">
        <v>629</v>
      </c>
    </row>
    <row r="455" spans="3:12" ht="12.75" customHeight="1">
      <c r="C455">
        <v>2000</v>
      </c>
      <c r="D455" s="181">
        <v>36312</v>
      </c>
      <c r="E455">
        <v>65222</v>
      </c>
      <c r="F455" t="s">
        <v>2500</v>
      </c>
      <c r="G455" s="167">
        <v>100000</v>
      </c>
      <c r="H455">
        <v>-63194.44</v>
      </c>
      <c r="I455">
        <v>36805.56</v>
      </c>
      <c r="J455" s="181">
        <v>36312</v>
      </c>
      <c r="K455" s="183">
        <v>1999</v>
      </c>
      <c r="L455" t="s">
        <v>629</v>
      </c>
    </row>
    <row r="456" spans="3:12" ht="12.75" customHeight="1">
      <c r="C456">
        <v>2000</v>
      </c>
      <c r="D456" s="181">
        <v>36494</v>
      </c>
      <c r="E456">
        <v>65223</v>
      </c>
      <c r="F456" t="s">
        <v>1919</v>
      </c>
      <c r="G456" s="167">
        <v>50000</v>
      </c>
      <c r="H456">
        <v>-29513.9</v>
      </c>
      <c r="I456">
        <v>20486.099999999999</v>
      </c>
      <c r="J456" s="181">
        <v>36494</v>
      </c>
      <c r="K456" s="183">
        <v>1999</v>
      </c>
      <c r="L456" t="s">
        <v>629</v>
      </c>
    </row>
    <row r="457" spans="3:12" ht="12.75" customHeight="1">
      <c r="C457">
        <v>2000</v>
      </c>
      <c r="D457" s="181">
        <v>36494</v>
      </c>
      <c r="E457">
        <v>65224</v>
      </c>
      <c r="F457" t="s">
        <v>1920</v>
      </c>
      <c r="G457" s="167">
        <v>80000</v>
      </c>
      <c r="H457">
        <v>-47222.23</v>
      </c>
      <c r="I457">
        <v>32777.769999999997</v>
      </c>
      <c r="J457" s="181">
        <v>36494</v>
      </c>
      <c r="K457" s="183">
        <v>1999</v>
      </c>
      <c r="L457" t="s">
        <v>629</v>
      </c>
    </row>
    <row r="458" spans="3:12" ht="12.75" customHeight="1">
      <c r="C458">
        <v>2000</v>
      </c>
      <c r="D458" s="181">
        <v>36312</v>
      </c>
      <c r="E458">
        <v>65225</v>
      </c>
      <c r="F458" t="s">
        <v>2501</v>
      </c>
      <c r="G458" s="167">
        <v>100000</v>
      </c>
      <c r="H458">
        <v>-63194.44</v>
      </c>
      <c r="I458">
        <v>36805.56</v>
      </c>
      <c r="J458" s="181">
        <v>36312</v>
      </c>
      <c r="K458" s="183">
        <v>1999</v>
      </c>
      <c r="L458" t="s">
        <v>629</v>
      </c>
    </row>
    <row r="459" spans="3:12" ht="12.75" customHeight="1">
      <c r="C459">
        <v>2000</v>
      </c>
      <c r="D459" s="181">
        <v>36494</v>
      </c>
      <c r="E459">
        <v>65226</v>
      </c>
      <c r="F459" t="s">
        <v>1918</v>
      </c>
      <c r="G459" s="167">
        <v>48000</v>
      </c>
      <c r="H459">
        <v>-28333.33</v>
      </c>
      <c r="I459">
        <v>19666.669999999998</v>
      </c>
      <c r="J459" s="181">
        <v>36494</v>
      </c>
      <c r="K459" s="183">
        <v>1999</v>
      </c>
      <c r="L459" t="s">
        <v>629</v>
      </c>
    </row>
    <row r="460" spans="3:12" ht="12.75" customHeight="1">
      <c r="C460">
        <v>2000</v>
      </c>
      <c r="D460" s="181">
        <v>36677</v>
      </c>
      <c r="E460">
        <v>65233</v>
      </c>
      <c r="F460" t="s">
        <v>1101</v>
      </c>
      <c r="G460" s="167">
        <v>0</v>
      </c>
      <c r="H460">
        <v>0</v>
      </c>
      <c r="I460">
        <v>0</v>
      </c>
      <c r="J460" s="181">
        <v>36677</v>
      </c>
      <c r="K460" s="183">
        <v>2000</v>
      </c>
      <c r="L460" t="s">
        <v>629</v>
      </c>
    </row>
    <row r="461" spans="3:12" ht="12.75" customHeight="1">
      <c r="C461">
        <v>2000</v>
      </c>
      <c r="D461" s="181">
        <v>36372</v>
      </c>
      <c r="E461">
        <v>65237</v>
      </c>
      <c r="F461" t="s">
        <v>1915</v>
      </c>
      <c r="G461" s="167">
        <v>60000</v>
      </c>
      <c r="H461">
        <v>-37083.339999999997</v>
      </c>
      <c r="I461">
        <v>22916.66</v>
      </c>
      <c r="J461" s="181">
        <v>36372</v>
      </c>
      <c r="K461" s="183">
        <v>1999</v>
      </c>
      <c r="L461" t="s">
        <v>629</v>
      </c>
    </row>
    <row r="462" spans="3:12" ht="12.75" customHeight="1">
      <c r="C462">
        <v>2000</v>
      </c>
      <c r="D462" s="181">
        <v>37043</v>
      </c>
      <c r="E462">
        <v>65247</v>
      </c>
      <c r="F462" t="s">
        <v>2483</v>
      </c>
      <c r="G462" s="167">
        <v>445788.08</v>
      </c>
      <c r="H462">
        <v>-62224.59</v>
      </c>
      <c r="I462">
        <v>383563.49</v>
      </c>
      <c r="J462" s="181">
        <v>37043</v>
      </c>
      <c r="K462" s="183">
        <v>2001</v>
      </c>
      <c r="L462" t="s">
        <v>629</v>
      </c>
    </row>
    <row r="463" spans="3:12" ht="12.75" customHeight="1">
      <c r="C463">
        <v>2000</v>
      </c>
      <c r="D463" s="181">
        <v>36108</v>
      </c>
      <c r="E463">
        <v>65343</v>
      </c>
      <c r="F463" t="s">
        <v>158</v>
      </c>
      <c r="G463" s="167">
        <v>39056.19</v>
      </c>
      <c r="H463">
        <v>-21263.93</v>
      </c>
      <c r="I463">
        <v>17792.259999999998</v>
      </c>
      <c r="J463" s="181">
        <v>36108</v>
      </c>
      <c r="K463" s="183">
        <v>1998</v>
      </c>
      <c r="L463" t="s">
        <v>629</v>
      </c>
    </row>
    <row r="464" spans="3:12" ht="12.75" customHeight="1">
      <c r="C464">
        <v>2000</v>
      </c>
      <c r="D464" s="181">
        <v>36430</v>
      </c>
      <c r="E464">
        <v>65370</v>
      </c>
      <c r="F464" t="s">
        <v>1916</v>
      </c>
      <c r="G464" s="167">
        <v>13891.82</v>
      </c>
      <c r="H464">
        <v>-6714.38</v>
      </c>
      <c r="I464">
        <v>7177.44</v>
      </c>
      <c r="J464" s="181">
        <v>36430</v>
      </c>
      <c r="K464" s="183">
        <v>1999</v>
      </c>
      <c r="L464" t="s">
        <v>629</v>
      </c>
    </row>
    <row r="465" spans="3:12" ht="12.75" customHeight="1">
      <c r="C465">
        <v>2000</v>
      </c>
      <c r="D465" s="181">
        <v>37134</v>
      </c>
      <c r="E465">
        <v>65420</v>
      </c>
      <c r="F465" t="s">
        <v>2487</v>
      </c>
      <c r="G465" s="167">
        <v>5337.5</v>
      </c>
      <c r="H465">
        <v>-2846.66</v>
      </c>
      <c r="I465">
        <v>2490.84</v>
      </c>
      <c r="J465" s="181">
        <v>37134</v>
      </c>
      <c r="K465" s="183">
        <v>2001</v>
      </c>
      <c r="L465" t="s">
        <v>629</v>
      </c>
    </row>
    <row r="466" spans="3:12" ht="12.75" customHeight="1">
      <c r="C466">
        <v>2000</v>
      </c>
      <c r="D466" s="181">
        <v>37408</v>
      </c>
      <c r="E466">
        <v>65437</v>
      </c>
      <c r="F466" t="s">
        <v>17</v>
      </c>
      <c r="G466" s="167">
        <v>16800</v>
      </c>
      <c r="H466">
        <v>-5133.33</v>
      </c>
      <c r="I466">
        <v>11666.67</v>
      </c>
      <c r="J466" s="181">
        <v>37408</v>
      </c>
      <c r="K466" s="183">
        <v>2002</v>
      </c>
      <c r="L466" t="s">
        <v>629</v>
      </c>
    </row>
    <row r="467" spans="3:12" ht="12.75" customHeight="1">
      <c r="C467">
        <v>2000</v>
      </c>
      <c r="D467" s="181">
        <v>37448</v>
      </c>
      <c r="E467">
        <v>65452</v>
      </c>
      <c r="F467" t="s">
        <v>21</v>
      </c>
      <c r="G467" s="167">
        <v>75326</v>
      </c>
      <c r="H467">
        <v>-22597.79</v>
      </c>
      <c r="I467">
        <v>52728.21</v>
      </c>
      <c r="J467" s="181">
        <v>37448</v>
      </c>
      <c r="K467" s="183">
        <v>2002</v>
      </c>
      <c r="L467" t="s">
        <v>629</v>
      </c>
    </row>
    <row r="468" spans="3:12" ht="12.75" customHeight="1">
      <c r="C468">
        <v>2000</v>
      </c>
      <c r="D468" s="181">
        <v>37462</v>
      </c>
      <c r="E468">
        <v>65453</v>
      </c>
      <c r="F468" t="s">
        <v>23</v>
      </c>
      <c r="G468" s="167">
        <v>211481.22</v>
      </c>
      <c r="H468">
        <v>-62269.47</v>
      </c>
      <c r="I468">
        <v>149211.75</v>
      </c>
      <c r="J468" s="181">
        <v>37462</v>
      </c>
      <c r="K468" s="183">
        <v>2002</v>
      </c>
      <c r="L468" t="s">
        <v>629</v>
      </c>
    </row>
    <row r="469" spans="3:12" ht="12.75" customHeight="1">
      <c r="C469">
        <v>2000</v>
      </c>
      <c r="D469" s="181">
        <v>37448</v>
      </c>
      <c r="E469">
        <v>65454</v>
      </c>
      <c r="F469" t="s">
        <v>22</v>
      </c>
      <c r="G469" s="167">
        <v>95149.24</v>
      </c>
      <c r="H469">
        <v>-28544.77</v>
      </c>
      <c r="I469">
        <v>66604.47</v>
      </c>
      <c r="J469" s="181">
        <v>37448</v>
      </c>
      <c r="K469" s="183">
        <v>2002</v>
      </c>
      <c r="L469" t="s">
        <v>629</v>
      </c>
    </row>
    <row r="470" spans="3:12" ht="12.75" customHeight="1">
      <c r="C470">
        <v>2000</v>
      </c>
      <c r="D470" s="181">
        <v>37195</v>
      </c>
      <c r="E470">
        <v>65659</v>
      </c>
      <c r="F470" t="s">
        <v>1507</v>
      </c>
      <c r="G470" s="167">
        <v>10500</v>
      </c>
      <c r="H470">
        <v>-3616.66</v>
      </c>
      <c r="I470">
        <v>6883.34</v>
      </c>
      <c r="J470" s="181">
        <v>37195</v>
      </c>
      <c r="K470" s="183">
        <v>2001</v>
      </c>
      <c r="L470" t="s">
        <v>629</v>
      </c>
    </row>
    <row r="471" spans="3:12" ht="12.75" customHeight="1">
      <c r="C471">
        <v>2000</v>
      </c>
      <c r="D471" s="181">
        <v>35048</v>
      </c>
      <c r="E471">
        <v>65738</v>
      </c>
      <c r="F471" t="s">
        <v>3550</v>
      </c>
      <c r="G471" s="167">
        <v>225000</v>
      </c>
      <c r="H471">
        <v>-99750</v>
      </c>
      <c r="I471">
        <v>125250</v>
      </c>
      <c r="J471" s="181">
        <v>35048</v>
      </c>
      <c r="K471" s="183">
        <v>1995</v>
      </c>
      <c r="L471" t="s">
        <v>629</v>
      </c>
    </row>
    <row r="472" spans="3:12" ht="12.75" customHeight="1">
      <c r="C472">
        <v>2000</v>
      </c>
      <c r="D472" s="181">
        <v>35048</v>
      </c>
      <c r="E472">
        <v>65739</v>
      </c>
      <c r="F472" t="s">
        <v>3548</v>
      </c>
      <c r="G472" s="167">
        <v>175000</v>
      </c>
      <c r="H472">
        <v>-77583.33</v>
      </c>
      <c r="I472">
        <v>97416.67</v>
      </c>
      <c r="J472" s="181">
        <v>35048</v>
      </c>
      <c r="K472" s="183">
        <v>1995</v>
      </c>
      <c r="L472" t="s">
        <v>629</v>
      </c>
    </row>
    <row r="473" spans="3:12" ht="12.75" customHeight="1">
      <c r="C473">
        <v>2000</v>
      </c>
      <c r="D473" s="181">
        <v>35408</v>
      </c>
      <c r="E473">
        <v>65797</v>
      </c>
      <c r="F473" t="s">
        <v>3560</v>
      </c>
      <c r="G473" s="167">
        <v>45000</v>
      </c>
      <c r="H473">
        <v>-30250</v>
      </c>
      <c r="I473">
        <v>14750</v>
      </c>
      <c r="J473" s="181">
        <v>35408</v>
      </c>
      <c r="K473" s="183">
        <v>1996</v>
      </c>
      <c r="L473" t="s">
        <v>629</v>
      </c>
    </row>
    <row r="474" spans="3:12" ht="12.75" customHeight="1">
      <c r="C474">
        <v>2000</v>
      </c>
      <c r="D474" s="181">
        <v>35582</v>
      </c>
      <c r="E474">
        <v>66002</v>
      </c>
      <c r="F474" t="s">
        <v>1829</v>
      </c>
      <c r="G474" s="167">
        <v>68730.77</v>
      </c>
      <c r="H474">
        <v>-43911.32</v>
      </c>
      <c r="I474">
        <v>24819.45</v>
      </c>
      <c r="J474" s="181">
        <v>35582</v>
      </c>
      <c r="K474" s="183">
        <v>1997</v>
      </c>
      <c r="L474" t="s">
        <v>629</v>
      </c>
    </row>
    <row r="475" spans="3:12" ht="12.75" customHeight="1">
      <c r="C475">
        <v>2000</v>
      </c>
      <c r="D475" s="181">
        <v>35717</v>
      </c>
      <c r="E475">
        <v>66004</v>
      </c>
      <c r="F475" t="s">
        <v>3567</v>
      </c>
      <c r="G475" s="167">
        <v>31165</v>
      </c>
      <c r="H475">
        <v>-28827.63</v>
      </c>
      <c r="I475">
        <v>2337.37</v>
      </c>
      <c r="J475" s="181">
        <v>35717</v>
      </c>
      <c r="K475" s="183">
        <v>1997</v>
      </c>
      <c r="L475" t="s">
        <v>629</v>
      </c>
    </row>
    <row r="476" spans="3:12" ht="12.75" customHeight="1">
      <c r="C476">
        <v>2000</v>
      </c>
      <c r="D476" s="181">
        <v>36091</v>
      </c>
      <c r="E476">
        <v>66018</v>
      </c>
      <c r="F476" t="s">
        <v>1486</v>
      </c>
      <c r="G476" s="167">
        <v>34118.35</v>
      </c>
      <c r="H476">
        <v>-18575.55</v>
      </c>
      <c r="I476">
        <v>15542.8</v>
      </c>
      <c r="J476" s="181">
        <v>36091</v>
      </c>
      <c r="K476" s="183">
        <v>1998</v>
      </c>
      <c r="L476" t="s">
        <v>629</v>
      </c>
    </row>
    <row r="477" spans="3:12" ht="12.75" customHeight="1">
      <c r="C477">
        <v>2000</v>
      </c>
      <c r="D477" s="181">
        <v>36164</v>
      </c>
      <c r="E477">
        <v>66020</v>
      </c>
      <c r="F477" t="s">
        <v>2492</v>
      </c>
      <c r="G477" s="167">
        <v>52307.49</v>
      </c>
      <c r="H477">
        <v>-41845.99</v>
      </c>
      <c r="I477">
        <v>10461.5</v>
      </c>
      <c r="J477" s="181">
        <v>36164</v>
      </c>
      <c r="K477" s="183">
        <v>1999</v>
      </c>
      <c r="L477" t="s">
        <v>629</v>
      </c>
    </row>
    <row r="478" spans="3:12" ht="12.75" customHeight="1">
      <c r="C478">
        <v>2000</v>
      </c>
      <c r="D478" s="181">
        <v>37773</v>
      </c>
      <c r="E478">
        <v>66188</v>
      </c>
      <c r="F478" t="s">
        <v>1130</v>
      </c>
      <c r="G478" s="167">
        <v>766821.31</v>
      </c>
      <c r="H478">
        <v>-78507.899999999994</v>
      </c>
      <c r="I478">
        <v>688313.41</v>
      </c>
      <c r="J478" s="181">
        <v>37773</v>
      </c>
      <c r="K478" s="183">
        <v>2003</v>
      </c>
      <c r="L478" t="s">
        <v>629</v>
      </c>
    </row>
    <row r="479" spans="3:12" ht="12.75" customHeight="1">
      <c r="C479">
        <v>2000</v>
      </c>
      <c r="D479" s="181">
        <v>36588</v>
      </c>
      <c r="E479">
        <v>66298</v>
      </c>
      <c r="F479" t="s">
        <v>1922</v>
      </c>
      <c r="G479" s="167">
        <v>153252.81</v>
      </c>
      <c r="H479">
        <v>-41889.1</v>
      </c>
      <c r="I479">
        <v>111363.71</v>
      </c>
      <c r="J479" s="181">
        <v>36588</v>
      </c>
      <c r="K479" s="183">
        <v>2000</v>
      </c>
      <c r="L479" t="s">
        <v>629</v>
      </c>
    </row>
    <row r="480" spans="3:12" ht="12.75" customHeight="1">
      <c r="C480">
        <v>2000</v>
      </c>
      <c r="D480" s="181">
        <v>37072</v>
      </c>
      <c r="E480">
        <v>66323</v>
      </c>
      <c r="F480" t="s">
        <v>2485</v>
      </c>
      <c r="G480" s="167">
        <v>37024.1</v>
      </c>
      <c r="H480">
        <v>-13575.49</v>
      </c>
      <c r="I480">
        <v>23448.61</v>
      </c>
      <c r="J480" s="181">
        <v>37072</v>
      </c>
      <c r="K480" s="183">
        <v>2001</v>
      </c>
      <c r="L480" t="s">
        <v>629</v>
      </c>
    </row>
    <row r="481" spans="3:12" ht="12.75" customHeight="1">
      <c r="C481">
        <v>2000</v>
      </c>
      <c r="D481" s="181">
        <v>37043</v>
      </c>
      <c r="E481">
        <v>66324</v>
      </c>
      <c r="F481" t="s">
        <v>2479</v>
      </c>
      <c r="G481" s="167">
        <v>40839.050000000003</v>
      </c>
      <c r="H481">
        <v>-15201.19</v>
      </c>
      <c r="I481">
        <v>25637.86</v>
      </c>
      <c r="J481" s="181">
        <v>37043</v>
      </c>
      <c r="K481" s="183">
        <v>2001</v>
      </c>
      <c r="L481" t="s">
        <v>629</v>
      </c>
    </row>
    <row r="482" spans="3:12" ht="12.75" customHeight="1">
      <c r="C482">
        <v>2000</v>
      </c>
      <c r="D482" s="181">
        <v>37072</v>
      </c>
      <c r="E482">
        <v>66337</v>
      </c>
      <c r="F482" t="s">
        <v>2484</v>
      </c>
      <c r="G482" s="167">
        <v>29788.83</v>
      </c>
      <c r="H482">
        <v>-10922.56</v>
      </c>
      <c r="I482">
        <v>18866.27</v>
      </c>
      <c r="J482" s="181">
        <v>37072</v>
      </c>
      <c r="K482" s="183">
        <v>2001</v>
      </c>
      <c r="L482" t="s">
        <v>629</v>
      </c>
    </row>
    <row r="483" spans="3:12" ht="12.75" customHeight="1">
      <c r="C483">
        <v>2000</v>
      </c>
      <c r="D483" s="181">
        <v>34486</v>
      </c>
      <c r="E483">
        <v>66393</v>
      </c>
      <c r="F483" t="s">
        <v>2579</v>
      </c>
      <c r="G483" s="167">
        <v>1069</v>
      </c>
      <c r="H483">
        <v>-1069</v>
      </c>
      <c r="I483">
        <v>0</v>
      </c>
      <c r="J483" s="181">
        <v>34486</v>
      </c>
      <c r="K483" s="183">
        <v>1994</v>
      </c>
      <c r="L483" t="s">
        <v>629</v>
      </c>
    </row>
    <row r="484" spans="3:12" ht="12.75" customHeight="1">
      <c r="C484">
        <v>2000</v>
      </c>
      <c r="D484" s="181">
        <v>35048</v>
      </c>
      <c r="E484">
        <v>66409</v>
      </c>
      <c r="F484" t="s">
        <v>3549</v>
      </c>
      <c r="G484" s="167">
        <v>175000</v>
      </c>
      <c r="H484">
        <v>-77583.33</v>
      </c>
      <c r="I484">
        <v>97416.67</v>
      </c>
      <c r="J484" s="181">
        <v>35048</v>
      </c>
      <c r="K484" s="183">
        <v>1995</v>
      </c>
      <c r="L484" t="s">
        <v>629</v>
      </c>
    </row>
    <row r="485" spans="3:12" ht="12.75" customHeight="1">
      <c r="C485">
        <v>2000</v>
      </c>
      <c r="D485" s="181">
        <v>35048</v>
      </c>
      <c r="E485">
        <v>66410</v>
      </c>
      <c r="F485" t="s">
        <v>3551</v>
      </c>
      <c r="G485" s="167">
        <v>225000</v>
      </c>
      <c r="H485">
        <v>-99750</v>
      </c>
      <c r="I485">
        <v>125250</v>
      </c>
      <c r="J485" s="181">
        <v>35048</v>
      </c>
      <c r="K485" s="183">
        <v>1995</v>
      </c>
      <c r="L485" t="s">
        <v>629</v>
      </c>
    </row>
    <row r="486" spans="3:12" ht="12.75" customHeight="1">
      <c r="C486">
        <v>2000</v>
      </c>
      <c r="D486" s="181">
        <v>35312</v>
      </c>
      <c r="E486">
        <v>66881</v>
      </c>
      <c r="F486" t="s">
        <v>3559</v>
      </c>
      <c r="G486" s="167">
        <v>23163.38</v>
      </c>
      <c r="H486">
        <v>-15957</v>
      </c>
      <c r="I486">
        <v>7206.38</v>
      </c>
      <c r="J486" s="181">
        <v>35312</v>
      </c>
      <c r="K486" s="183">
        <v>1996</v>
      </c>
      <c r="L486" t="s">
        <v>629</v>
      </c>
    </row>
    <row r="487" spans="3:12" ht="12.75" customHeight="1">
      <c r="C487">
        <v>2000</v>
      </c>
      <c r="D487" s="181">
        <v>35519</v>
      </c>
      <c r="E487">
        <v>66895</v>
      </c>
      <c r="F487" t="s">
        <v>3563</v>
      </c>
      <c r="G487" s="167">
        <v>198993</v>
      </c>
      <c r="H487">
        <v>-198993</v>
      </c>
      <c r="I487">
        <v>0</v>
      </c>
      <c r="J487" s="181">
        <v>35519</v>
      </c>
      <c r="K487" s="183">
        <v>1997</v>
      </c>
      <c r="L487" t="s">
        <v>629</v>
      </c>
    </row>
    <row r="488" spans="3:12" ht="12.75" customHeight="1">
      <c r="C488">
        <v>2000</v>
      </c>
      <c r="D488" s="181">
        <v>35519</v>
      </c>
      <c r="E488">
        <v>66896</v>
      </c>
      <c r="F488" t="s">
        <v>3562</v>
      </c>
      <c r="G488" s="167">
        <v>185000</v>
      </c>
      <c r="H488">
        <v>-150312.5</v>
      </c>
      <c r="I488">
        <v>34687.5</v>
      </c>
      <c r="J488" s="181">
        <v>35519</v>
      </c>
      <c r="K488" s="183">
        <v>1997</v>
      </c>
      <c r="L488" t="s">
        <v>629</v>
      </c>
    </row>
    <row r="489" spans="3:12" ht="12.75" customHeight="1">
      <c r="C489">
        <v>2000</v>
      </c>
      <c r="D489" s="181">
        <v>36312</v>
      </c>
      <c r="E489">
        <v>66967</v>
      </c>
      <c r="F489" t="s">
        <v>2498</v>
      </c>
      <c r="G489" s="167">
        <v>38458.480000000003</v>
      </c>
      <c r="H489">
        <v>-19442.900000000001</v>
      </c>
      <c r="I489">
        <v>19015.580000000002</v>
      </c>
      <c r="J489" s="181">
        <v>36312</v>
      </c>
      <c r="K489" s="183">
        <v>1999</v>
      </c>
      <c r="L489" t="s">
        <v>629</v>
      </c>
    </row>
    <row r="490" spans="3:12" ht="12.75" customHeight="1">
      <c r="C490">
        <v>2000</v>
      </c>
      <c r="D490" s="181">
        <v>36678</v>
      </c>
      <c r="E490">
        <v>67006</v>
      </c>
      <c r="F490" t="s">
        <v>3147</v>
      </c>
      <c r="G490" s="167">
        <v>410856.25</v>
      </c>
      <c r="H490">
        <v>-90160.12</v>
      </c>
      <c r="I490">
        <v>320696.13</v>
      </c>
      <c r="J490" s="181">
        <v>36678</v>
      </c>
      <c r="K490" s="183">
        <v>2000</v>
      </c>
      <c r="L490" t="s">
        <v>629</v>
      </c>
    </row>
    <row r="491" spans="3:12" ht="12.75" customHeight="1">
      <c r="C491">
        <v>2000</v>
      </c>
      <c r="D491" s="181">
        <v>37407</v>
      </c>
      <c r="E491">
        <v>67044</v>
      </c>
      <c r="F491" t="s">
        <v>1099</v>
      </c>
      <c r="G491" s="167">
        <v>0</v>
      </c>
      <c r="H491">
        <v>0</v>
      </c>
      <c r="I491">
        <v>0</v>
      </c>
      <c r="J491" s="181">
        <v>37407</v>
      </c>
      <c r="K491" s="183">
        <v>2002</v>
      </c>
      <c r="L491" t="s">
        <v>629</v>
      </c>
    </row>
    <row r="492" spans="3:12" ht="12.75" customHeight="1">
      <c r="C492">
        <v>2000</v>
      </c>
      <c r="D492" s="181">
        <v>37407</v>
      </c>
      <c r="E492">
        <v>67045</v>
      </c>
      <c r="F492" t="s">
        <v>3762</v>
      </c>
      <c r="G492" s="167">
        <v>0</v>
      </c>
      <c r="H492">
        <v>0</v>
      </c>
      <c r="I492">
        <v>0</v>
      </c>
      <c r="J492" s="181">
        <v>37407</v>
      </c>
      <c r="K492" s="183">
        <v>2002</v>
      </c>
      <c r="L492" t="s">
        <v>629</v>
      </c>
    </row>
    <row r="493" spans="3:12" ht="12.75" customHeight="1">
      <c r="C493">
        <v>2000</v>
      </c>
      <c r="D493" s="181">
        <v>35826</v>
      </c>
      <c r="E493">
        <v>67084</v>
      </c>
      <c r="F493" t="s">
        <v>3570</v>
      </c>
      <c r="G493" s="167">
        <v>6170.15</v>
      </c>
      <c r="H493">
        <v>-4584.7700000000004</v>
      </c>
      <c r="I493">
        <v>1585.38</v>
      </c>
      <c r="J493" s="181">
        <v>35826</v>
      </c>
      <c r="K493" s="183">
        <v>1998</v>
      </c>
      <c r="L493" t="s">
        <v>629</v>
      </c>
    </row>
    <row r="494" spans="3:12" ht="12.75" customHeight="1">
      <c r="C494">
        <v>2000</v>
      </c>
      <c r="D494" s="181">
        <v>35821</v>
      </c>
      <c r="E494">
        <v>67089</v>
      </c>
      <c r="F494" t="s">
        <v>3569</v>
      </c>
      <c r="G494" s="167">
        <v>9212.36</v>
      </c>
      <c r="H494">
        <v>-3285.73</v>
      </c>
      <c r="I494">
        <v>5926.63</v>
      </c>
      <c r="J494" s="181">
        <v>35821</v>
      </c>
      <c r="K494" s="183">
        <v>1998</v>
      </c>
      <c r="L494" t="s">
        <v>629</v>
      </c>
    </row>
    <row r="495" spans="3:12" ht="12.75" customHeight="1">
      <c r="C495">
        <v>2000</v>
      </c>
      <c r="D495" s="181">
        <v>35765</v>
      </c>
      <c r="E495">
        <v>67090</v>
      </c>
      <c r="F495" t="s">
        <v>3568</v>
      </c>
      <c r="G495" s="167">
        <v>44620.12</v>
      </c>
      <c r="H495">
        <v>-16211.97</v>
      </c>
      <c r="I495">
        <v>28408.15</v>
      </c>
      <c r="J495" s="181">
        <v>35765</v>
      </c>
      <c r="K495" s="183">
        <v>1997</v>
      </c>
      <c r="L495" t="s">
        <v>629</v>
      </c>
    </row>
    <row r="496" spans="3:12" ht="12.75" customHeight="1">
      <c r="C496">
        <v>2000</v>
      </c>
      <c r="D496" s="181">
        <v>35807</v>
      </c>
      <c r="E496">
        <v>67091</v>
      </c>
      <c r="F496" t="s">
        <v>111</v>
      </c>
      <c r="G496" s="167">
        <v>16097.9</v>
      </c>
      <c r="H496">
        <v>-9658.74</v>
      </c>
      <c r="I496">
        <v>6439.16</v>
      </c>
      <c r="J496" s="181">
        <v>35807</v>
      </c>
      <c r="K496" s="183">
        <v>1998</v>
      </c>
      <c r="L496" t="s">
        <v>629</v>
      </c>
    </row>
    <row r="497" spans="3:12" ht="12.75" customHeight="1">
      <c r="C497">
        <v>2000</v>
      </c>
      <c r="D497" s="181">
        <v>36524</v>
      </c>
      <c r="E497">
        <v>67149</v>
      </c>
      <c r="F497" t="s">
        <v>3934</v>
      </c>
      <c r="G497" s="167">
        <v>167287.12</v>
      </c>
      <c r="H497">
        <v>-78067.320000000007</v>
      </c>
      <c r="I497">
        <v>89219.8</v>
      </c>
      <c r="J497" s="181">
        <v>36524</v>
      </c>
      <c r="K497" s="183">
        <v>1999</v>
      </c>
      <c r="L497" t="s">
        <v>629</v>
      </c>
    </row>
    <row r="498" spans="3:12" ht="12.75" customHeight="1">
      <c r="C498">
        <v>2000</v>
      </c>
      <c r="D498" s="181">
        <v>36312</v>
      </c>
      <c r="E498">
        <v>67161</v>
      </c>
      <c r="F498" t="s">
        <v>3930</v>
      </c>
      <c r="G498" s="167">
        <v>15685.81</v>
      </c>
      <c r="H498">
        <v>-7930.04</v>
      </c>
      <c r="I498">
        <v>7755.77</v>
      </c>
      <c r="J498" s="181">
        <v>36312</v>
      </c>
      <c r="K498" s="183">
        <v>1999</v>
      </c>
      <c r="L498" t="s">
        <v>629</v>
      </c>
    </row>
    <row r="499" spans="3:12" ht="12.75" customHeight="1">
      <c r="C499">
        <v>2000</v>
      </c>
      <c r="D499" s="181">
        <v>36312</v>
      </c>
      <c r="E499">
        <v>67167</v>
      </c>
      <c r="F499" t="s">
        <v>3570</v>
      </c>
      <c r="G499" s="167">
        <v>6170.15</v>
      </c>
      <c r="H499">
        <v>-3899.2</v>
      </c>
      <c r="I499">
        <v>2270.9499999999998</v>
      </c>
      <c r="J499" s="181">
        <v>36312</v>
      </c>
      <c r="K499" s="183">
        <v>1999</v>
      </c>
      <c r="L499" t="s">
        <v>629</v>
      </c>
    </row>
    <row r="500" spans="3:12" ht="12.75" customHeight="1">
      <c r="C500">
        <v>2000</v>
      </c>
      <c r="D500" s="181">
        <v>37043</v>
      </c>
      <c r="E500">
        <v>67178</v>
      </c>
      <c r="F500" t="s">
        <v>2482</v>
      </c>
      <c r="G500" s="167">
        <v>86428.91</v>
      </c>
      <c r="H500">
        <v>-48256.14</v>
      </c>
      <c r="I500">
        <v>38172.769999999997</v>
      </c>
      <c r="J500" s="181">
        <v>37043</v>
      </c>
      <c r="K500" s="183">
        <v>2001</v>
      </c>
      <c r="L500" t="s">
        <v>629</v>
      </c>
    </row>
    <row r="501" spans="3:12" ht="12.75" customHeight="1">
      <c r="C501">
        <v>2000</v>
      </c>
      <c r="D501" s="181">
        <v>35048</v>
      </c>
      <c r="E501">
        <v>67507</v>
      </c>
      <c r="F501" t="s">
        <v>3546</v>
      </c>
      <c r="G501" s="167">
        <v>40000</v>
      </c>
      <c r="H501">
        <v>-17733.330000000002</v>
      </c>
      <c r="I501">
        <v>22266.67</v>
      </c>
      <c r="J501" s="181">
        <v>35048</v>
      </c>
      <c r="K501" s="183">
        <v>1995</v>
      </c>
      <c r="L501" t="s">
        <v>629</v>
      </c>
    </row>
    <row r="502" spans="3:12" ht="12.75" customHeight="1">
      <c r="C502">
        <v>2000</v>
      </c>
      <c r="D502" s="181">
        <v>35048</v>
      </c>
      <c r="E502">
        <v>67508</v>
      </c>
      <c r="F502" t="s">
        <v>3547</v>
      </c>
      <c r="G502" s="167">
        <v>150000</v>
      </c>
      <c r="H502">
        <v>-41562.5</v>
      </c>
      <c r="I502">
        <v>108437.5</v>
      </c>
      <c r="J502" s="181">
        <v>35048</v>
      </c>
      <c r="K502" s="183">
        <v>1995</v>
      </c>
      <c r="L502" t="s">
        <v>629</v>
      </c>
    </row>
    <row r="503" spans="3:12" ht="12.75" customHeight="1">
      <c r="C503">
        <v>2000</v>
      </c>
      <c r="D503" s="181">
        <v>35048</v>
      </c>
      <c r="E503">
        <v>67511</v>
      </c>
      <c r="F503" t="s">
        <v>96</v>
      </c>
      <c r="G503" s="167">
        <v>25000</v>
      </c>
      <c r="H503">
        <v>-18472.22</v>
      </c>
      <c r="I503">
        <v>6527.78</v>
      </c>
      <c r="J503" s="181">
        <v>35048</v>
      </c>
      <c r="K503" s="183">
        <v>1995</v>
      </c>
      <c r="L503" t="s">
        <v>629</v>
      </c>
    </row>
    <row r="504" spans="3:12" ht="12.75" customHeight="1">
      <c r="C504">
        <v>2000</v>
      </c>
      <c r="D504" s="181">
        <v>35947</v>
      </c>
      <c r="E504">
        <v>67618</v>
      </c>
      <c r="F504" t="s">
        <v>1483</v>
      </c>
      <c r="G504" s="167">
        <v>12362.93</v>
      </c>
      <c r="H504">
        <v>-3537.17</v>
      </c>
      <c r="I504">
        <v>8825.76</v>
      </c>
      <c r="J504" s="181">
        <v>35947</v>
      </c>
      <c r="K504" s="183">
        <v>1998</v>
      </c>
      <c r="L504" t="s">
        <v>629</v>
      </c>
    </row>
    <row r="505" spans="3:12" ht="12.75" customHeight="1">
      <c r="C505">
        <v>2000</v>
      </c>
      <c r="D505" s="181">
        <v>35048</v>
      </c>
      <c r="E505">
        <v>67741</v>
      </c>
      <c r="F505" t="s">
        <v>3552</v>
      </c>
      <c r="G505" s="167">
        <v>2807241.34</v>
      </c>
      <c r="H505">
        <v>-1037119.72</v>
      </c>
      <c r="I505">
        <v>1770121.62</v>
      </c>
      <c r="J505" s="181">
        <v>35048</v>
      </c>
      <c r="K505" s="183">
        <v>1995</v>
      </c>
      <c r="L505" t="s">
        <v>629</v>
      </c>
    </row>
    <row r="506" spans="3:12" ht="12.75" customHeight="1">
      <c r="C506">
        <v>2000</v>
      </c>
      <c r="D506" s="181">
        <v>36136</v>
      </c>
      <c r="E506">
        <v>67811</v>
      </c>
      <c r="F506" t="s">
        <v>2491</v>
      </c>
      <c r="G506" s="167">
        <v>7686</v>
      </c>
      <c r="H506">
        <v>-2485.14</v>
      </c>
      <c r="I506">
        <v>5200.8599999999997</v>
      </c>
      <c r="J506" s="181">
        <v>36136</v>
      </c>
      <c r="K506" s="183">
        <v>1998</v>
      </c>
      <c r="L506" t="s">
        <v>629</v>
      </c>
    </row>
    <row r="507" spans="3:12" ht="12.75" customHeight="1">
      <c r="C507">
        <v>2000</v>
      </c>
      <c r="D507" s="181">
        <v>36235</v>
      </c>
      <c r="E507">
        <v>67827</v>
      </c>
      <c r="F507" t="s">
        <v>2496</v>
      </c>
      <c r="G507" s="167">
        <v>16498.21</v>
      </c>
      <c r="H507">
        <v>-8524.08</v>
      </c>
      <c r="I507">
        <v>7974.13</v>
      </c>
      <c r="J507" s="181">
        <v>36235</v>
      </c>
      <c r="K507" s="183">
        <v>1999</v>
      </c>
      <c r="L507" t="s">
        <v>629</v>
      </c>
    </row>
    <row r="508" spans="3:12" ht="12.75" customHeight="1">
      <c r="C508">
        <v>2000</v>
      </c>
      <c r="D508" s="181">
        <v>37514</v>
      </c>
      <c r="E508">
        <v>67841</v>
      </c>
      <c r="F508" t="s">
        <v>24</v>
      </c>
      <c r="G508" s="167">
        <v>7925.25</v>
      </c>
      <c r="H508">
        <v>-2289.5100000000002</v>
      </c>
      <c r="I508">
        <v>5635.74</v>
      </c>
      <c r="J508" s="181">
        <v>37514</v>
      </c>
      <c r="K508" s="183">
        <v>2002</v>
      </c>
      <c r="L508" t="s">
        <v>629</v>
      </c>
    </row>
    <row r="509" spans="3:12" ht="12.75" customHeight="1">
      <c r="C509">
        <v>2000</v>
      </c>
      <c r="D509" s="181">
        <v>37622</v>
      </c>
      <c r="E509">
        <v>67901</v>
      </c>
      <c r="F509" t="s">
        <v>1128</v>
      </c>
      <c r="G509" s="167">
        <v>924591.01</v>
      </c>
      <c r="H509">
        <v>-105667.55</v>
      </c>
      <c r="I509">
        <v>818923.46</v>
      </c>
      <c r="J509" s="181">
        <v>37622</v>
      </c>
      <c r="K509" s="183">
        <v>2003</v>
      </c>
      <c r="L509" t="s">
        <v>629</v>
      </c>
    </row>
    <row r="510" spans="3:12" ht="12.75" customHeight="1">
      <c r="C510">
        <v>2000</v>
      </c>
      <c r="D510" s="181">
        <v>37799</v>
      </c>
      <c r="E510">
        <v>67935</v>
      </c>
      <c r="F510" t="s">
        <v>31</v>
      </c>
      <c r="G510" s="167">
        <v>60392.66</v>
      </c>
      <c r="H510">
        <v>-42274.86</v>
      </c>
      <c r="I510">
        <v>18117.8</v>
      </c>
      <c r="J510" s="181">
        <v>37799</v>
      </c>
      <c r="K510" s="183">
        <v>2003</v>
      </c>
      <c r="L510" t="s">
        <v>629</v>
      </c>
    </row>
    <row r="511" spans="3:12" ht="12.75" customHeight="1">
      <c r="C511">
        <v>2000</v>
      </c>
      <c r="D511" s="181">
        <v>38139</v>
      </c>
      <c r="E511">
        <v>67983</v>
      </c>
      <c r="F511" t="s">
        <v>3665</v>
      </c>
      <c r="G511" s="167">
        <v>32324.86</v>
      </c>
      <c r="H511">
        <v>-5567.06</v>
      </c>
      <c r="I511">
        <v>26757.8</v>
      </c>
      <c r="J511" s="181">
        <v>38139</v>
      </c>
      <c r="K511" s="183">
        <v>2004</v>
      </c>
      <c r="L511" t="s">
        <v>629</v>
      </c>
    </row>
    <row r="512" spans="3:12" ht="12.75" customHeight="1">
      <c r="C512">
        <v>2000</v>
      </c>
      <c r="D512" s="181">
        <v>35297</v>
      </c>
      <c r="E512">
        <v>68652</v>
      </c>
      <c r="F512" t="s">
        <v>3556</v>
      </c>
      <c r="G512" s="167">
        <v>51309.52</v>
      </c>
      <c r="H512">
        <v>-35346.559999999998</v>
      </c>
      <c r="I512">
        <v>15962.96</v>
      </c>
      <c r="J512" s="181">
        <v>35297</v>
      </c>
      <c r="K512" s="183">
        <v>1996</v>
      </c>
      <c r="L512" t="s">
        <v>629</v>
      </c>
    </row>
    <row r="513" spans="3:12" ht="12.75" customHeight="1">
      <c r="C513">
        <v>2000</v>
      </c>
      <c r="D513" s="181">
        <v>35581</v>
      </c>
      <c r="E513">
        <v>68681</v>
      </c>
      <c r="F513" t="s">
        <v>1096</v>
      </c>
      <c r="G513" s="167">
        <v>0</v>
      </c>
      <c r="H513">
        <v>0</v>
      </c>
      <c r="I513">
        <v>0</v>
      </c>
      <c r="J513" s="181">
        <v>35581</v>
      </c>
      <c r="K513" s="183">
        <v>1997</v>
      </c>
      <c r="L513" t="s">
        <v>629</v>
      </c>
    </row>
    <row r="514" spans="3:12" ht="12.75" customHeight="1">
      <c r="C514">
        <v>2000</v>
      </c>
      <c r="D514" s="181">
        <v>36341</v>
      </c>
      <c r="E514">
        <v>68758</v>
      </c>
      <c r="F514" t="s">
        <v>3931</v>
      </c>
      <c r="G514" s="167">
        <v>5337.5</v>
      </c>
      <c r="H514">
        <v>-2668.75</v>
      </c>
      <c r="I514">
        <v>2668.75</v>
      </c>
      <c r="J514" s="181">
        <v>36341</v>
      </c>
      <c r="K514" s="183">
        <v>1999</v>
      </c>
      <c r="L514" t="s">
        <v>629</v>
      </c>
    </row>
    <row r="515" spans="3:12" ht="12.75" customHeight="1">
      <c r="C515">
        <v>2000</v>
      </c>
      <c r="D515" s="181">
        <v>36799</v>
      </c>
      <c r="E515">
        <v>68779</v>
      </c>
      <c r="F515" t="s">
        <v>2476</v>
      </c>
      <c r="G515" s="167">
        <v>181862.1</v>
      </c>
      <c r="H515">
        <v>-75775.88</v>
      </c>
      <c r="I515">
        <v>106086.22</v>
      </c>
      <c r="J515" s="181">
        <v>36799</v>
      </c>
      <c r="K515" s="183">
        <v>2000</v>
      </c>
      <c r="L515" t="s">
        <v>629</v>
      </c>
    </row>
    <row r="516" spans="3:12" ht="12.75" customHeight="1">
      <c r="C516">
        <v>2000</v>
      </c>
      <c r="D516" s="181">
        <v>37072</v>
      </c>
      <c r="E516">
        <v>68798</v>
      </c>
      <c r="F516" t="s">
        <v>2486</v>
      </c>
      <c r="G516" s="167">
        <v>72805.5</v>
      </c>
      <c r="H516">
        <v>-26695.360000000001</v>
      </c>
      <c r="I516">
        <v>46110.14</v>
      </c>
      <c r="J516" s="181">
        <v>37072</v>
      </c>
      <c r="K516" s="183">
        <v>2001</v>
      </c>
      <c r="L516" t="s">
        <v>629</v>
      </c>
    </row>
    <row r="517" spans="3:12" ht="12.75" customHeight="1">
      <c r="C517">
        <v>2000</v>
      </c>
      <c r="D517" s="181">
        <v>37043</v>
      </c>
      <c r="E517">
        <v>68799</v>
      </c>
      <c r="F517" t="s">
        <v>2481</v>
      </c>
      <c r="G517" s="167">
        <v>78365.179999999993</v>
      </c>
      <c r="H517">
        <v>-29169.27</v>
      </c>
      <c r="I517">
        <v>49195.91</v>
      </c>
      <c r="J517" s="181">
        <v>37043</v>
      </c>
      <c r="K517" s="183">
        <v>2001</v>
      </c>
      <c r="L517" t="s">
        <v>629</v>
      </c>
    </row>
    <row r="518" spans="3:12" ht="12.75" customHeight="1">
      <c r="C518">
        <v>2000</v>
      </c>
      <c r="D518" s="181">
        <v>37043</v>
      </c>
      <c r="E518">
        <v>68801</v>
      </c>
      <c r="F518" t="s">
        <v>2478</v>
      </c>
      <c r="G518" s="167">
        <v>40062.949999999997</v>
      </c>
      <c r="H518">
        <v>-8947.39</v>
      </c>
      <c r="I518">
        <v>31115.56</v>
      </c>
      <c r="J518" s="181">
        <v>37043</v>
      </c>
      <c r="K518" s="183">
        <v>2001</v>
      </c>
      <c r="L518" t="s">
        <v>629</v>
      </c>
    </row>
    <row r="519" spans="3:12" ht="12.75" customHeight="1">
      <c r="C519">
        <v>2000</v>
      </c>
      <c r="D519" s="181">
        <v>37437</v>
      </c>
      <c r="E519">
        <v>68835</v>
      </c>
      <c r="F519" t="s">
        <v>20</v>
      </c>
      <c r="G519" s="167">
        <v>9389.7099999999991</v>
      </c>
      <c r="H519">
        <v>-3521.15</v>
      </c>
      <c r="I519">
        <v>5868.56</v>
      </c>
      <c r="J519" s="181">
        <v>37437</v>
      </c>
      <c r="K519" s="183">
        <v>2002</v>
      </c>
      <c r="L519" t="s">
        <v>629</v>
      </c>
    </row>
    <row r="520" spans="3:12" ht="12.75" customHeight="1">
      <c r="C520">
        <v>2000</v>
      </c>
      <c r="D520" s="181">
        <v>37862</v>
      </c>
      <c r="E520">
        <v>68980</v>
      </c>
      <c r="F520" t="s">
        <v>32</v>
      </c>
      <c r="G520" s="167">
        <v>12840</v>
      </c>
      <c r="H520">
        <v>-2853.33</v>
      </c>
      <c r="I520">
        <v>9986.67</v>
      </c>
      <c r="J520" s="181">
        <v>37862</v>
      </c>
      <c r="K520" s="183">
        <v>2003</v>
      </c>
      <c r="L520" t="s">
        <v>629</v>
      </c>
    </row>
    <row r="521" spans="3:12" ht="12.75" customHeight="1">
      <c r="C521">
        <v>2000</v>
      </c>
      <c r="D521" s="181">
        <v>38336</v>
      </c>
      <c r="E521">
        <v>69030</v>
      </c>
      <c r="F521" t="s">
        <v>2866</v>
      </c>
      <c r="G521" s="167">
        <v>223708.48</v>
      </c>
      <c r="H521">
        <v>-13315.98</v>
      </c>
      <c r="I521">
        <v>210392.5</v>
      </c>
      <c r="J521" s="181">
        <v>38336</v>
      </c>
      <c r="K521" s="183">
        <v>2004</v>
      </c>
      <c r="L521" t="s">
        <v>629</v>
      </c>
    </row>
    <row r="522" spans="3:12" ht="12.75" customHeight="1">
      <c r="C522">
        <v>2000</v>
      </c>
      <c r="D522" s="181">
        <v>38391</v>
      </c>
      <c r="E522">
        <v>69033</v>
      </c>
      <c r="F522" t="s">
        <v>2871</v>
      </c>
      <c r="G522" s="167">
        <v>235674.99</v>
      </c>
      <c r="H522">
        <v>-18068.41</v>
      </c>
      <c r="I522">
        <v>217606.58</v>
      </c>
      <c r="J522" s="181">
        <v>38391</v>
      </c>
      <c r="K522" s="183">
        <v>2005</v>
      </c>
      <c r="L522" t="s">
        <v>629</v>
      </c>
    </row>
    <row r="523" spans="3:12" ht="12.75" customHeight="1">
      <c r="C523">
        <v>2000</v>
      </c>
      <c r="D523" s="181">
        <v>38139</v>
      </c>
      <c r="E523">
        <v>69076</v>
      </c>
      <c r="F523" t="s">
        <v>2451</v>
      </c>
      <c r="G523" s="167">
        <v>691447.66</v>
      </c>
      <c r="H523">
        <v>-119082.65</v>
      </c>
      <c r="I523">
        <v>572365.01</v>
      </c>
      <c r="J523" s="181">
        <v>38139</v>
      </c>
      <c r="K523" s="183">
        <v>2004</v>
      </c>
      <c r="L523" t="s">
        <v>629</v>
      </c>
    </row>
    <row r="524" spans="3:12" ht="12.75" customHeight="1">
      <c r="C524">
        <v>2000</v>
      </c>
      <c r="D524" s="181">
        <v>38139</v>
      </c>
      <c r="E524">
        <v>69079</v>
      </c>
      <c r="F524" t="s">
        <v>2461</v>
      </c>
      <c r="G524" s="167">
        <v>7594810.54</v>
      </c>
      <c r="H524">
        <v>-560569.36</v>
      </c>
      <c r="I524">
        <v>7034241.1799999997</v>
      </c>
      <c r="J524" s="181">
        <v>38139</v>
      </c>
      <c r="K524" s="183">
        <v>2004</v>
      </c>
      <c r="L524" t="s">
        <v>629</v>
      </c>
    </row>
    <row r="525" spans="3:12" ht="12.75" customHeight="1">
      <c r="C525">
        <v>2000</v>
      </c>
      <c r="D525" s="181">
        <v>38292</v>
      </c>
      <c r="E525">
        <v>69091</v>
      </c>
      <c r="F525" t="s">
        <v>2332</v>
      </c>
      <c r="G525" s="167">
        <v>20427.53</v>
      </c>
      <c r="H525">
        <v>-2950.65</v>
      </c>
      <c r="I525">
        <v>17476.88</v>
      </c>
      <c r="J525" s="181">
        <v>38292</v>
      </c>
      <c r="K525" s="183">
        <v>2004</v>
      </c>
      <c r="L525" t="s">
        <v>629</v>
      </c>
    </row>
    <row r="526" spans="3:12" ht="12.75" customHeight="1">
      <c r="C526">
        <v>2000</v>
      </c>
      <c r="D526" s="181">
        <v>38292</v>
      </c>
      <c r="E526">
        <v>69100</v>
      </c>
      <c r="F526" t="s">
        <v>2167</v>
      </c>
      <c r="G526" s="167">
        <v>5483.75</v>
      </c>
      <c r="H526">
        <v>-792.1</v>
      </c>
      <c r="I526">
        <v>4691.6499999999996</v>
      </c>
      <c r="J526" s="181">
        <v>38292</v>
      </c>
      <c r="K526" s="183">
        <v>2004</v>
      </c>
      <c r="L526" t="s">
        <v>629</v>
      </c>
    </row>
    <row r="527" spans="3:12" ht="12.75" customHeight="1">
      <c r="C527">
        <v>2000</v>
      </c>
      <c r="D527" s="181">
        <v>34850</v>
      </c>
      <c r="E527">
        <v>69290</v>
      </c>
      <c r="F527" t="s">
        <v>1089</v>
      </c>
      <c r="G527" s="167">
        <v>0</v>
      </c>
      <c r="H527">
        <v>0</v>
      </c>
      <c r="I527">
        <v>0</v>
      </c>
      <c r="J527" s="181">
        <v>34850</v>
      </c>
      <c r="K527" s="183">
        <v>1995</v>
      </c>
      <c r="L527" t="s">
        <v>629</v>
      </c>
    </row>
    <row r="528" spans="3:12" ht="12.75" customHeight="1">
      <c r="C528">
        <v>2000</v>
      </c>
      <c r="D528" s="181">
        <v>35946</v>
      </c>
      <c r="E528">
        <v>69384</v>
      </c>
      <c r="F528" t="s">
        <v>1098</v>
      </c>
      <c r="G528" s="167">
        <v>0</v>
      </c>
      <c r="H528">
        <v>0</v>
      </c>
      <c r="I528">
        <v>0</v>
      </c>
      <c r="J528" s="181">
        <v>35946</v>
      </c>
      <c r="K528" s="183">
        <v>1998</v>
      </c>
      <c r="L528" t="s">
        <v>629</v>
      </c>
    </row>
    <row r="529" spans="3:12" ht="12.75" customHeight="1">
      <c r="C529">
        <v>2000</v>
      </c>
      <c r="D529" s="181">
        <v>35946</v>
      </c>
      <c r="E529">
        <v>69385</v>
      </c>
      <c r="F529" t="s">
        <v>1098</v>
      </c>
      <c r="G529" s="167">
        <v>0</v>
      </c>
      <c r="H529">
        <v>0</v>
      </c>
      <c r="I529">
        <v>0</v>
      </c>
      <c r="J529" s="181">
        <v>35946</v>
      </c>
      <c r="K529" s="183">
        <v>1998</v>
      </c>
      <c r="L529" t="s">
        <v>629</v>
      </c>
    </row>
    <row r="530" spans="3:12" ht="12.75" customHeight="1">
      <c r="C530">
        <v>2000</v>
      </c>
      <c r="D530" s="181">
        <v>35900</v>
      </c>
      <c r="E530">
        <v>69395</v>
      </c>
      <c r="F530" t="s">
        <v>1480</v>
      </c>
      <c r="G530" s="167">
        <v>699728.69</v>
      </c>
      <c r="H530">
        <v>-244905.04</v>
      </c>
      <c r="I530">
        <v>454823.65</v>
      </c>
      <c r="J530" s="181">
        <v>35900</v>
      </c>
      <c r="K530" s="183">
        <v>1998</v>
      </c>
      <c r="L530" t="s">
        <v>629</v>
      </c>
    </row>
    <row r="531" spans="3:12" ht="12.75" customHeight="1">
      <c r="C531">
        <v>2000</v>
      </c>
      <c r="D531" s="181">
        <v>36095</v>
      </c>
      <c r="E531">
        <v>69422</v>
      </c>
      <c r="F531" t="s">
        <v>1463</v>
      </c>
      <c r="G531" s="167">
        <v>3976.17</v>
      </c>
      <c r="H531">
        <v>-2706.01</v>
      </c>
      <c r="I531">
        <v>1270.1600000000001</v>
      </c>
      <c r="J531" s="181">
        <v>36095</v>
      </c>
      <c r="K531" s="183">
        <v>1998</v>
      </c>
      <c r="L531" t="s">
        <v>629</v>
      </c>
    </row>
    <row r="532" spans="3:12" ht="12.75" customHeight="1">
      <c r="C532">
        <v>2000</v>
      </c>
      <c r="D532" s="181">
        <v>36221</v>
      </c>
      <c r="E532">
        <v>69428</v>
      </c>
      <c r="F532" t="s">
        <v>2495</v>
      </c>
      <c r="G532" s="167">
        <v>123955.64</v>
      </c>
      <c r="H532">
        <v>-38839.440000000002</v>
      </c>
      <c r="I532">
        <v>85116.2</v>
      </c>
      <c r="J532" s="181">
        <v>36221</v>
      </c>
      <c r="K532" s="183">
        <v>1999</v>
      </c>
      <c r="L532" t="s">
        <v>629</v>
      </c>
    </row>
    <row r="533" spans="3:12" ht="12.75" customHeight="1">
      <c r="C533">
        <v>2000</v>
      </c>
      <c r="D533" s="181">
        <v>38301</v>
      </c>
      <c r="E533">
        <v>69786</v>
      </c>
      <c r="F533" t="s">
        <v>1066</v>
      </c>
      <c r="G533" s="167">
        <v>43956.03</v>
      </c>
      <c r="H533">
        <v>-6349.2</v>
      </c>
      <c r="I533">
        <v>37606.83</v>
      </c>
      <c r="J533" s="181">
        <v>38301</v>
      </c>
      <c r="K533" s="183">
        <v>2004</v>
      </c>
      <c r="L533" t="s">
        <v>629</v>
      </c>
    </row>
    <row r="534" spans="3:12" ht="12.75" customHeight="1">
      <c r="C534">
        <v>2000</v>
      </c>
      <c r="D534" s="181">
        <v>38295</v>
      </c>
      <c r="E534">
        <v>69791</v>
      </c>
      <c r="F534" t="s">
        <v>1063</v>
      </c>
      <c r="G534" s="167">
        <v>11170.8</v>
      </c>
      <c r="H534">
        <v>-3025.43</v>
      </c>
      <c r="I534">
        <v>8145.37</v>
      </c>
      <c r="J534" s="181">
        <v>38295</v>
      </c>
      <c r="K534" s="183">
        <v>2004</v>
      </c>
      <c r="L534" t="s">
        <v>629</v>
      </c>
    </row>
    <row r="535" spans="3:12" ht="12.75" customHeight="1">
      <c r="C535">
        <v>2000</v>
      </c>
      <c r="D535" s="181">
        <v>37315</v>
      </c>
      <c r="E535">
        <v>69920</v>
      </c>
      <c r="F535" t="s">
        <v>1508</v>
      </c>
      <c r="G535" s="167">
        <v>36208.800000000003</v>
      </c>
      <c r="H535">
        <v>-14584.1</v>
      </c>
      <c r="I535">
        <v>21624.7</v>
      </c>
      <c r="J535" s="181">
        <v>37315</v>
      </c>
      <c r="K535" s="183">
        <v>2002</v>
      </c>
      <c r="L535" t="s">
        <v>629</v>
      </c>
    </row>
    <row r="536" spans="3:12" ht="12.75" customHeight="1">
      <c r="C536">
        <v>2000</v>
      </c>
      <c r="D536" s="181">
        <v>37376</v>
      </c>
      <c r="E536">
        <v>69922</v>
      </c>
      <c r="F536" t="s">
        <v>1509</v>
      </c>
      <c r="G536" s="167">
        <v>92500</v>
      </c>
      <c r="H536">
        <v>-28777.78</v>
      </c>
      <c r="I536">
        <v>63722.22</v>
      </c>
      <c r="J536" s="181">
        <v>37376</v>
      </c>
      <c r="K536" s="183">
        <v>2002</v>
      </c>
      <c r="L536" t="s">
        <v>629</v>
      </c>
    </row>
    <row r="537" spans="3:12" ht="12.75" customHeight="1">
      <c r="C537">
        <v>2000</v>
      </c>
      <c r="D537" s="181">
        <v>35836</v>
      </c>
      <c r="E537">
        <v>70487</v>
      </c>
      <c r="F537" t="s">
        <v>375</v>
      </c>
      <c r="G537" s="167">
        <v>16875</v>
      </c>
      <c r="H537">
        <v>-5015.63</v>
      </c>
      <c r="I537">
        <v>11859.37</v>
      </c>
      <c r="J537" s="181">
        <v>35836</v>
      </c>
      <c r="K537" s="183">
        <v>1998</v>
      </c>
      <c r="L537" t="s">
        <v>629</v>
      </c>
    </row>
    <row r="538" spans="3:12" ht="12.75" customHeight="1">
      <c r="C538">
        <v>2000</v>
      </c>
      <c r="D538" s="181">
        <v>35977</v>
      </c>
      <c r="E538">
        <v>70509</v>
      </c>
      <c r="F538" t="s">
        <v>1484</v>
      </c>
      <c r="G538" s="167">
        <v>90897.44</v>
      </c>
      <c r="H538">
        <v>-51508.55</v>
      </c>
      <c r="I538">
        <v>39388.89</v>
      </c>
      <c r="J538" s="181">
        <v>35977</v>
      </c>
      <c r="K538" s="183">
        <v>1998</v>
      </c>
      <c r="L538" t="s">
        <v>629</v>
      </c>
    </row>
    <row r="539" spans="3:12" ht="12.75" customHeight="1">
      <c r="C539">
        <v>2000</v>
      </c>
      <c r="D539" s="181">
        <v>36100</v>
      </c>
      <c r="E539">
        <v>70511</v>
      </c>
      <c r="F539" t="s">
        <v>1464</v>
      </c>
      <c r="G539" s="167">
        <v>121576.78</v>
      </c>
      <c r="H539">
        <v>-66191.81</v>
      </c>
      <c r="I539">
        <v>55384.97</v>
      </c>
      <c r="J539" s="181">
        <v>36100</v>
      </c>
      <c r="K539" s="183">
        <v>1998</v>
      </c>
      <c r="L539" t="s">
        <v>629</v>
      </c>
    </row>
    <row r="540" spans="3:12" ht="12.75" customHeight="1">
      <c r="C540">
        <v>2000</v>
      </c>
      <c r="D540" s="181">
        <v>36678</v>
      </c>
      <c r="E540">
        <v>70572</v>
      </c>
      <c r="F540" t="s">
        <v>1923</v>
      </c>
      <c r="G540" s="167">
        <v>39165</v>
      </c>
      <c r="H540">
        <v>-25783.63</v>
      </c>
      <c r="I540">
        <v>13381.37</v>
      </c>
      <c r="J540" s="181">
        <v>36678</v>
      </c>
      <c r="K540" s="183">
        <v>2000</v>
      </c>
      <c r="L540" t="s">
        <v>629</v>
      </c>
    </row>
    <row r="541" spans="3:12" ht="12.75" customHeight="1">
      <c r="C541">
        <v>2000</v>
      </c>
      <c r="D541" s="181">
        <v>37408</v>
      </c>
      <c r="E541">
        <v>70612</v>
      </c>
      <c r="F541" t="s">
        <v>16</v>
      </c>
      <c r="G541" s="167">
        <v>12553.7</v>
      </c>
      <c r="H541">
        <v>-3835.85</v>
      </c>
      <c r="I541">
        <v>8717.85</v>
      </c>
      <c r="J541" s="181">
        <v>37408</v>
      </c>
      <c r="K541" s="183">
        <v>2002</v>
      </c>
      <c r="L541" t="s">
        <v>629</v>
      </c>
    </row>
    <row r="542" spans="3:12" ht="12.75" customHeight="1">
      <c r="C542">
        <v>2000</v>
      </c>
      <c r="D542" s="181">
        <v>37408</v>
      </c>
      <c r="E542">
        <v>70618</v>
      </c>
      <c r="F542" t="s">
        <v>19</v>
      </c>
      <c r="G542" s="167">
        <v>48799.48</v>
      </c>
      <c r="H542">
        <v>-22366.43</v>
      </c>
      <c r="I542">
        <v>26433.05</v>
      </c>
      <c r="J542" s="181">
        <v>37408</v>
      </c>
      <c r="K542" s="183">
        <v>2002</v>
      </c>
      <c r="L542" t="s">
        <v>629</v>
      </c>
    </row>
    <row r="543" spans="3:12" ht="12.75" customHeight="1">
      <c r="C543">
        <v>2000</v>
      </c>
      <c r="D543" s="181">
        <v>34515</v>
      </c>
      <c r="E543">
        <v>70645</v>
      </c>
      <c r="F543" t="s">
        <v>3927</v>
      </c>
      <c r="G543" s="167">
        <v>80202.06</v>
      </c>
      <c r="H543">
        <v>-66835.05</v>
      </c>
      <c r="I543">
        <v>13367.01</v>
      </c>
      <c r="J543" s="181">
        <v>34515</v>
      </c>
      <c r="K543" s="183">
        <v>1994</v>
      </c>
      <c r="L543" t="s">
        <v>629</v>
      </c>
    </row>
    <row r="544" spans="3:12" ht="12.75" customHeight="1">
      <c r="C544">
        <v>2000</v>
      </c>
      <c r="D544" s="181">
        <v>38504</v>
      </c>
      <c r="E544">
        <v>70780</v>
      </c>
      <c r="F544" t="s">
        <v>2862</v>
      </c>
      <c r="G544" s="167">
        <v>15515</v>
      </c>
      <c r="H544">
        <v>-1508.4</v>
      </c>
      <c r="I544">
        <v>14006.6</v>
      </c>
      <c r="J544" s="181">
        <v>38504</v>
      </c>
      <c r="K544" s="183">
        <v>2005</v>
      </c>
      <c r="L544" t="s">
        <v>629</v>
      </c>
    </row>
    <row r="545" spans="3:12" ht="12.75" customHeight="1">
      <c r="C545">
        <v>2000</v>
      </c>
      <c r="D545" s="181">
        <v>38504</v>
      </c>
      <c r="E545">
        <v>70855</v>
      </c>
      <c r="F545" t="s">
        <v>2580</v>
      </c>
      <c r="G545" s="167">
        <v>53711.83</v>
      </c>
      <c r="H545">
        <v>-5669.58</v>
      </c>
      <c r="I545">
        <v>48042.25</v>
      </c>
      <c r="J545" s="181">
        <v>38504</v>
      </c>
      <c r="K545" s="183">
        <v>2005</v>
      </c>
      <c r="L545" t="s">
        <v>629</v>
      </c>
    </row>
    <row r="546" spans="3:12" ht="12.75" customHeight="1">
      <c r="C546">
        <v>2000</v>
      </c>
      <c r="D546" s="181">
        <v>38504</v>
      </c>
      <c r="E546">
        <v>70960</v>
      </c>
      <c r="F546" t="s">
        <v>2581</v>
      </c>
      <c r="G546" s="167">
        <v>13796.17</v>
      </c>
      <c r="H546">
        <v>-262.79000000000002</v>
      </c>
      <c r="I546">
        <v>13533.38</v>
      </c>
      <c r="J546" s="181">
        <v>38504</v>
      </c>
      <c r="K546" s="183">
        <v>2005</v>
      </c>
      <c r="L546" t="s">
        <v>629</v>
      </c>
    </row>
    <row r="547" spans="3:12" ht="12.75" customHeight="1">
      <c r="C547">
        <v>2000</v>
      </c>
      <c r="D547" s="181">
        <v>30834</v>
      </c>
      <c r="E547">
        <v>200022</v>
      </c>
      <c r="F547" t="s">
        <v>2582</v>
      </c>
      <c r="G547" s="167">
        <v>118598</v>
      </c>
      <c r="H547">
        <v>-45395.19</v>
      </c>
      <c r="I547">
        <v>73202.81</v>
      </c>
      <c r="J547" s="181">
        <v>30834</v>
      </c>
      <c r="K547" s="183">
        <v>1984</v>
      </c>
      <c r="L547" t="s">
        <v>629</v>
      </c>
    </row>
    <row r="548" spans="3:12" ht="12.75" customHeight="1">
      <c r="C548">
        <v>2000</v>
      </c>
      <c r="D548" s="181">
        <v>38657</v>
      </c>
      <c r="E548">
        <v>200024</v>
      </c>
      <c r="F548" t="s">
        <v>2583</v>
      </c>
      <c r="G548" s="167">
        <v>6116200</v>
      </c>
      <c r="H548">
        <v>-980200.3</v>
      </c>
      <c r="I548">
        <v>5135999.7</v>
      </c>
      <c r="J548" s="181">
        <v>38657</v>
      </c>
      <c r="K548" s="183">
        <v>2005</v>
      </c>
      <c r="L548" t="s">
        <v>629</v>
      </c>
    </row>
    <row r="549" spans="3:12" ht="12.75" customHeight="1">
      <c r="C549">
        <v>2000</v>
      </c>
      <c r="D549" s="181">
        <v>36220</v>
      </c>
      <c r="E549">
        <v>200025</v>
      </c>
      <c r="F549" t="s">
        <v>2584</v>
      </c>
      <c r="G549" s="167">
        <v>6863678</v>
      </c>
      <c r="H549">
        <v>-1430289.51</v>
      </c>
      <c r="I549">
        <v>5433388.4900000002</v>
      </c>
      <c r="J549" s="181">
        <v>36220</v>
      </c>
      <c r="K549" s="183">
        <v>1999</v>
      </c>
      <c r="L549" t="s">
        <v>629</v>
      </c>
    </row>
    <row r="550" spans="3:12" ht="12.75" customHeight="1">
      <c r="C550">
        <v>2000</v>
      </c>
      <c r="D550" s="181">
        <v>30895</v>
      </c>
      <c r="E550">
        <v>200026</v>
      </c>
      <c r="F550" t="s">
        <v>2585</v>
      </c>
      <c r="G550" s="167">
        <v>1756079</v>
      </c>
      <c r="H550">
        <v>-800424.42</v>
      </c>
      <c r="I550">
        <v>955654.58</v>
      </c>
      <c r="J550" s="181">
        <v>30895</v>
      </c>
      <c r="K550" s="183">
        <v>1984</v>
      </c>
      <c r="L550" t="s">
        <v>629</v>
      </c>
    </row>
    <row r="551" spans="3:12" ht="12.75" customHeight="1">
      <c r="C551">
        <v>3000</v>
      </c>
      <c r="D551" s="181">
        <v>38868</v>
      </c>
      <c r="E551">
        <v>20988</v>
      </c>
      <c r="F551" t="s">
        <v>2586</v>
      </c>
      <c r="G551" s="167">
        <v>117341.78</v>
      </c>
      <c r="H551">
        <v>-12958.2</v>
      </c>
      <c r="I551">
        <v>104383.58</v>
      </c>
      <c r="J551" s="181">
        <v>38868</v>
      </c>
      <c r="K551" s="183">
        <v>2006</v>
      </c>
      <c r="L551" t="s">
        <v>629</v>
      </c>
    </row>
    <row r="552" spans="3:12" ht="12.75" customHeight="1">
      <c r="C552">
        <v>3000</v>
      </c>
      <c r="D552" s="181">
        <v>34121</v>
      </c>
      <c r="E552">
        <v>59539</v>
      </c>
      <c r="F552" t="s">
        <v>233</v>
      </c>
      <c r="G552" s="167">
        <v>1176.75</v>
      </c>
      <c r="H552">
        <v>-1078.32</v>
      </c>
      <c r="I552">
        <v>98.43</v>
      </c>
      <c r="J552" s="181">
        <v>34121</v>
      </c>
      <c r="K552" s="183">
        <v>1993</v>
      </c>
      <c r="L552" t="s">
        <v>629</v>
      </c>
    </row>
    <row r="553" spans="3:12" ht="12.75" customHeight="1">
      <c r="C553">
        <v>3000</v>
      </c>
      <c r="D553" s="181">
        <v>34121</v>
      </c>
      <c r="E553">
        <v>59540</v>
      </c>
      <c r="F553" t="s">
        <v>238</v>
      </c>
      <c r="G553" s="167">
        <v>6695.99</v>
      </c>
      <c r="H553">
        <v>-6695.99</v>
      </c>
      <c r="I553">
        <v>0</v>
      </c>
      <c r="J553" s="181">
        <v>34121</v>
      </c>
      <c r="K553" s="183">
        <v>1993</v>
      </c>
      <c r="L553" t="s">
        <v>629</v>
      </c>
    </row>
    <row r="554" spans="3:12" ht="12.75" customHeight="1">
      <c r="C554">
        <v>3000</v>
      </c>
      <c r="D554" s="181">
        <v>34181</v>
      </c>
      <c r="E554">
        <v>59544</v>
      </c>
      <c r="F554" t="s">
        <v>253</v>
      </c>
      <c r="G554" s="167">
        <v>1818.35</v>
      </c>
      <c r="H554">
        <v>-1818.35</v>
      </c>
      <c r="I554">
        <v>0</v>
      </c>
      <c r="J554" s="181">
        <v>34181</v>
      </c>
      <c r="K554" s="183">
        <v>1993</v>
      </c>
      <c r="L554" t="s">
        <v>629</v>
      </c>
    </row>
    <row r="555" spans="3:12" ht="12.75" customHeight="1">
      <c r="C555">
        <v>3000</v>
      </c>
      <c r="D555" s="181">
        <v>34181</v>
      </c>
      <c r="E555">
        <v>59545</v>
      </c>
      <c r="F555" t="s">
        <v>253</v>
      </c>
      <c r="G555" s="167">
        <v>2306.35</v>
      </c>
      <c r="H555">
        <v>-2306.35</v>
      </c>
      <c r="I555">
        <v>0</v>
      </c>
      <c r="J555" s="181">
        <v>34181</v>
      </c>
      <c r="K555" s="183">
        <v>1993</v>
      </c>
      <c r="L555" t="s">
        <v>629</v>
      </c>
    </row>
    <row r="556" spans="3:12" ht="12.75" customHeight="1">
      <c r="C556">
        <v>3000</v>
      </c>
      <c r="D556" s="181">
        <v>34151</v>
      </c>
      <c r="E556">
        <v>59546</v>
      </c>
      <c r="F556" t="s">
        <v>251</v>
      </c>
      <c r="G556" s="167">
        <v>1434.18</v>
      </c>
      <c r="H556">
        <v>-1434.18</v>
      </c>
      <c r="I556">
        <v>0</v>
      </c>
      <c r="J556" s="181">
        <v>34151</v>
      </c>
      <c r="K556" s="183">
        <v>1993</v>
      </c>
      <c r="L556" t="s">
        <v>629</v>
      </c>
    </row>
    <row r="557" spans="3:12" ht="12.75" customHeight="1">
      <c r="C557">
        <v>3000</v>
      </c>
      <c r="D557" s="181">
        <v>34181</v>
      </c>
      <c r="E557">
        <v>59547</v>
      </c>
      <c r="F557" t="s">
        <v>251</v>
      </c>
      <c r="G557" s="167">
        <v>1434.17</v>
      </c>
      <c r="H557">
        <v>-1434.17</v>
      </c>
      <c r="I557">
        <v>0</v>
      </c>
      <c r="J557" s="181">
        <v>34181</v>
      </c>
      <c r="K557" s="183">
        <v>1993</v>
      </c>
      <c r="L557" t="s">
        <v>629</v>
      </c>
    </row>
    <row r="558" spans="3:12" ht="12.75" customHeight="1">
      <c r="C558">
        <v>3000</v>
      </c>
      <c r="D558" s="181">
        <v>34181</v>
      </c>
      <c r="E558">
        <v>59548</v>
      </c>
      <c r="F558" t="s">
        <v>255</v>
      </c>
      <c r="G558" s="167">
        <v>3295</v>
      </c>
      <c r="H558">
        <v>-3295</v>
      </c>
      <c r="I558">
        <v>0</v>
      </c>
      <c r="J558" s="181">
        <v>34181</v>
      </c>
      <c r="K558" s="183">
        <v>1993</v>
      </c>
      <c r="L558" t="s">
        <v>629</v>
      </c>
    </row>
    <row r="559" spans="3:12" ht="12.75" customHeight="1">
      <c r="C559">
        <v>3000</v>
      </c>
      <c r="D559" s="181">
        <v>34181</v>
      </c>
      <c r="E559">
        <v>59550</v>
      </c>
      <c r="F559" t="s">
        <v>257</v>
      </c>
      <c r="G559" s="167">
        <v>6342.9</v>
      </c>
      <c r="H559">
        <v>-6342.9</v>
      </c>
      <c r="I559">
        <v>0</v>
      </c>
      <c r="J559" s="181">
        <v>34181</v>
      </c>
      <c r="K559" s="183">
        <v>1993</v>
      </c>
      <c r="L559" t="s">
        <v>629</v>
      </c>
    </row>
    <row r="560" spans="3:12" ht="12.75" customHeight="1">
      <c r="C560">
        <v>3000</v>
      </c>
      <c r="D560" s="181">
        <v>34212</v>
      </c>
      <c r="E560">
        <v>59551</v>
      </c>
      <c r="F560" t="s">
        <v>2003</v>
      </c>
      <c r="G560" s="167">
        <v>12328.95</v>
      </c>
      <c r="H560">
        <v>-12328.95</v>
      </c>
      <c r="I560">
        <v>0</v>
      </c>
      <c r="J560" s="181">
        <v>34212</v>
      </c>
      <c r="K560" s="183">
        <v>1993</v>
      </c>
      <c r="L560" t="s">
        <v>629</v>
      </c>
    </row>
    <row r="561" spans="3:12" ht="12.75" customHeight="1">
      <c r="C561">
        <v>3000</v>
      </c>
      <c r="D561" s="181">
        <v>34181</v>
      </c>
      <c r="E561">
        <v>59552</v>
      </c>
      <c r="F561" t="s">
        <v>1997</v>
      </c>
      <c r="G561" s="167">
        <v>49360.11</v>
      </c>
      <c r="H561">
        <v>-49360.11</v>
      </c>
      <c r="I561">
        <v>0</v>
      </c>
      <c r="J561" s="181">
        <v>34181</v>
      </c>
      <c r="K561" s="183">
        <v>1993</v>
      </c>
      <c r="L561" t="s">
        <v>629</v>
      </c>
    </row>
    <row r="562" spans="3:12" ht="12.75" customHeight="1">
      <c r="C562">
        <v>3000</v>
      </c>
      <c r="D562" s="181">
        <v>34181</v>
      </c>
      <c r="E562">
        <v>59553</v>
      </c>
      <c r="F562" t="s">
        <v>1996</v>
      </c>
      <c r="G562" s="167">
        <v>28989.27</v>
      </c>
      <c r="H562">
        <v>-28989.27</v>
      </c>
      <c r="I562">
        <v>0</v>
      </c>
      <c r="J562" s="181">
        <v>34181</v>
      </c>
      <c r="K562" s="183">
        <v>1993</v>
      </c>
      <c r="L562" t="s">
        <v>629</v>
      </c>
    </row>
    <row r="563" spans="3:12" ht="12.75" customHeight="1">
      <c r="C563">
        <v>3000</v>
      </c>
      <c r="D563" s="181">
        <v>31777</v>
      </c>
      <c r="E563">
        <v>59555</v>
      </c>
      <c r="F563" t="s">
        <v>2351</v>
      </c>
      <c r="G563" s="167">
        <v>-48205</v>
      </c>
      <c r="H563">
        <v>48205</v>
      </c>
      <c r="I563">
        <v>0</v>
      </c>
      <c r="J563" s="181">
        <v>31777</v>
      </c>
      <c r="K563" s="183">
        <v>1986</v>
      </c>
      <c r="L563" t="s">
        <v>629</v>
      </c>
    </row>
    <row r="564" spans="3:12" ht="12.75" customHeight="1">
      <c r="C564">
        <v>3000</v>
      </c>
      <c r="D564" s="181">
        <v>31716</v>
      </c>
      <c r="E564">
        <v>59556</v>
      </c>
      <c r="F564" t="s">
        <v>2350</v>
      </c>
      <c r="G564" s="167">
        <v>-14412</v>
      </c>
      <c r="H564">
        <v>14412</v>
      </c>
      <c r="I564">
        <v>0</v>
      </c>
      <c r="J564" s="181">
        <v>31716</v>
      </c>
      <c r="K564" s="183">
        <v>1986</v>
      </c>
      <c r="L564" t="s">
        <v>629</v>
      </c>
    </row>
    <row r="565" spans="3:12" ht="12.75" customHeight="1">
      <c r="C565">
        <v>3000</v>
      </c>
      <c r="D565" s="181">
        <v>31867</v>
      </c>
      <c r="E565">
        <v>59558</v>
      </c>
      <c r="F565" t="s">
        <v>396</v>
      </c>
      <c r="G565" s="167">
        <v>16650.740000000002</v>
      </c>
      <c r="H565">
        <v>-16650.740000000002</v>
      </c>
      <c r="I565">
        <v>0</v>
      </c>
      <c r="J565" s="181">
        <v>31867</v>
      </c>
      <c r="K565" s="183">
        <v>1987</v>
      </c>
      <c r="L565" t="s">
        <v>629</v>
      </c>
    </row>
    <row r="566" spans="3:12" ht="12.75" customHeight="1">
      <c r="C566">
        <v>3000</v>
      </c>
      <c r="D566" s="181">
        <v>31716</v>
      </c>
      <c r="E566">
        <v>59559</v>
      </c>
      <c r="F566" t="s">
        <v>394</v>
      </c>
      <c r="G566" s="167">
        <v>69402.11</v>
      </c>
      <c r="H566">
        <v>-69402.11</v>
      </c>
      <c r="I566">
        <v>0</v>
      </c>
      <c r="J566" s="181">
        <v>31716</v>
      </c>
      <c r="K566" s="183">
        <v>1986</v>
      </c>
      <c r="L566" t="s">
        <v>629</v>
      </c>
    </row>
    <row r="567" spans="3:12" ht="12.75" customHeight="1">
      <c r="C567">
        <v>3000</v>
      </c>
      <c r="D567" s="181">
        <v>31897</v>
      </c>
      <c r="E567">
        <v>59560</v>
      </c>
      <c r="F567" t="s">
        <v>398</v>
      </c>
      <c r="G567" s="167">
        <v>2084886.88</v>
      </c>
      <c r="H567">
        <v>-2084886.88</v>
      </c>
      <c r="I567">
        <v>0</v>
      </c>
      <c r="J567" s="181">
        <v>31897</v>
      </c>
      <c r="K567" s="183">
        <v>1987</v>
      </c>
      <c r="L567" t="s">
        <v>629</v>
      </c>
    </row>
    <row r="568" spans="3:12" ht="12.75" customHeight="1">
      <c r="C568">
        <v>3000</v>
      </c>
      <c r="D568" s="181">
        <v>31897</v>
      </c>
      <c r="E568">
        <v>59561</v>
      </c>
      <c r="F568" t="s">
        <v>397</v>
      </c>
      <c r="G568" s="167">
        <v>39163.980000000003</v>
      </c>
      <c r="H568">
        <v>-39163.980000000003</v>
      </c>
      <c r="I568">
        <v>0</v>
      </c>
      <c r="J568" s="181">
        <v>31897</v>
      </c>
      <c r="K568" s="183">
        <v>1987</v>
      </c>
      <c r="L568" t="s">
        <v>629</v>
      </c>
    </row>
    <row r="569" spans="3:12" ht="12.75" customHeight="1">
      <c r="C569">
        <v>3000</v>
      </c>
      <c r="D569" s="181">
        <v>31958</v>
      </c>
      <c r="E569">
        <v>59563</v>
      </c>
      <c r="F569" t="s">
        <v>400</v>
      </c>
      <c r="G569" s="167">
        <v>33242.18</v>
      </c>
      <c r="H569">
        <v>-33242.18</v>
      </c>
      <c r="I569">
        <v>0</v>
      </c>
      <c r="J569" s="181">
        <v>31958</v>
      </c>
      <c r="K569" s="183">
        <v>1987</v>
      </c>
      <c r="L569" t="s">
        <v>629</v>
      </c>
    </row>
    <row r="570" spans="3:12" ht="12.75" customHeight="1">
      <c r="C570">
        <v>3000</v>
      </c>
      <c r="D570" s="181">
        <v>31989</v>
      </c>
      <c r="E570">
        <v>59564</v>
      </c>
      <c r="F570" t="s">
        <v>401</v>
      </c>
      <c r="G570" s="167">
        <v>271341.76</v>
      </c>
      <c r="H570">
        <v>-271341.76</v>
      </c>
      <c r="I570">
        <v>0</v>
      </c>
      <c r="J570" s="181">
        <v>31989</v>
      </c>
      <c r="K570" s="183">
        <v>1987</v>
      </c>
      <c r="L570" t="s">
        <v>629</v>
      </c>
    </row>
    <row r="571" spans="3:12" ht="12.75" customHeight="1">
      <c r="C571">
        <v>3000</v>
      </c>
      <c r="D571" s="181">
        <v>32294</v>
      </c>
      <c r="E571">
        <v>59566</v>
      </c>
      <c r="F571" t="s">
        <v>3095</v>
      </c>
      <c r="G571" s="167">
        <v>0</v>
      </c>
      <c r="H571">
        <v>0</v>
      </c>
      <c r="I571">
        <v>0</v>
      </c>
      <c r="J571" s="181">
        <v>32294</v>
      </c>
      <c r="K571" s="183">
        <v>1988</v>
      </c>
      <c r="L571" t="s">
        <v>629</v>
      </c>
    </row>
    <row r="572" spans="3:12" ht="12.75" customHeight="1">
      <c r="C572">
        <v>3000</v>
      </c>
      <c r="D572" s="181">
        <v>31929</v>
      </c>
      <c r="E572">
        <v>59567</v>
      </c>
      <c r="F572" t="s">
        <v>399</v>
      </c>
      <c r="G572" s="167">
        <v>3968.02</v>
      </c>
      <c r="H572">
        <v>-3968.02</v>
      </c>
      <c r="I572">
        <v>0</v>
      </c>
      <c r="J572" s="181">
        <v>31929</v>
      </c>
      <c r="K572" s="183">
        <v>1987</v>
      </c>
      <c r="L572" t="s">
        <v>629</v>
      </c>
    </row>
    <row r="573" spans="3:12" ht="12.75" customHeight="1">
      <c r="C573">
        <v>3000</v>
      </c>
      <c r="D573" s="181">
        <v>32078</v>
      </c>
      <c r="E573">
        <v>59568</v>
      </c>
      <c r="F573" t="s">
        <v>410</v>
      </c>
      <c r="G573" s="167">
        <v>146465.69</v>
      </c>
      <c r="H573">
        <v>-146465.69</v>
      </c>
      <c r="I573">
        <v>0</v>
      </c>
      <c r="J573" s="181">
        <v>32078</v>
      </c>
      <c r="K573" s="183">
        <v>1987</v>
      </c>
      <c r="L573" t="s">
        <v>629</v>
      </c>
    </row>
    <row r="574" spans="3:12" ht="12.75" customHeight="1">
      <c r="C574">
        <v>3000</v>
      </c>
      <c r="D574" s="181">
        <v>32021</v>
      </c>
      <c r="E574">
        <v>59569</v>
      </c>
      <c r="F574" t="s">
        <v>407</v>
      </c>
      <c r="G574" s="167">
        <v>20174.77</v>
      </c>
      <c r="H574">
        <v>-20174.77</v>
      </c>
      <c r="I574">
        <v>0</v>
      </c>
      <c r="J574" s="181">
        <v>32021</v>
      </c>
      <c r="K574" s="183">
        <v>1987</v>
      </c>
      <c r="L574" t="s">
        <v>629</v>
      </c>
    </row>
    <row r="575" spans="3:12" ht="12.75" customHeight="1">
      <c r="C575">
        <v>3000</v>
      </c>
      <c r="D575" s="181">
        <v>32888</v>
      </c>
      <c r="E575">
        <v>59571</v>
      </c>
      <c r="F575" t="s">
        <v>3258</v>
      </c>
      <c r="G575" s="167">
        <v>13223.02</v>
      </c>
      <c r="H575">
        <v>-13223.02</v>
      </c>
      <c r="I575">
        <v>0</v>
      </c>
      <c r="J575" s="181">
        <v>32888</v>
      </c>
      <c r="K575" s="183">
        <v>1990</v>
      </c>
      <c r="L575" t="s">
        <v>629</v>
      </c>
    </row>
    <row r="576" spans="3:12" ht="12.75" customHeight="1">
      <c r="C576">
        <v>3000</v>
      </c>
      <c r="D576" s="181">
        <v>32751</v>
      </c>
      <c r="E576">
        <v>59572</v>
      </c>
      <c r="F576" t="s">
        <v>2756</v>
      </c>
      <c r="G576" s="167">
        <v>546.29999999999995</v>
      </c>
      <c r="H576">
        <v>-546.29999999999995</v>
      </c>
      <c r="I576">
        <v>0</v>
      </c>
      <c r="J576" s="181">
        <v>32751</v>
      </c>
      <c r="K576" s="183">
        <v>1989</v>
      </c>
      <c r="L576" t="s">
        <v>629</v>
      </c>
    </row>
    <row r="577" spans="3:12" ht="12.75" customHeight="1">
      <c r="C577">
        <v>3000</v>
      </c>
      <c r="D577" s="181">
        <v>32781</v>
      </c>
      <c r="E577">
        <v>59573</v>
      </c>
      <c r="F577" t="s">
        <v>2761</v>
      </c>
      <c r="G577" s="167">
        <v>2586.02</v>
      </c>
      <c r="H577">
        <v>-2586.02</v>
      </c>
      <c r="I577">
        <v>0</v>
      </c>
      <c r="J577" s="181">
        <v>32781</v>
      </c>
      <c r="K577" s="183">
        <v>1989</v>
      </c>
      <c r="L577" t="s">
        <v>629</v>
      </c>
    </row>
    <row r="578" spans="3:12" ht="12.75" customHeight="1">
      <c r="C578">
        <v>3000</v>
      </c>
      <c r="D578" s="181">
        <v>32660</v>
      </c>
      <c r="E578">
        <v>59576</v>
      </c>
      <c r="F578" t="s">
        <v>2012</v>
      </c>
      <c r="G578" s="167">
        <v>34387.22</v>
      </c>
      <c r="H578">
        <v>-34387.22</v>
      </c>
      <c r="I578">
        <v>0</v>
      </c>
      <c r="J578" s="181">
        <v>32660</v>
      </c>
      <c r="K578" s="183">
        <v>1989</v>
      </c>
      <c r="L578" t="s">
        <v>629</v>
      </c>
    </row>
    <row r="579" spans="3:12" ht="12.75" customHeight="1">
      <c r="C579">
        <v>3000</v>
      </c>
      <c r="D579" s="181">
        <v>32660</v>
      </c>
      <c r="E579">
        <v>59577</v>
      </c>
      <c r="F579" t="s">
        <v>2016</v>
      </c>
      <c r="G579" s="167">
        <v>78069.399999999994</v>
      </c>
      <c r="H579">
        <v>-78069.399999999994</v>
      </c>
      <c r="I579">
        <v>0</v>
      </c>
      <c r="J579" s="181">
        <v>32660</v>
      </c>
      <c r="K579" s="183">
        <v>1989</v>
      </c>
      <c r="L579" t="s">
        <v>629</v>
      </c>
    </row>
    <row r="580" spans="3:12" ht="12.75" customHeight="1">
      <c r="C580">
        <v>3000</v>
      </c>
      <c r="D580" s="181">
        <v>32888</v>
      </c>
      <c r="E580">
        <v>59580</v>
      </c>
      <c r="F580" t="s">
        <v>3259</v>
      </c>
      <c r="G580" s="167">
        <v>26850</v>
      </c>
      <c r="H580">
        <v>-26850</v>
      </c>
      <c r="I580">
        <v>0</v>
      </c>
      <c r="J580" s="181">
        <v>32888</v>
      </c>
      <c r="K580" s="183">
        <v>1990</v>
      </c>
      <c r="L580" t="s">
        <v>629</v>
      </c>
    </row>
    <row r="581" spans="3:12" ht="12.75" customHeight="1">
      <c r="C581">
        <v>3000</v>
      </c>
      <c r="D581" s="181">
        <v>32888</v>
      </c>
      <c r="E581">
        <v>59581</v>
      </c>
      <c r="F581" t="s">
        <v>1328</v>
      </c>
      <c r="G581" s="167">
        <v>8125.35</v>
      </c>
      <c r="H581">
        <v>-8125.35</v>
      </c>
      <c r="I581">
        <v>0</v>
      </c>
      <c r="J581" s="181">
        <v>32888</v>
      </c>
      <c r="K581" s="183">
        <v>1990</v>
      </c>
      <c r="L581" t="s">
        <v>629</v>
      </c>
    </row>
    <row r="582" spans="3:12" ht="12.75" customHeight="1">
      <c r="C582">
        <v>3000</v>
      </c>
      <c r="D582" s="181">
        <v>32917</v>
      </c>
      <c r="E582">
        <v>59584</v>
      </c>
      <c r="F582" t="s">
        <v>3264</v>
      </c>
      <c r="G582" s="167">
        <v>43573.5</v>
      </c>
      <c r="H582">
        <v>-43573.5</v>
      </c>
      <c r="I582">
        <v>0</v>
      </c>
      <c r="J582" s="181">
        <v>32917</v>
      </c>
      <c r="K582" s="183">
        <v>1990</v>
      </c>
      <c r="L582" t="s">
        <v>629</v>
      </c>
    </row>
    <row r="583" spans="3:12" ht="12.75" customHeight="1">
      <c r="C583">
        <v>3000</v>
      </c>
      <c r="D583" s="181">
        <v>32876</v>
      </c>
      <c r="E583">
        <v>59585</v>
      </c>
      <c r="F583" t="s">
        <v>738</v>
      </c>
      <c r="G583" s="167">
        <v>19271.61</v>
      </c>
      <c r="H583">
        <v>-19271.61</v>
      </c>
      <c r="I583">
        <v>0</v>
      </c>
      <c r="J583" s="181">
        <v>32876</v>
      </c>
      <c r="K583" s="183">
        <v>1990</v>
      </c>
      <c r="L583" t="s">
        <v>629</v>
      </c>
    </row>
    <row r="584" spans="3:12" ht="12.75" customHeight="1">
      <c r="C584">
        <v>3000</v>
      </c>
      <c r="D584" s="181">
        <v>33128</v>
      </c>
      <c r="E584">
        <v>59586</v>
      </c>
      <c r="F584" t="s">
        <v>2970</v>
      </c>
      <c r="G584" s="167">
        <v>13212.84</v>
      </c>
      <c r="H584">
        <v>-13212.84</v>
      </c>
      <c r="I584">
        <v>0</v>
      </c>
      <c r="J584" s="181">
        <v>33128</v>
      </c>
      <c r="K584" s="183">
        <v>1990</v>
      </c>
      <c r="L584" t="s">
        <v>629</v>
      </c>
    </row>
    <row r="585" spans="3:12" ht="12.75" customHeight="1">
      <c r="C585">
        <v>3000</v>
      </c>
      <c r="D585" s="181">
        <v>33081</v>
      </c>
      <c r="E585">
        <v>59593</v>
      </c>
      <c r="F585" t="s">
        <v>2964</v>
      </c>
      <c r="G585" s="167">
        <v>25397</v>
      </c>
      <c r="H585">
        <v>-25397</v>
      </c>
      <c r="I585">
        <v>0</v>
      </c>
      <c r="J585" s="181">
        <v>33081</v>
      </c>
      <c r="K585" s="183">
        <v>1990</v>
      </c>
      <c r="L585" t="s">
        <v>629</v>
      </c>
    </row>
    <row r="586" spans="3:12" ht="12.75" customHeight="1">
      <c r="C586">
        <v>3000</v>
      </c>
      <c r="D586" s="181">
        <v>33081</v>
      </c>
      <c r="E586">
        <v>59594</v>
      </c>
      <c r="F586" t="s">
        <v>707</v>
      </c>
      <c r="G586" s="167">
        <v>22298</v>
      </c>
      <c r="H586">
        <v>-22298</v>
      </c>
      <c r="I586">
        <v>0</v>
      </c>
      <c r="J586" s="181">
        <v>33081</v>
      </c>
      <c r="K586" s="183">
        <v>1990</v>
      </c>
      <c r="L586" t="s">
        <v>629</v>
      </c>
    </row>
    <row r="587" spans="3:12" ht="12.75" customHeight="1">
      <c r="C587">
        <v>3000</v>
      </c>
      <c r="D587" s="181">
        <v>33081</v>
      </c>
      <c r="E587">
        <v>59597</v>
      </c>
      <c r="F587" t="s">
        <v>2914</v>
      </c>
      <c r="G587" s="167">
        <v>87175</v>
      </c>
      <c r="H587">
        <v>-87175</v>
      </c>
      <c r="I587">
        <v>0</v>
      </c>
      <c r="J587" s="181">
        <v>33081</v>
      </c>
      <c r="K587" s="183">
        <v>1990</v>
      </c>
      <c r="L587" t="s">
        <v>629</v>
      </c>
    </row>
    <row r="588" spans="3:12" ht="12.75" customHeight="1">
      <c r="C588">
        <v>3000</v>
      </c>
      <c r="D588" s="181">
        <v>33081</v>
      </c>
      <c r="E588">
        <v>59598</v>
      </c>
      <c r="F588" t="s">
        <v>2916</v>
      </c>
      <c r="G588" s="167">
        <v>175364</v>
      </c>
      <c r="H588">
        <v>-175364</v>
      </c>
      <c r="I588">
        <v>0</v>
      </c>
      <c r="J588" s="181">
        <v>33081</v>
      </c>
      <c r="K588" s="183">
        <v>1990</v>
      </c>
      <c r="L588" t="s">
        <v>629</v>
      </c>
    </row>
    <row r="589" spans="3:12" ht="12.75" customHeight="1">
      <c r="C589">
        <v>3000</v>
      </c>
      <c r="D589" s="181">
        <v>33081</v>
      </c>
      <c r="E589">
        <v>59599</v>
      </c>
      <c r="F589" t="s">
        <v>706</v>
      </c>
      <c r="G589" s="167">
        <v>22050</v>
      </c>
      <c r="H589">
        <v>-22050</v>
      </c>
      <c r="I589">
        <v>0</v>
      </c>
      <c r="J589" s="181">
        <v>33081</v>
      </c>
      <c r="K589" s="183">
        <v>1990</v>
      </c>
      <c r="L589" t="s">
        <v>629</v>
      </c>
    </row>
    <row r="590" spans="3:12" ht="12.75" customHeight="1">
      <c r="C590">
        <v>3000</v>
      </c>
      <c r="D590" s="181">
        <v>33275</v>
      </c>
      <c r="E590">
        <v>59602</v>
      </c>
      <c r="F590" t="s">
        <v>3273</v>
      </c>
      <c r="G590" s="167">
        <v>11815.3</v>
      </c>
      <c r="H590">
        <v>-11815.3</v>
      </c>
      <c r="I590">
        <v>0</v>
      </c>
      <c r="J590" s="181">
        <v>33275</v>
      </c>
      <c r="K590" s="183">
        <v>1991</v>
      </c>
      <c r="L590" t="s">
        <v>629</v>
      </c>
    </row>
    <row r="591" spans="3:12" ht="12.75" customHeight="1">
      <c r="C591">
        <v>3000</v>
      </c>
      <c r="D591" s="181">
        <v>33302</v>
      </c>
      <c r="E591">
        <v>59603</v>
      </c>
      <c r="F591" t="s">
        <v>3278</v>
      </c>
      <c r="G591" s="167">
        <v>12229.56</v>
      </c>
      <c r="H591">
        <v>-12229.56</v>
      </c>
      <c r="I591">
        <v>0</v>
      </c>
      <c r="J591" s="181">
        <v>33302</v>
      </c>
      <c r="K591" s="183">
        <v>1991</v>
      </c>
      <c r="L591" t="s">
        <v>629</v>
      </c>
    </row>
    <row r="592" spans="3:12" ht="12.75" customHeight="1">
      <c r="C592">
        <v>3000</v>
      </c>
      <c r="D592" s="181">
        <v>33208</v>
      </c>
      <c r="E592">
        <v>59605</v>
      </c>
      <c r="F592" t="s">
        <v>3248</v>
      </c>
      <c r="G592" s="167">
        <v>10336</v>
      </c>
      <c r="H592">
        <v>-10336</v>
      </c>
      <c r="I592">
        <v>0</v>
      </c>
      <c r="J592" s="181">
        <v>33208</v>
      </c>
      <c r="K592" s="183">
        <v>1990</v>
      </c>
      <c r="L592" t="s">
        <v>629</v>
      </c>
    </row>
    <row r="593" spans="3:12" ht="12.75" customHeight="1">
      <c r="C593">
        <v>3000</v>
      </c>
      <c r="D593" s="181">
        <v>33208</v>
      </c>
      <c r="E593">
        <v>59606</v>
      </c>
      <c r="F593" t="s">
        <v>3247</v>
      </c>
      <c r="G593" s="167">
        <v>8550</v>
      </c>
      <c r="H593">
        <v>-8550</v>
      </c>
      <c r="I593">
        <v>0</v>
      </c>
      <c r="J593" s="181">
        <v>33208</v>
      </c>
      <c r="K593" s="183">
        <v>1990</v>
      </c>
      <c r="L593" t="s">
        <v>629</v>
      </c>
    </row>
    <row r="594" spans="3:12" ht="12.75" customHeight="1">
      <c r="C594">
        <v>3000</v>
      </c>
      <c r="D594" s="181">
        <v>33208</v>
      </c>
      <c r="E594">
        <v>59607</v>
      </c>
      <c r="F594" t="s">
        <v>3245</v>
      </c>
      <c r="G594" s="167">
        <v>5994.37</v>
      </c>
      <c r="H594">
        <v>-5994.37</v>
      </c>
      <c r="I594">
        <v>0</v>
      </c>
      <c r="J594" s="181">
        <v>33208</v>
      </c>
      <c r="K594" s="183">
        <v>1990</v>
      </c>
      <c r="L594" t="s">
        <v>629</v>
      </c>
    </row>
    <row r="595" spans="3:12" ht="12.75" customHeight="1">
      <c r="C595">
        <v>3000</v>
      </c>
      <c r="D595" s="181">
        <v>33208</v>
      </c>
      <c r="E595">
        <v>59608</v>
      </c>
      <c r="F595" t="s">
        <v>3249</v>
      </c>
      <c r="G595" s="167">
        <v>34980.49</v>
      </c>
      <c r="H595">
        <v>-34980.49</v>
      </c>
      <c r="I595">
        <v>0</v>
      </c>
      <c r="J595" s="181">
        <v>33208</v>
      </c>
      <c r="K595" s="183">
        <v>1990</v>
      </c>
      <c r="L595" t="s">
        <v>629</v>
      </c>
    </row>
    <row r="596" spans="3:12" ht="12.75" customHeight="1">
      <c r="C596">
        <v>3000</v>
      </c>
      <c r="D596" s="181">
        <v>33208</v>
      </c>
      <c r="E596">
        <v>59609</v>
      </c>
      <c r="F596" t="s">
        <v>3246</v>
      </c>
      <c r="G596" s="167">
        <v>7386.5</v>
      </c>
      <c r="H596">
        <v>-7386.5</v>
      </c>
      <c r="I596">
        <v>0</v>
      </c>
      <c r="J596" s="181">
        <v>33208</v>
      </c>
      <c r="K596" s="183">
        <v>1990</v>
      </c>
      <c r="L596" t="s">
        <v>629</v>
      </c>
    </row>
    <row r="597" spans="3:12" ht="12.75" customHeight="1">
      <c r="C597">
        <v>3000</v>
      </c>
      <c r="D597" s="181">
        <v>33169</v>
      </c>
      <c r="E597">
        <v>59610</v>
      </c>
      <c r="F597" t="s">
        <v>2853</v>
      </c>
      <c r="G597" s="167">
        <v>103518.9</v>
      </c>
      <c r="H597">
        <v>-103518.9</v>
      </c>
      <c r="I597">
        <v>0</v>
      </c>
      <c r="J597" s="181">
        <v>33169</v>
      </c>
      <c r="K597" s="183">
        <v>1990</v>
      </c>
      <c r="L597" t="s">
        <v>629</v>
      </c>
    </row>
    <row r="598" spans="3:12" ht="12.75" customHeight="1">
      <c r="C598">
        <v>3000</v>
      </c>
      <c r="D598" s="181">
        <v>33169</v>
      </c>
      <c r="E598">
        <v>59611</v>
      </c>
      <c r="F598" t="s">
        <v>2851</v>
      </c>
      <c r="G598" s="167">
        <v>7545</v>
      </c>
      <c r="H598">
        <v>-7545</v>
      </c>
      <c r="I598">
        <v>0</v>
      </c>
      <c r="J598" s="181">
        <v>33169</v>
      </c>
      <c r="K598" s="183">
        <v>1990</v>
      </c>
      <c r="L598" t="s">
        <v>629</v>
      </c>
    </row>
    <row r="599" spans="3:12" ht="12.75" customHeight="1">
      <c r="C599">
        <v>3000</v>
      </c>
      <c r="D599" s="181">
        <v>33169</v>
      </c>
      <c r="E599">
        <v>59612</v>
      </c>
      <c r="F599" t="s">
        <v>2850</v>
      </c>
      <c r="G599" s="167">
        <v>3616.73</v>
      </c>
      <c r="H599">
        <v>-3616.73</v>
      </c>
      <c r="I599">
        <v>0</v>
      </c>
      <c r="J599" s="181">
        <v>33169</v>
      </c>
      <c r="K599" s="183">
        <v>1990</v>
      </c>
      <c r="L599" t="s">
        <v>629</v>
      </c>
    </row>
    <row r="600" spans="3:12" ht="12.75" customHeight="1">
      <c r="C600">
        <v>3000</v>
      </c>
      <c r="D600" s="181">
        <v>33169</v>
      </c>
      <c r="E600">
        <v>59613</v>
      </c>
      <c r="F600" t="s">
        <v>3231</v>
      </c>
      <c r="G600" s="167">
        <v>2096.94</v>
      </c>
      <c r="H600">
        <v>-2096.94</v>
      </c>
      <c r="I600">
        <v>0</v>
      </c>
      <c r="J600" s="181">
        <v>33169</v>
      </c>
      <c r="K600" s="183">
        <v>1990</v>
      </c>
      <c r="L600" t="s">
        <v>629</v>
      </c>
    </row>
    <row r="601" spans="3:12" ht="12.75" customHeight="1">
      <c r="C601">
        <v>3000</v>
      </c>
      <c r="D601" s="181">
        <v>33169</v>
      </c>
      <c r="E601">
        <v>59614</v>
      </c>
      <c r="F601" t="s">
        <v>2854</v>
      </c>
      <c r="G601" s="167">
        <v>194634.66</v>
      </c>
      <c r="H601">
        <v>-194634.66</v>
      </c>
      <c r="I601">
        <v>0</v>
      </c>
      <c r="J601" s="181">
        <v>33169</v>
      </c>
      <c r="K601" s="183">
        <v>1990</v>
      </c>
      <c r="L601" t="s">
        <v>629</v>
      </c>
    </row>
    <row r="602" spans="3:12" ht="12.75" customHeight="1">
      <c r="C602">
        <v>3000</v>
      </c>
      <c r="D602" s="181">
        <v>33169</v>
      </c>
      <c r="E602">
        <v>59615</v>
      </c>
      <c r="F602" t="s">
        <v>2852</v>
      </c>
      <c r="G602" s="167">
        <v>7627</v>
      </c>
      <c r="H602">
        <v>-7627</v>
      </c>
      <c r="I602">
        <v>0</v>
      </c>
      <c r="J602" s="181">
        <v>33169</v>
      </c>
      <c r="K602" s="183">
        <v>1990</v>
      </c>
      <c r="L602" t="s">
        <v>629</v>
      </c>
    </row>
    <row r="603" spans="3:12" ht="12.75" customHeight="1">
      <c r="C603">
        <v>3000</v>
      </c>
      <c r="D603" s="181">
        <v>33149</v>
      </c>
      <c r="E603">
        <v>59616</v>
      </c>
      <c r="F603" t="s">
        <v>2991</v>
      </c>
      <c r="G603" s="167">
        <v>55276.2</v>
      </c>
      <c r="H603">
        <v>-55276.2</v>
      </c>
      <c r="I603">
        <v>0</v>
      </c>
      <c r="J603" s="181">
        <v>33149</v>
      </c>
      <c r="K603" s="183">
        <v>1990</v>
      </c>
      <c r="L603" t="s">
        <v>629</v>
      </c>
    </row>
    <row r="604" spans="3:12" ht="12.75" customHeight="1">
      <c r="C604">
        <v>3000</v>
      </c>
      <c r="D604" s="181">
        <v>33149</v>
      </c>
      <c r="E604">
        <v>59617</v>
      </c>
      <c r="F604" t="s">
        <v>2992</v>
      </c>
      <c r="G604" s="167">
        <v>65943.12</v>
      </c>
      <c r="H604">
        <v>-65943.12</v>
      </c>
      <c r="I604">
        <v>0</v>
      </c>
      <c r="J604" s="181">
        <v>33149</v>
      </c>
      <c r="K604" s="183">
        <v>1990</v>
      </c>
      <c r="L604" t="s">
        <v>629</v>
      </c>
    </row>
    <row r="605" spans="3:12" ht="12.75" customHeight="1">
      <c r="C605">
        <v>3000</v>
      </c>
      <c r="D605" s="181">
        <v>33603</v>
      </c>
      <c r="E605">
        <v>59618</v>
      </c>
      <c r="F605" t="s">
        <v>277</v>
      </c>
      <c r="G605" s="167">
        <v>168569.9</v>
      </c>
      <c r="H605">
        <v>-168569.9</v>
      </c>
      <c r="I605">
        <v>0</v>
      </c>
      <c r="J605" s="181">
        <v>33603</v>
      </c>
      <c r="K605" s="183">
        <v>1991</v>
      </c>
      <c r="L605" t="s">
        <v>629</v>
      </c>
    </row>
    <row r="606" spans="3:12" ht="12.75" customHeight="1">
      <c r="C606">
        <v>3000</v>
      </c>
      <c r="D606" s="181">
        <v>33603</v>
      </c>
      <c r="E606">
        <v>59619</v>
      </c>
      <c r="F606" t="s">
        <v>3856</v>
      </c>
      <c r="G606" s="167">
        <v>30592.5</v>
      </c>
      <c r="H606">
        <v>-30592.5</v>
      </c>
      <c r="I606">
        <v>0</v>
      </c>
      <c r="J606" s="181">
        <v>33603</v>
      </c>
      <c r="K606" s="183">
        <v>1991</v>
      </c>
      <c r="L606" t="s">
        <v>629</v>
      </c>
    </row>
    <row r="607" spans="3:12" ht="12.75" customHeight="1">
      <c r="C607">
        <v>3000</v>
      </c>
      <c r="D607" s="181">
        <v>33603</v>
      </c>
      <c r="E607">
        <v>59620</v>
      </c>
      <c r="F607" t="s">
        <v>3831</v>
      </c>
      <c r="G607" s="167">
        <v>3390</v>
      </c>
      <c r="H607">
        <v>-3390</v>
      </c>
      <c r="I607">
        <v>0</v>
      </c>
      <c r="J607" s="181">
        <v>33603</v>
      </c>
      <c r="K607" s="183">
        <v>1991</v>
      </c>
      <c r="L607" t="s">
        <v>629</v>
      </c>
    </row>
    <row r="608" spans="3:12" ht="12.75" customHeight="1">
      <c r="C608">
        <v>3000</v>
      </c>
      <c r="D608" s="181">
        <v>33603</v>
      </c>
      <c r="E608">
        <v>59621</v>
      </c>
      <c r="F608" t="s">
        <v>3859</v>
      </c>
      <c r="G608" s="167">
        <v>49703.16</v>
      </c>
      <c r="H608">
        <v>-49703.16</v>
      </c>
      <c r="I608">
        <v>0</v>
      </c>
      <c r="J608" s="181">
        <v>33603</v>
      </c>
      <c r="K608" s="183">
        <v>1991</v>
      </c>
      <c r="L608" t="s">
        <v>629</v>
      </c>
    </row>
    <row r="609" spans="3:12" ht="12.75" customHeight="1">
      <c r="C609">
        <v>3000</v>
      </c>
      <c r="D609" s="181">
        <v>33603</v>
      </c>
      <c r="E609">
        <v>59622</v>
      </c>
      <c r="F609" t="s">
        <v>3667</v>
      </c>
      <c r="G609" s="167">
        <v>946103.25</v>
      </c>
      <c r="H609">
        <v>-946103.25</v>
      </c>
      <c r="I609">
        <v>0</v>
      </c>
      <c r="J609" s="181">
        <v>33603</v>
      </c>
      <c r="K609" s="183">
        <v>1991</v>
      </c>
      <c r="L609" t="s">
        <v>629</v>
      </c>
    </row>
    <row r="610" spans="3:12" ht="12.75" customHeight="1">
      <c r="C610">
        <v>3000</v>
      </c>
      <c r="D610" s="181">
        <v>33603</v>
      </c>
      <c r="E610">
        <v>59623</v>
      </c>
      <c r="F610" t="s">
        <v>3854</v>
      </c>
      <c r="G610" s="167">
        <v>25371.1</v>
      </c>
      <c r="H610">
        <v>-25371.1</v>
      </c>
      <c r="I610">
        <v>0</v>
      </c>
      <c r="J610" s="181">
        <v>33603</v>
      </c>
      <c r="K610" s="183">
        <v>1991</v>
      </c>
      <c r="L610" t="s">
        <v>629</v>
      </c>
    </row>
    <row r="611" spans="3:12" ht="12.75" customHeight="1">
      <c r="C611">
        <v>3000</v>
      </c>
      <c r="D611" s="181">
        <v>33603</v>
      </c>
      <c r="E611">
        <v>59624</v>
      </c>
      <c r="F611" t="s">
        <v>3854</v>
      </c>
      <c r="G611" s="167">
        <v>369417.52</v>
      </c>
      <c r="H611">
        <v>-369417.52</v>
      </c>
      <c r="I611">
        <v>0</v>
      </c>
      <c r="J611" s="181">
        <v>33603</v>
      </c>
      <c r="K611" s="183">
        <v>1991</v>
      </c>
      <c r="L611" t="s">
        <v>629</v>
      </c>
    </row>
    <row r="612" spans="3:12" ht="12.75" customHeight="1">
      <c r="C612">
        <v>3000</v>
      </c>
      <c r="D612" s="181">
        <v>33603</v>
      </c>
      <c r="E612">
        <v>59629</v>
      </c>
      <c r="F612" t="s">
        <v>3855</v>
      </c>
      <c r="G612" s="167">
        <v>26953.88</v>
      </c>
      <c r="H612">
        <v>-26953.88</v>
      </c>
      <c r="I612">
        <v>0</v>
      </c>
      <c r="J612" s="181">
        <v>33603</v>
      </c>
      <c r="K612" s="183">
        <v>1991</v>
      </c>
      <c r="L612" t="s">
        <v>629</v>
      </c>
    </row>
    <row r="613" spans="3:12" ht="12.75" customHeight="1">
      <c r="C613">
        <v>3000</v>
      </c>
      <c r="D613" s="181">
        <v>33390</v>
      </c>
      <c r="E613">
        <v>59630</v>
      </c>
      <c r="F613" t="s">
        <v>1039</v>
      </c>
      <c r="G613" s="167">
        <v>12417.57</v>
      </c>
      <c r="H613">
        <v>-12417.57</v>
      </c>
      <c r="I613">
        <v>0</v>
      </c>
      <c r="J613" s="181">
        <v>33390</v>
      </c>
      <c r="K613" s="183">
        <v>1991</v>
      </c>
      <c r="L613" t="s">
        <v>629</v>
      </c>
    </row>
    <row r="614" spans="3:12" ht="12.75" customHeight="1">
      <c r="C614">
        <v>3000</v>
      </c>
      <c r="D614" s="181">
        <v>33390</v>
      </c>
      <c r="E614">
        <v>59631</v>
      </c>
      <c r="F614" t="s">
        <v>1042</v>
      </c>
      <c r="G614" s="167">
        <v>14649.59</v>
      </c>
      <c r="H614">
        <v>-14649.59</v>
      </c>
      <c r="I614">
        <v>0</v>
      </c>
      <c r="J614" s="181">
        <v>33390</v>
      </c>
      <c r="K614" s="183">
        <v>1991</v>
      </c>
      <c r="L614" t="s">
        <v>629</v>
      </c>
    </row>
    <row r="615" spans="3:12" ht="12.75" customHeight="1">
      <c r="C615">
        <v>3000</v>
      </c>
      <c r="D615" s="181">
        <v>34052</v>
      </c>
      <c r="E615">
        <v>59634</v>
      </c>
      <c r="F615" t="s">
        <v>226</v>
      </c>
      <c r="G615" s="167">
        <v>1485</v>
      </c>
      <c r="H615">
        <v>-1485</v>
      </c>
      <c r="I615">
        <v>0</v>
      </c>
      <c r="J615" s="181">
        <v>34052</v>
      </c>
      <c r="K615" s="183">
        <v>1993</v>
      </c>
      <c r="L615" t="s">
        <v>629</v>
      </c>
    </row>
    <row r="616" spans="3:12" ht="12.75" customHeight="1">
      <c r="C616">
        <v>3000</v>
      </c>
      <c r="D616" s="181">
        <v>34050</v>
      </c>
      <c r="E616">
        <v>59635</v>
      </c>
      <c r="F616" t="s">
        <v>225</v>
      </c>
      <c r="G616" s="167">
        <v>1001</v>
      </c>
      <c r="H616">
        <v>-927.12</v>
      </c>
      <c r="I616">
        <v>73.88</v>
      </c>
      <c r="J616" s="181">
        <v>34050</v>
      </c>
      <c r="K616" s="183">
        <v>1993</v>
      </c>
      <c r="L616" t="s">
        <v>629</v>
      </c>
    </row>
    <row r="617" spans="3:12" ht="12.75" customHeight="1">
      <c r="C617">
        <v>3000</v>
      </c>
      <c r="D617" s="181">
        <v>33938</v>
      </c>
      <c r="E617">
        <v>59638</v>
      </c>
      <c r="F617" t="s">
        <v>1680</v>
      </c>
      <c r="G617" s="167">
        <v>28060</v>
      </c>
      <c r="H617">
        <v>-28060</v>
      </c>
      <c r="I617">
        <v>0</v>
      </c>
      <c r="J617" s="181">
        <v>33938</v>
      </c>
      <c r="K617" s="183">
        <v>1992</v>
      </c>
      <c r="L617" t="s">
        <v>629</v>
      </c>
    </row>
    <row r="618" spans="3:12" ht="12.75" customHeight="1">
      <c r="C618">
        <v>3000</v>
      </c>
      <c r="D618" s="181">
        <v>34059</v>
      </c>
      <c r="E618">
        <v>59641</v>
      </c>
      <c r="F618" t="s">
        <v>230</v>
      </c>
      <c r="G618" s="167">
        <v>85037.68</v>
      </c>
      <c r="H618">
        <v>-85037.68</v>
      </c>
      <c r="I618">
        <v>0</v>
      </c>
      <c r="J618" s="181">
        <v>34059</v>
      </c>
      <c r="K618" s="183">
        <v>1993</v>
      </c>
      <c r="L618" t="s">
        <v>629</v>
      </c>
    </row>
    <row r="619" spans="3:12" ht="12.75" customHeight="1">
      <c r="C619">
        <v>3000</v>
      </c>
      <c r="D619" s="181">
        <v>33970</v>
      </c>
      <c r="E619">
        <v>59642</v>
      </c>
      <c r="F619" t="s">
        <v>570</v>
      </c>
      <c r="G619" s="167">
        <v>11476.49</v>
      </c>
      <c r="H619">
        <v>-11476.49</v>
      </c>
      <c r="I619">
        <v>0</v>
      </c>
      <c r="J619" s="181">
        <v>33970</v>
      </c>
      <c r="K619" s="183">
        <v>1993</v>
      </c>
      <c r="L619" t="s">
        <v>629</v>
      </c>
    </row>
    <row r="620" spans="3:12" ht="12.75" customHeight="1">
      <c r="C620">
        <v>3000</v>
      </c>
      <c r="D620" s="181">
        <v>33970</v>
      </c>
      <c r="E620">
        <v>59643</v>
      </c>
      <c r="F620" t="s">
        <v>2528</v>
      </c>
      <c r="G620" s="167">
        <v>7748.41</v>
      </c>
      <c r="H620">
        <v>-7748.41</v>
      </c>
      <c r="I620">
        <v>0</v>
      </c>
      <c r="J620" s="181">
        <v>33970</v>
      </c>
      <c r="K620" s="183">
        <v>1993</v>
      </c>
      <c r="L620" t="s">
        <v>629</v>
      </c>
    </row>
    <row r="621" spans="3:12" ht="12.75" customHeight="1">
      <c r="C621">
        <v>3000</v>
      </c>
      <c r="D621" s="181">
        <v>33970</v>
      </c>
      <c r="E621">
        <v>59644</v>
      </c>
      <c r="F621" t="s">
        <v>569</v>
      </c>
      <c r="G621" s="167">
        <v>8853.7000000000007</v>
      </c>
      <c r="H621">
        <v>-8853.7000000000007</v>
      </c>
      <c r="I621">
        <v>0</v>
      </c>
      <c r="J621" s="181">
        <v>33970</v>
      </c>
      <c r="K621" s="183">
        <v>1993</v>
      </c>
      <c r="L621" t="s">
        <v>629</v>
      </c>
    </row>
    <row r="622" spans="3:12" ht="12.75" customHeight="1">
      <c r="C622">
        <v>3000</v>
      </c>
      <c r="D622" s="181">
        <v>33938</v>
      </c>
      <c r="E622">
        <v>59647</v>
      </c>
      <c r="F622" t="s">
        <v>1682</v>
      </c>
      <c r="G622" s="167">
        <v>71780.62</v>
      </c>
      <c r="H622">
        <v>-71780.62</v>
      </c>
      <c r="I622">
        <v>0</v>
      </c>
      <c r="J622" s="181">
        <v>33938</v>
      </c>
      <c r="K622" s="183">
        <v>1992</v>
      </c>
      <c r="L622" t="s">
        <v>629</v>
      </c>
    </row>
    <row r="623" spans="3:12" ht="12.75" customHeight="1">
      <c r="C623">
        <v>3000</v>
      </c>
      <c r="D623" s="181">
        <v>33986</v>
      </c>
      <c r="E623">
        <v>59648</v>
      </c>
      <c r="F623" t="s">
        <v>571</v>
      </c>
      <c r="G623" s="167">
        <v>5690.31</v>
      </c>
      <c r="H623">
        <v>-5690.31</v>
      </c>
      <c r="I623">
        <v>0</v>
      </c>
      <c r="J623" s="181">
        <v>33986</v>
      </c>
      <c r="K623" s="183">
        <v>1993</v>
      </c>
      <c r="L623" t="s">
        <v>629</v>
      </c>
    </row>
    <row r="624" spans="3:12" ht="12.75" customHeight="1">
      <c r="C624">
        <v>3000</v>
      </c>
      <c r="D624" s="181">
        <v>34040</v>
      </c>
      <c r="E624">
        <v>59649</v>
      </c>
      <c r="F624" t="s">
        <v>224</v>
      </c>
      <c r="G624" s="167">
        <v>41419.51</v>
      </c>
      <c r="H624">
        <v>-41419.51</v>
      </c>
      <c r="I624">
        <v>0</v>
      </c>
      <c r="J624" s="181">
        <v>34040</v>
      </c>
      <c r="K624" s="183">
        <v>1993</v>
      </c>
      <c r="L624" t="s">
        <v>629</v>
      </c>
    </row>
    <row r="625" spans="3:12" ht="12.75" customHeight="1">
      <c r="C625">
        <v>3000</v>
      </c>
      <c r="D625" s="181">
        <v>33126</v>
      </c>
      <c r="E625">
        <v>59679</v>
      </c>
      <c r="F625" t="s">
        <v>2807</v>
      </c>
      <c r="G625" s="167">
        <v>8556.02</v>
      </c>
      <c r="H625">
        <v>-8556.02</v>
      </c>
      <c r="I625">
        <v>0</v>
      </c>
      <c r="J625" s="181">
        <v>33126</v>
      </c>
      <c r="K625" s="183">
        <v>1990</v>
      </c>
      <c r="L625" t="s">
        <v>629</v>
      </c>
    </row>
    <row r="626" spans="3:12" ht="12.75" customHeight="1">
      <c r="C626">
        <v>3000</v>
      </c>
      <c r="D626" s="181">
        <v>33126</v>
      </c>
      <c r="E626">
        <v>59680</v>
      </c>
      <c r="F626" t="s">
        <v>2806</v>
      </c>
      <c r="G626" s="167">
        <v>8500</v>
      </c>
      <c r="H626">
        <v>-8500</v>
      </c>
      <c r="I626">
        <v>0</v>
      </c>
      <c r="J626" s="181">
        <v>33126</v>
      </c>
      <c r="K626" s="183">
        <v>1990</v>
      </c>
      <c r="L626" t="s">
        <v>629</v>
      </c>
    </row>
    <row r="627" spans="3:12" ht="12.75" customHeight="1">
      <c r="C627">
        <v>3000</v>
      </c>
      <c r="D627" s="181">
        <v>33142</v>
      </c>
      <c r="E627">
        <v>59681</v>
      </c>
      <c r="F627" t="s">
        <v>2982</v>
      </c>
      <c r="G627" s="167">
        <v>30628.57</v>
      </c>
      <c r="H627">
        <v>-30628.57</v>
      </c>
      <c r="I627">
        <v>0</v>
      </c>
      <c r="J627" s="181">
        <v>33142</v>
      </c>
      <c r="K627" s="183">
        <v>1990</v>
      </c>
      <c r="L627" t="s">
        <v>629</v>
      </c>
    </row>
    <row r="628" spans="3:12" ht="12.75" customHeight="1">
      <c r="C628">
        <v>3000</v>
      </c>
      <c r="D628" s="181">
        <v>33142</v>
      </c>
      <c r="E628">
        <v>59682</v>
      </c>
      <c r="F628" t="s">
        <v>2980</v>
      </c>
      <c r="G628" s="167">
        <v>12603</v>
      </c>
      <c r="H628">
        <v>-12603</v>
      </c>
      <c r="I628">
        <v>0</v>
      </c>
      <c r="J628" s="181">
        <v>33142</v>
      </c>
      <c r="K628" s="183">
        <v>1990</v>
      </c>
      <c r="L628" t="s">
        <v>629</v>
      </c>
    </row>
    <row r="629" spans="3:12" ht="12.75" customHeight="1">
      <c r="C629">
        <v>3000</v>
      </c>
      <c r="D629" s="181">
        <v>33142</v>
      </c>
      <c r="E629">
        <v>59683</v>
      </c>
      <c r="F629" t="s">
        <v>2979</v>
      </c>
      <c r="G629" s="167">
        <v>6500</v>
      </c>
      <c r="H629">
        <v>-6500</v>
      </c>
      <c r="I629">
        <v>0</v>
      </c>
      <c r="J629" s="181">
        <v>33142</v>
      </c>
      <c r="K629" s="183">
        <v>1990</v>
      </c>
      <c r="L629" t="s">
        <v>629</v>
      </c>
    </row>
    <row r="630" spans="3:12" ht="12.75" customHeight="1">
      <c r="C630">
        <v>3000</v>
      </c>
      <c r="D630" s="181">
        <v>33059</v>
      </c>
      <c r="E630">
        <v>59684</v>
      </c>
      <c r="F630" t="s">
        <v>987</v>
      </c>
      <c r="G630" s="167">
        <v>2500</v>
      </c>
      <c r="H630">
        <v>-2500</v>
      </c>
      <c r="I630">
        <v>0</v>
      </c>
      <c r="J630" s="181">
        <v>33059</v>
      </c>
      <c r="K630" s="183">
        <v>1990</v>
      </c>
      <c r="L630" t="s">
        <v>629</v>
      </c>
    </row>
    <row r="631" spans="3:12" ht="12.75" customHeight="1">
      <c r="C631">
        <v>3000</v>
      </c>
      <c r="D631" s="181">
        <v>33059</v>
      </c>
      <c r="E631">
        <v>59685</v>
      </c>
      <c r="F631" t="s">
        <v>989</v>
      </c>
      <c r="G631" s="167">
        <v>3385</v>
      </c>
      <c r="H631">
        <v>-3385</v>
      </c>
      <c r="I631">
        <v>0</v>
      </c>
      <c r="J631" s="181">
        <v>33059</v>
      </c>
      <c r="K631" s="183">
        <v>1990</v>
      </c>
      <c r="L631" t="s">
        <v>629</v>
      </c>
    </row>
    <row r="632" spans="3:12" ht="12.75" customHeight="1">
      <c r="C632">
        <v>3000</v>
      </c>
      <c r="D632" s="181">
        <v>33059</v>
      </c>
      <c r="E632">
        <v>59686</v>
      </c>
      <c r="F632" t="s">
        <v>990</v>
      </c>
      <c r="G632" s="167">
        <v>3849.4</v>
      </c>
      <c r="H632">
        <v>-3849.4</v>
      </c>
      <c r="I632">
        <v>0</v>
      </c>
      <c r="J632" s="181">
        <v>33059</v>
      </c>
      <c r="K632" s="183">
        <v>1990</v>
      </c>
      <c r="L632" t="s">
        <v>629</v>
      </c>
    </row>
    <row r="633" spans="3:12" ht="12.75" customHeight="1">
      <c r="C633">
        <v>3000</v>
      </c>
      <c r="D633" s="181">
        <v>33059</v>
      </c>
      <c r="E633">
        <v>59687</v>
      </c>
      <c r="F633" t="s">
        <v>986</v>
      </c>
      <c r="G633" s="167">
        <v>1200</v>
      </c>
      <c r="H633">
        <v>-1200</v>
      </c>
      <c r="I633">
        <v>0</v>
      </c>
      <c r="J633" s="181">
        <v>33059</v>
      </c>
      <c r="K633" s="183">
        <v>1990</v>
      </c>
      <c r="L633" t="s">
        <v>629</v>
      </c>
    </row>
    <row r="634" spans="3:12" ht="12.75" customHeight="1">
      <c r="C634">
        <v>3000</v>
      </c>
      <c r="D634" s="181">
        <v>33059</v>
      </c>
      <c r="E634">
        <v>59688</v>
      </c>
      <c r="F634" t="s">
        <v>988</v>
      </c>
      <c r="G634" s="167">
        <v>2937.84</v>
      </c>
      <c r="H634">
        <v>-2937.84</v>
      </c>
      <c r="I634">
        <v>0</v>
      </c>
      <c r="J634" s="181">
        <v>33059</v>
      </c>
      <c r="K634" s="183">
        <v>1990</v>
      </c>
      <c r="L634" t="s">
        <v>629</v>
      </c>
    </row>
    <row r="635" spans="3:12" ht="12.75" customHeight="1">
      <c r="C635">
        <v>3000</v>
      </c>
      <c r="D635" s="181">
        <v>33390</v>
      </c>
      <c r="E635">
        <v>59691</v>
      </c>
      <c r="F635" t="s">
        <v>855</v>
      </c>
      <c r="G635" s="167">
        <v>3460</v>
      </c>
      <c r="H635">
        <v>-3460</v>
      </c>
      <c r="I635">
        <v>0</v>
      </c>
      <c r="J635" s="181">
        <v>33390</v>
      </c>
      <c r="K635" s="183">
        <v>1991</v>
      </c>
      <c r="L635" t="s">
        <v>629</v>
      </c>
    </row>
    <row r="636" spans="3:12" ht="12.75" customHeight="1">
      <c r="C636">
        <v>3000</v>
      </c>
      <c r="D636" s="181">
        <v>33390</v>
      </c>
      <c r="E636">
        <v>59692</v>
      </c>
      <c r="F636" t="s">
        <v>2117</v>
      </c>
      <c r="G636" s="167">
        <v>98578.98</v>
      </c>
      <c r="H636">
        <v>-98578.98</v>
      </c>
      <c r="I636">
        <v>0</v>
      </c>
      <c r="J636" s="181">
        <v>33390</v>
      </c>
      <c r="K636" s="183">
        <v>1991</v>
      </c>
      <c r="L636" t="s">
        <v>629</v>
      </c>
    </row>
    <row r="637" spans="3:12" ht="12.75" customHeight="1">
      <c r="C637">
        <v>3000</v>
      </c>
      <c r="D637" s="181">
        <v>33390</v>
      </c>
      <c r="E637">
        <v>59693</v>
      </c>
      <c r="F637" t="s">
        <v>2107</v>
      </c>
      <c r="G637" s="167">
        <v>58821.34</v>
      </c>
      <c r="H637">
        <v>-58821.34</v>
      </c>
      <c r="I637">
        <v>0</v>
      </c>
      <c r="J637" s="181">
        <v>33390</v>
      </c>
      <c r="K637" s="183">
        <v>1991</v>
      </c>
      <c r="L637" t="s">
        <v>629</v>
      </c>
    </row>
    <row r="638" spans="3:12" ht="12.75" customHeight="1">
      <c r="C638">
        <v>3000</v>
      </c>
      <c r="D638" s="181">
        <v>33390</v>
      </c>
      <c r="E638">
        <v>59697</v>
      </c>
      <c r="F638" t="s">
        <v>1038</v>
      </c>
      <c r="G638" s="167">
        <v>11157</v>
      </c>
      <c r="H638">
        <v>-11157</v>
      </c>
      <c r="I638">
        <v>0</v>
      </c>
      <c r="J638" s="181">
        <v>33390</v>
      </c>
      <c r="K638" s="183">
        <v>1991</v>
      </c>
      <c r="L638" t="s">
        <v>629</v>
      </c>
    </row>
    <row r="639" spans="3:12" ht="12.75" customHeight="1">
      <c r="C639">
        <v>3000</v>
      </c>
      <c r="D639" s="181">
        <v>33390</v>
      </c>
      <c r="E639">
        <v>59699</v>
      </c>
      <c r="F639" t="s">
        <v>2108</v>
      </c>
      <c r="G639" s="167">
        <v>69972</v>
      </c>
      <c r="H639">
        <v>-69972</v>
      </c>
      <c r="I639">
        <v>0</v>
      </c>
      <c r="J639" s="181">
        <v>33390</v>
      </c>
      <c r="K639" s="183">
        <v>1991</v>
      </c>
      <c r="L639" t="s">
        <v>629</v>
      </c>
    </row>
    <row r="640" spans="3:12" ht="12.75" customHeight="1">
      <c r="C640">
        <v>3000</v>
      </c>
      <c r="D640" s="181">
        <v>33390</v>
      </c>
      <c r="E640">
        <v>59702</v>
      </c>
      <c r="F640" t="s">
        <v>1037</v>
      </c>
      <c r="G640" s="167">
        <v>10837.02</v>
      </c>
      <c r="H640">
        <v>-10837.02</v>
      </c>
      <c r="I640">
        <v>0</v>
      </c>
      <c r="J640" s="181">
        <v>33390</v>
      </c>
      <c r="K640" s="183">
        <v>1991</v>
      </c>
      <c r="L640" t="s">
        <v>629</v>
      </c>
    </row>
    <row r="641" spans="3:12" ht="12.75" customHeight="1">
      <c r="C641">
        <v>3000</v>
      </c>
      <c r="D641" s="181">
        <v>33654</v>
      </c>
      <c r="E641">
        <v>59703</v>
      </c>
      <c r="F641" t="s">
        <v>3682</v>
      </c>
      <c r="G641" s="167">
        <v>61252.34</v>
      </c>
      <c r="H641">
        <v>-61252.34</v>
      </c>
      <c r="I641">
        <v>0</v>
      </c>
      <c r="J641" s="181">
        <v>33654</v>
      </c>
      <c r="K641" s="183">
        <v>1992</v>
      </c>
      <c r="L641" t="s">
        <v>629</v>
      </c>
    </row>
    <row r="642" spans="3:12" ht="12.75" customHeight="1">
      <c r="C642">
        <v>3000</v>
      </c>
      <c r="D642" s="181">
        <v>33654</v>
      </c>
      <c r="E642">
        <v>59704</v>
      </c>
      <c r="F642" t="s">
        <v>3684</v>
      </c>
      <c r="G642" s="167">
        <v>98344.89</v>
      </c>
      <c r="H642">
        <v>-98344.89</v>
      </c>
      <c r="I642">
        <v>0</v>
      </c>
      <c r="J642" s="181">
        <v>33654</v>
      </c>
      <c r="K642" s="183">
        <v>1992</v>
      </c>
      <c r="L642" t="s">
        <v>629</v>
      </c>
    </row>
    <row r="643" spans="3:12" ht="12.75" customHeight="1">
      <c r="C643">
        <v>3000</v>
      </c>
      <c r="D643" s="181">
        <v>33654</v>
      </c>
      <c r="E643">
        <v>59705</v>
      </c>
      <c r="F643" t="s">
        <v>3680</v>
      </c>
      <c r="G643" s="167">
        <v>15785</v>
      </c>
      <c r="H643">
        <v>-15785</v>
      </c>
      <c r="I643">
        <v>0</v>
      </c>
      <c r="J643" s="181">
        <v>33654</v>
      </c>
      <c r="K643" s="183">
        <v>1992</v>
      </c>
      <c r="L643" t="s">
        <v>629</v>
      </c>
    </row>
    <row r="644" spans="3:12" ht="12.75" customHeight="1">
      <c r="C644">
        <v>3000</v>
      </c>
      <c r="D644" s="181">
        <v>33654</v>
      </c>
      <c r="E644">
        <v>59707</v>
      </c>
      <c r="F644" t="s">
        <v>3693</v>
      </c>
      <c r="G644" s="167">
        <v>554694.64</v>
      </c>
      <c r="H644">
        <v>-554694.64</v>
      </c>
      <c r="I644">
        <v>0</v>
      </c>
      <c r="J644" s="181">
        <v>33654</v>
      </c>
      <c r="K644" s="183">
        <v>1992</v>
      </c>
      <c r="L644" t="s">
        <v>629</v>
      </c>
    </row>
    <row r="645" spans="3:12" ht="12.75" customHeight="1">
      <c r="C645">
        <v>3000</v>
      </c>
      <c r="D645" s="181">
        <v>33654</v>
      </c>
      <c r="E645">
        <v>59708</v>
      </c>
      <c r="F645" t="s">
        <v>3687</v>
      </c>
      <c r="G645" s="167">
        <v>155281</v>
      </c>
      <c r="H645">
        <v>-155065.32999999999</v>
      </c>
      <c r="I645">
        <v>215.67</v>
      </c>
      <c r="J645" s="181">
        <v>33654</v>
      </c>
      <c r="K645" s="183">
        <v>1992</v>
      </c>
      <c r="L645" t="s">
        <v>629</v>
      </c>
    </row>
    <row r="646" spans="3:12" ht="12.75" customHeight="1">
      <c r="C646">
        <v>3000</v>
      </c>
      <c r="D646" s="181">
        <v>34121</v>
      </c>
      <c r="E646">
        <v>59733</v>
      </c>
      <c r="F646" t="s">
        <v>239</v>
      </c>
      <c r="G646" s="167">
        <v>7237</v>
      </c>
      <c r="H646">
        <v>-7237</v>
      </c>
      <c r="I646">
        <v>0</v>
      </c>
      <c r="J646" s="181">
        <v>34121</v>
      </c>
      <c r="K646" s="183">
        <v>1993</v>
      </c>
      <c r="L646" t="s">
        <v>629</v>
      </c>
    </row>
    <row r="647" spans="3:12" ht="12.75" customHeight="1">
      <c r="C647">
        <v>3000</v>
      </c>
      <c r="D647" s="181">
        <v>34121</v>
      </c>
      <c r="E647">
        <v>59739</v>
      </c>
      <c r="F647" t="s">
        <v>243</v>
      </c>
      <c r="G647" s="167">
        <v>11649</v>
      </c>
      <c r="H647">
        <v>-11649</v>
      </c>
      <c r="I647">
        <v>0</v>
      </c>
      <c r="J647" s="181">
        <v>34121</v>
      </c>
      <c r="K647" s="183">
        <v>1993</v>
      </c>
      <c r="L647" t="s">
        <v>629</v>
      </c>
    </row>
    <row r="648" spans="3:12" ht="12.75" customHeight="1">
      <c r="C648">
        <v>3000</v>
      </c>
      <c r="D648" s="181">
        <v>34212</v>
      </c>
      <c r="E648">
        <v>59740</v>
      </c>
      <c r="F648" t="s">
        <v>1032</v>
      </c>
      <c r="G648" s="167">
        <v>17980.39</v>
      </c>
      <c r="H648">
        <v>-17980.39</v>
      </c>
      <c r="I648">
        <v>0</v>
      </c>
      <c r="J648" s="181">
        <v>34212</v>
      </c>
      <c r="K648" s="183">
        <v>1993</v>
      </c>
      <c r="L648" t="s">
        <v>629</v>
      </c>
    </row>
    <row r="649" spans="3:12" ht="12.75" customHeight="1">
      <c r="C649">
        <v>3000</v>
      </c>
      <c r="D649" s="181">
        <v>31016</v>
      </c>
      <c r="E649">
        <v>59742</v>
      </c>
      <c r="F649" t="s">
        <v>390</v>
      </c>
      <c r="G649" s="167">
        <v>64171</v>
      </c>
      <c r="H649">
        <v>-64171</v>
      </c>
      <c r="I649">
        <v>0</v>
      </c>
      <c r="J649" s="181">
        <v>31016</v>
      </c>
      <c r="K649" s="183">
        <v>1984</v>
      </c>
      <c r="L649" t="s">
        <v>629</v>
      </c>
    </row>
    <row r="650" spans="3:12" ht="12.75" customHeight="1">
      <c r="C650">
        <v>3000</v>
      </c>
      <c r="D650" s="181">
        <v>31047</v>
      </c>
      <c r="E650">
        <v>59744</v>
      </c>
      <c r="F650" t="s">
        <v>391</v>
      </c>
      <c r="G650" s="167">
        <v>21683</v>
      </c>
      <c r="H650">
        <v>-21683</v>
      </c>
      <c r="I650">
        <v>0</v>
      </c>
      <c r="J650" s="181">
        <v>31047</v>
      </c>
      <c r="K650" s="183">
        <v>1984</v>
      </c>
      <c r="L650" t="s">
        <v>629</v>
      </c>
    </row>
    <row r="651" spans="3:12" ht="12.75" customHeight="1">
      <c r="C651">
        <v>3000</v>
      </c>
      <c r="D651" s="181">
        <v>31047</v>
      </c>
      <c r="E651">
        <v>59745</v>
      </c>
      <c r="F651" t="s">
        <v>2346</v>
      </c>
      <c r="G651" s="167">
        <v>-17980</v>
      </c>
      <c r="H651">
        <v>17980</v>
      </c>
      <c r="I651">
        <v>0</v>
      </c>
      <c r="J651" s="181">
        <v>31047</v>
      </c>
      <c r="K651" s="183">
        <v>1984</v>
      </c>
      <c r="L651" t="s">
        <v>629</v>
      </c>
    </row>
    <row r="652" spans="3:12" ht="12.75" customHeight="1">
      <c r="C652">
        <v>3000</v>
      </c>
      <c r="D652" s="181">
        <v>31047</v>
      </c>
      <c r="E652">
        <v>59746</v>
      </c>
      <c r="F652" t="s">
        <v>2347</v>
      </c>
      <c r="G652" s="167">
        <v>-4225</v>
      </c>
      <c r="H652">
        <v>4225</v>
      </c>
      <c r="I652">
        <v>0</v>
      </c>
      <c r="J652" s="181">
        <v>31047</v>
      </c>
      <c r="K652" s="183">
        <v>1984</v>
      </c>
      <c r="L652" t="s">
        <v>629</v>
      </c>
    </row>
    <row r="653" spans="3:12" ht="12.75" customHeight="1">
      <c r="C653">
        <v>3000</v>
      </c>
      <c r="D653" s="181">
        <v>31228</v>
      </c>
      <c r="E653">
        <v>59751</v>
      </c>
      <c r="F653" t="s">
        <v>2348</v>
      </c>
      <c r="G653" s="167">
        <v>-325000</v>
      </c>
      <c r="H653">
        <v>325000</v>
      </c>
      <c r="I653">
        <v>0</v>
      </c>
      <c r="J653" s="181">
        <v>31228</v>
      </c>
      <c r="K653" s="183">
        <v>1985</v>
      </c>
      <c r="L653" t="s">
        <v>629</v>
      </c>
    </row>
    <row r="654" spans="3:12" s="191" customFormat="1" ht="12.75" customHeight="1">
      <c r="C654" s="191">
        <v>3000</v>
      </c>
      <c r="D654" s="192">
        <v>29920</v>
      </c>
      <c r="E654" s="191">
        <v>59759</v>
      </c>
      <c r="F654" s="191" t="s">
        <v>3089</v>
      </c>
      <c r="G654" s="190">
        <v>1787577</v>
      </c>
      <c r="H654" s="191">
        <v>-1787577</v>
      </c>
      <c r="I654" s="191">
        <v>0</v>
      </c>
      <c r="J654" s="192">
        <v>29920</v>
      </c>
      <c r="K654" s="193">
        <v>1981</v>
      </c>
      <c r="L654" s="191" t="s">
        <v>629</v>
      </c>
    </row>
    <row r="655" spans="3:12" ht="12.75" customHeight="1">
      <c r="C655">
        <v>3000</v>
      </c>
      <c r="D655" s="181">
        <v>32709</v>
      </c>
      <c r="E655">
        <v>59762</v>
      </c>
      <c r="F655" t="s">
        <v>2023</v>
      </c>
      <c r="G655" s="167">
        <v>8787.56</v>
      </c>
      <c r="H655">
        <v>-8787.56</v>
      </c>
      <c r="I655">
        <v>0</v>
      </c>
      <c r="J655" s="181">
        <v>32709</v>
      </c>
      <c r="K655" s="183">
        <v>1989</v>
      </c>
      <c r="L655" t="s">
        <v>629</v>
      </c>
    </row>
    <row r="656" spans="3:12" ht="12.75" customHeight="1">
      <c r="C656">
        <v>3000</v>
      </c>
      <c r="D656" s="181">
        <v>33081</v>
      </c>
      <c r="E656">
        <v>59764</v>
      </c>
      <c r="F656" t="s">
        <v>705</v>
      </c>
      <c r="G656" s="167">
        <v>18638</v>
      </c>
      <c r="H656">
        <v>-18638</v>
      </c>
      <c r="I656">
        <v>0</v>
      </c>
      <c r="J656" s="181">
        <v>33081</v>
      </c>
      <c r="K656" s="183">
        <v>1990</v>
      </c>
      <c r="L656" t="s">
        <v>629</v>
      </c>
    </row>
    <row r="657" spans="3:12" ht="12.75" customHeight="1">
      <c r="C657">
        <v>3000</v>
      </c>
      <c r="D657" s="181">
        <v>33081</v>
      </c>
      <c r="E657">
        <v>59765</v>
      </c>
      <c r="F657" t="s">
        <v>704</v>
      </c>
      <c r="G657" s="167">
        <v>13294</v>
      </c>
      <c r="H657">
        <v>-13294</v>
      </c>
      <c r="I657">
        <v>0</v>
      </c>
      <c r="J657" s="181">
        <v>33081</v>
      </c>
      <c r="K657" s="183">
        <v>1990</v>
      </c>
      <c r="L657" t="s">
        <v>629</v>
      </c>
    </row>
    <row r="658" spans="3:12" ht="12.75" customHeight="1">
      <c r="C658">
        <v>3000</v>
      </c>
      <c r="D658" s="181">
        <v>33081</v>
      </c>
      <c r="E658">
        <v>59767</v>
      </c>
      <c r="F658" t="s">
        <v>2913</v>
      </c>
      <c r="G658" s="167">
        <v>33470</v>
      </c>
      <c r="H658">
        <v>-33470</v>
      </c>
      <c r="I658">
        <v>0</v>
      </c>
      <c r="J658" s="181">
        <v>33081</v>
      </c>
      <c r="K658" s="183">
        <v>1990</v>
      </c>
      <c r="L658" t="s">
        <v>629</v>
      </c>
    </row>
    <row r="659" spans="3:12" ht="12.75" customHeight="1">
      <c r="C659">
        <v>3000</v>
      </c>
      <c r="D659" s="181">
        <v>33081</v>
      </c>
      <c r="E659">
        <v>59768</v>
      </c>
      <c r="F659" t="s">
        <v>2915</v>
      </c>
      <c r="G659" s="167">
        <v>142770</v>
      </c>
      <c r="H659">
        <v>-142770</v>
      </c>
      <c r="I659">
        <v>0</v>
      </c>
      <c r="J659" s="181">
        <v>33081</v>
      </c>
      <c r="K659" s="183">
        <v>1990</v>
      </c>
      <c r="L659" t="s">
        <v>629</v>
      </c>
    </row>
    <row r="660" spans="3:12" ht="12.75" customHeight="1">
      <c r="C660">
        <v>3000</v>
      </c>
      <c r="D660" s="181">
        <v>33101</v>
      </c>
      <c r="E660">
        <v>59773</v>
      </c>
      <c r="F660" t="s">
        <v>2943</v>
      </c>
      <c r="G660" s="167">
        <v>13247.86</v>
      </c>
      <c r="H660">
        <v>-13247.86</v>
      </c>
      <c r="I660">
        <v>0</v>
      </c>
      <c r="J660" s="181">
        <v>33101</v>
      </c>
      <c r="K660" s="183">
        <v>1990</v>
      </c>
      <c r="L660" t="s">
        <v>629</v>
      </c>
    </row>
    <row r="661" spans="3:12" ht="12.75" customHeight="1">
      <c r="C661">
        <v>3000</v>
      </c>
      <c r="D661" s="181">
        <v>33133</v>
      </c>
      <c r="E661">
        <v>59775</v>
      </c>
      <c r="F661" t="s">
        <v>2587</v>
      </c>
      <c r="G661" s="167">
        <v>15355</v>
      </c>
      <c r="H661">
        <v>-15355</v>
      </c>
      <c r="I661">
        <v>0</v>
      </c>
      <c r="J661" s="181">
        <v>33133</v>
      </c>
      <c r="K661" s="183">
        <v>1990</v>
      </c>
      <c r="L661" t="s">
        <v>629</v>
      </c>
    </row>
    <row r="662" spans="3:12" ht="12.75" customHeight="1">
      <c r="C662">
        <v>3000</v>
      </c>
      <c r="D662" s="181">
        <v>33070</v>
      </c>
      <c r="E662">
        <v>59776</v>
      </c>
      <c r="F662" t="s">
        <v>698</v>
      </c>
      <c r="G662" s="167">
        <v>6525</v>
      </c>
      <c r="H662">
        <v>-6525</v>
      </c>
      <c r="I662">
        <v>0</v>
      </c>
      <c r="J662" s="181">
        <v>33070</v>
      </c>
      <c r="K662" s="183">
        <v>1990</v>
      </c>
      <c r="L662" t="s">
        <v>629</v>
      </c>
    </row>
    <row r="663" spans="3:12" ht="12.75" customHeight="1">
      <c r="C663">
        <v>3000</v>
      </c>
      <c r="D663" s="181">
        <v>33149</v>
      </c>
      <c r="E663">
        <v>59777</v>
      </c>
      <c r="F663" t="s">
        <v>2989</v>
      </c>
      <c r="G663" s="167">
        <v>9219</v>
      </c>
      <c r="H663">
        <v>-9219</v>
      </c>
      <c r="I663">
        <v>0</v>
      </c>
      <c r="J663" s="181">
        <v>33149</v>
      </c>
      <c r="K663" s="183">
        <v>1990</v>
      </c>
      <c r="L663" t="s">
        <v>629</v>
      </c>
    </row>
    <row r="664" spans="3:12" ht="12.75" customHeight="1">
      <c r="C664">
        <v>3000</v>
      </c>
      <c r="D664" s="181">
        <v>33149</v>
      </c>
      <c r="E664">
        <v>59778</v>
      </c>
      <c r="F664" t="s">
        <v>2990</v>
      </c>
      <c r="G664" s="167">
        <v>20893</v>
      </c>
      <c r="H664">
        <v>-20893</v>
      </c>
      <c r="I664">
        <v>0</v>
      </c>
      <c r="J664" s="181">
        <v>33149</v>
      </c>
      <c r="K664" s="183">
        <v>1990</v>
      </c>
      <c r="L664" t="s">
        <v>629</v>
      </c>
    </row>
    <row r="665" spans="3:12" ht="12.75" customHeight="1">
      <c r="C665">
        <v>3000</v>
      </c>
      <c r="D665" s="181">
        <v>33149</v>
      </c>
      <c r="E665">
        <v>59779</v>
      </c>
      <c r="F665" t="s">
        <v>2993</v>
      </c>
      <c r="G665" s="167">
        <v>758409.83</v>
      </c>
      <c r="H665">
        <v>-721947.82</v>
      </c>
      <c r="I665">
        <v>36462.01</v>
      </c>
      <c r="J665" s="181">
        <v>33149</v>
      </c>
      <c r="K665" s="183">
        <v>1990</v>
      </c>
      <c r="L665" t="s">
        <v>629</v>
      </c>
    </row>
    <row r="666" spans="3:12" ht="12.75" customHeight="1">
      <c r="C666">
        <v>3000</v>
      </c>
      <c r="D666" s="181">
        <v>33389</v>
      </c>
      <c r="E666">
        <v>59781</v>
      </c>
      <c r="F666" t="s">
        <v>1090</v>
      </c>
      <c r="G666" s="167">
        <v>0</v>
      </c>
      <c r="H666">
        <v>0</v>
      </c>
      <c r="I666">
        <v>0</v>
      </c>
      <c r="J666" s="181">
        <v>33389</v>
      </c>
      <c r="K666" s="183">
        <v>1991</v>
      </c>
      <c r="L666" t="s">
        <v>629</v>
      </c>
    </row>
    <row r="667" spans="3:12" ht="12.75" customHeight="1">
      <c r="C667">
        <v>3000</v>
      </c>
      <c r="D667" s="181">
        <v>33228</v>
      </c>
      <c r="E667">
        <v>59790</v>
      </c>
      <c r="F667" t="s">
        <v>2654</v>
      </c>
      <c r="G667" s="167">
        <v>22325.15</v>
      </c>
      <c r="H667">
        <v>-22325.15</v>
      </c>
      <c r="I667">
        <v>0</v>
      </c>
      <c r="J667" s="181">
        <v>33228</v>
      </c>
      <c r="K667" s="183">
        <v>1990</v>
      </c>
      <c r="L667" t="s">
        <v>629</v>
      </c>
    </row>
    <row r="668" spans="3:12" ht="12.75" customHeight="1">
      <c r="C668">
        <v>3000</v>
      </c>
      <c r="D668" s="181">
        <v>33651</v>
      </c>
      <c r="E668">
        <v>59796</v>
      </c>
      <c r="F668" t="s">
        <v>3677</v>
      </c>
      <c r="G668" s="167">
        <v>7254.75</v>
      </c>
      <c r="H668">
        <v>-7254.75</v>
      </c>
      <c r="I668">
        <v>0</v>
      </c>
      <c r="J668" s="181">
        <v>33651</v>
      </c>
      <c r="K668" s="183">
        <v>1992</v>
      </c>
      <c r="L668" t="s">
        <v>629</v>
      </c>
    </row>
    <row r="669" spans="3:12" ht="12.75" customHeight="1">
      <c r="C669">
        <v>3000</v>
      </c>
      <c r="D669" s="181">
        <v>33568</v>
      </c>
      <c r="E669">
        <v>59799</v>
      </c>
      <c r="F669" t="s">
        <v>3820</v>
      </c>
      <c r="G669" s="167">
        <v>39397</v>
      </c>
      <c r="H669">
        <v>-39397</v>
      </c>
      <c r="I669">
        <v>0</v>
      </c>
      <c r="J669" s="181">
        <v>33568</v>
      </c>
      <c r="K669" s="183">
        <v>1991</v>
      </c>
      <c r="L669" t="s">
        <v>629</v>
      </c>
    </row>
    <row r="670" spans="3:12" ht="12.75" customHeight="1">
      <c r="C670">
        <v>3000</v>
      </c>
      <c r="D670" s="181">
        <v>33603</v>
      </c>
      <c r="E670">
        <v>59800</v>
      </c>
      <c r="F670" t="s">
        <v>3865</v>
      </c>
      <c r="G670" s="167">
        <v>80998</v>
      </c>
      <c r="H670">
        <v>-80998</v>
      </c>
      <c r="I670">
        <v>0</v>
      </c>
      <c r="J670" s="181">
        <v>33603</v>
      </c>
      <c r="K670" s="183">
        <v>1991</v>
      </c>
      <c r="L670" t="s">
        <v>629</v>
      </c>
    </row>
    <row r="671" spans="3:12" ht="12.75" customHeight="1">
      <c r="C671">
        <v>3000</v>
      </c>
      <c r="D671" s="181">
        <v>33603</v>
      </c>
      <c r="E671">
        <v>59801</v>
      </c>
      <c r="F671" t="s">
        <v>3829</v>
      </c>
      <c r="G671" s="167">
        <v>2142</v>
      </c>
      <c r="H671">
        <v>-2142</v>
      </c>
      <c r="I671">
        <v>0</v>
      </c>
      <c r="J671" s="181">
        <v>33603</v>
      </c>
      <c r="K671" s="183">
        <v>1991</v>
      </c>
      <c r="L671" t="s">
        <v>629</v>
      </c>
    </row>
    <row r="672" spans="3:12" ht="12.75" customHeight="1">
      <c r="C672">
        <v>3000</v>
      </c>
      <c r="D672" s="181">
        <v>33603</v>
      </c>
      <c r="E672">
        <v>59802</v>
      </c>
      <c r="F672" t="s">
        <v>3835</v>
      </c>
      <c r="G672" s="167">
        <v>8568</v>
      </c>
      <c r="H672">
        <v>-8568</v>
      </c>
      <c r="I672">
        <v>0</v>
      </c>
      <c r="J672" s="181">
        <v>33603</v>
      </c>
      <c r="K672" s="183">
        <v>1991</v>
      </c>
      <c r="L672" t="s">
        <v>629</v>
      </c>
    </row>
    <row r="673" spans="3:12" ht="12.75" customHeight="1">
      <c r="C673">
        <v>3000</v>
      </c>
      <c r="D673" s="181">
        <v>33603</v>
      </c>
      <c r="E673">
        <v>59803</v>
      </c>
      <c r="F673" t="s">
        <v>3834</v>
      </c>
      <c r="G673" s="167">
        <v>8514</v>
      </c>
      <c r="H673">
        <v>-8514</v>
      </c>
      <c r="I673">
        <v>0</v>
      </c>
      <c r="J673" s="181">
        <v>33603</v>
      </c>
      <c r="K673" s="183">
        <v>1991</v>
      </c>
      <c r="L673" t="s">
        <v>629</v>
      </c>
    </row>
    <row r="674" spans="3:12" ht="12.75" customHeight="1">
      <c r="C674">
        <v>3000</v>
      </c>
      <c r="D674" s="181">
        <v>33603</v>
      </c>
      <c r="E674">
        <v>59804</v>
      </c>
      <c r="F674" t="s">
        <v>3833</v>
      </c>
      <c r="G674" s="167">
        <v>4635</v>
      </c>
      <c r="H674">
        <v>-4635</v>
      </c>
      <c r="I674">
        <v>0</v>
      </c>
      <c r="J674" s="181">
        <v>33603</v>
      </c>
      <c r="K674" s="183">
        <v>1991</v>
      </c>
      <c r="L674" t="s">
        <v>629</v>
      </c>
    </row>
    <row r="675" spans="3:12" ht="12.75" customHeight="1">
      <c r="C675">
        <v>3000</v>
      </c>
      <c r="D675" s="181">
        <v>33603</v>
      </c>
      <c r="E675">
        <v>59805</v>
      </c>
      <c r="F675" t="s">
        <v>3836</v>
      </c>
      <c r="G675" s="167">
        <v>10625.04</v>
      </c>
      <c r="H675">
        <v>-10625.04</v>
      </c>
      <c r="I675">
        <v>0</v>
      </c>
      <c r="J675" s="181">
        <v>33603</v>
      </c>
      <c r="K675" s="183">
        <v>1991</v>
      </c>
      <c r="L675" t="s">
        <v>629</v>
      </c>
    </row>
    <row r="676" spans="3:12" ht="12.75" customHeight="1">
      <c r="C676">
        <v>3000</v>
      </c>
      <c r="D676" s="181">
        <v>33603</v>
      </c>
      <c r="E676">
        <v>59806</v>
      </c>
      <c r="F676" t="s">
        <v>3827</v>
      </c>
      <c r="G676" s="167">
        <v>1781</v>
      </c>
      <c r="H676">
        <v>-1781</v>
      </c>
      <c r="I676">
        <v>0</v>
      </c>
      <c r="J676" s="181">
        <v>33603</v>
      </c>
      <c r="K676" s="183">
        <v>1991</v>
      </c>
      <c r="L676" t="s">
        <v>629</v>
      </c>
    </row>
    <row r="677" spans="3:12" ht="12.75" customHeight="1">
      <c r="C677">
        <v>3000</v>
      </c>
      <c r="D677" s="181">
        <v>33603</v>
      </c>
      <c r="E677">
        <v>59807</v>
      </c>
      <c r="F677" t="s">
        <v>3832</v>
      </c>
      <c r="G677" s="167">
        <v>4342.1400000000003</v>
      </c>
      <c r="H677">
        <v>-4342.1400000000003</v>
      </c>
      <c r="I677">
        <v>0</v>
      </c>
      <c r="J677" s="181">
        <v>33603</v>
      </c>
      <c r="K677" s="183">
        <v>1991</v>
      </c>
      <c r="L677" t="s">
        <v>629</v>
      </c>
    </row>
    <row r="678" spans="3:12" ht="12.75" customHeight="1">
      <c r="C678">
        <v>3000</v>
      </c>
      <c r="D678" s="181">
        <v>33603</v>
      </c>
      <c r="E678">
        <v>59808</v>
      </c>
      <c r="F678" t="s">
        <v>3843</v>
      </c>
      <c r="G678" s="167">
        <v>18061.14</v>
      </c>
      <c r="H678">
        <v>-18061.14</v>
      </c>
      <c r="I678">
        <v>0</v>
      </c>
      <c r="J678" s="181">
        <v>33603</v>
      </c>
      <c r="K678" s="183">
        <v>1991</v>
      </c>
      <c r="L678" t="s">
        <v>629</v>
      </c>
    </row>
    <row r="679" spans="3:12" ht="12.75" customHeight="1">
      <c r="C679">
        <v>3000</v>
      </c>
      <c r="D679" s="181">
        <v>33603</v>
      </c>
      <c r="E679">
        <v>59809</v>
      </c>
      <c r="F679" t="s">
        <v>3857</v>
      </c>
      <c r="G679" s="167">
        <v>47488.19</v>
      </c>
      <c r="H679">
        <v>-47488.19</v>
      </c>
      <c r="I679">
        <v>0</v>
      </c>
      <c r="J679" s="181">
        <v>33603</v>
      </c>
      <c r="K679" s="183">
        <v>1991</v>
      </c>
      <c r="L679" t="s">
        <v>629</v>
      </c>
    </row>
    <row r="680" spans="3:12" ht="12.75" customHeight="1">
      <c r="C680">
        <v>3000</v>
      </c>
      <c r="D680" s="181">
        <v>33603</v>
      </c>
      <c r="E680">
        <v>59810</v>
      </c>
      <c r="F680" t="s">
        <v>3860</v>
      </c>
      <c r="G680" s="167">
        <v>50197.54</v>
      </c>
      <c r="H680">
        <v>-50197.54</v>
      </c>
      <c r="I680">
        <v>0</v>
      </c>
      <c r="J680" s="181">
        <v>33603</v>
      </c>
      <c r="K680" s="183">
        <v>1991</v>
      </c>
      <c r="L680" t="s">
        <v>629</v>
      </c>
    </row>
    <row r="681" spans="3:12" ht="12.75" customHeight="1">
      <c r="C681">
        <v>3000</v>
      </c>
      <c r="D681" s="181">
        <v>33877</v>
      </c>
      <c r="E681">
        <v>59812</v>
      </c>
      <c r="F681" t="s">
        <v>2275</v>
      </c>
      <c r="G681" s="167">
        <v>38139</v>
      </c>
      <c r="H681">
        <v>-38139</v>
      </c>
      <c r="I681">
        <v>0</v>
      </c>
      <c r="J681" s="181">
        <v>33877</v>
      </c>
      <c r="K681" s="183">
        <v>1992</v>
      </c>
      <c r="L681" t="s">
        <v>629</v>
      </c>
    </row>
    <row r="682" spans="3:12" ht="12.75" customHeight="1">
      <c r="C682">
        <v>3000</v>
      </c>
      <c r="D682" s="181">
        <v>34121</v>
      </c>
      <c r="E682">
        <v>59819</v>
      </c>
      <c r="F682" t="s">
        <v>237</v>
      </c>
      <c r="G682" s="167">
        <v>4845</v>
      </c>
      <c r="H682">
        <v>-4845</v>
      </c>
      <c r="I682">
        <v>0</v>
      </c>
      <c r="J682" s="181">
        <v>34121</v>
      </c>
      <c r="K682" s="183">
        <v>1993</v>
      </c>
      <c r="L682" t="s">
        <v>629</v>
      </c>
    </row>
    <row r="683" spans="3:12" ht="12.75" customHeight="1">
      <c r="C683">
        <v>3000</v>
      </c>
      <c r="D683" s="181">
        <v>34653</v>
      </c>
      <c r="E683">
        <v>59855</v>
      </c>
      <c r="F683" t="s">
        <v>899</v>
      </c>
      <c r="G683" s="167">
        <v>47769</v>
      </c>
      <c r="H683">
        <v>-47769</v>
      </c>
      <c r="I683">
        <v>0</v>
      </c>
      <c r="J683" s="181">
        <v>34653</v>
      </c>
      <c r="K683" s="183">
        <v>1994</v>
      </c>
      <c r="L683" t="s">
        <v>629</v>
      </c>
    </row>
    <row r="684" spans="3:12" ht="12.75" customHeight="1">
      <c r="C684">
        <v>3000</v>
      </c>
      <c r="D684" s="181">
        <v>32084</v>
      </c>
      <c r="E684">
        <v>59856</v>
      </c>
      <c r="F684" t="s">
        <v>412</v>
      </c>
      <c r="G684" s="167">
        <v>11750</v>
      </c>
      <c r="H684">
        <v>-11750</v>
      </c>
      <c r="I684">
        <v>0</v>
      </c>
      <c r="J684" s="181">
        <v>32084</v>
      </c>
      <c r="K684" s="183">
        <v>1987</v>
      </c>
      <c r="L684" t="s">
        <v>629</v>
      </c>
    </row>
    <row r="685" spans="3:12" ht="12.75" customHeight="1">
      <c r="C685">
        <v>3000</v>
      </c>
      <c r="D685" s="181">
        <v>32078</v>
      </c>
      <c r="E685">
        <v>59857</v>
      </c>
      <c r="F685" t="s">
        <v>409</v>
      </c>
      <c r="G685" s="167">
        <v>17283</v>
      </c>
      <c r="H685">
        <v>-17283</v>
      </c>
      <c r="I685">
        <v>0</v>
      </c>
      <c r="J685" s="181">
        <v>32078</v>
      </c>
      <c r="K685" s="183">
        <v>1987</v>
      </c>
      <c r="L685" t="s">
        <v>629</v>
      </c>
    </row>
    <row r="686" spans="3:12" ht="12.75" customHeight="1">
      <c r="C686">
        <v>3000</v>
      </c>
      <c r="D686" s="181">
        <v>32013</v>
      </c>
      <c r="E686">
        <v>59859</v>
      </c>
      <c r="F686" t="s">
        <v>406</v>
      </c>
      <c r="G686" s="167">
        <v>1573000</v>
      </c>
      <c r="H686">
        <v>-1573000</v>
      </c>
      <c r="I686">
        <v>0</v>
      </c>
      <c r="J686" s="181">
        <v>32013</v>
      </c>
      <c r="K686" s="183">
        <v>1987</v>
      </c>
      <c r="L686" t="s">
        <v>629</v>
      </c>
    </row>
    <row r="687" spans="3:12" ht="12.75" customHeight="1">
      <c r="C687">
        <v>3000</v>
      </c>
      <c r="D687" s="181">
        <v>32013</v>
      </c>
      <c r="E687">
        <v>59860</v>
      </c>
      <c r="F687" t="s">
        <v>406</v>
      </c>
      <c r="G687" s="167">
        <v>2497487.96</v>
      </c>
      <c r="H687">
        <v>-2497487.96</v>
      </c>
      <c r="I687">
        <v>0</v>
      </c>
      <c r="J687" s="181">
        <v>32013</v>
      </c>
      <c r="K687" s="183">
        <v>1987</v>
      </c>
      <c r="L687" t="s">
        <v>629</v>
      </c>
    </row>
    <row r="688" spans="3:12" ht="12.75" customHeight="1">
      <c r="C688">
        <v>3000</v>
      </c>
      <c r="D688" s="181">
        <v>32050</v>
      </c>
      <c r="E688">
        <v>59862</v>
      </c>
      <c r="F688" t="s">
        <v>408</v>
      </c>
      <c r="G688" s="167">
        <v>8100</v>
      </c>
      <c r="H688">
        <v>-8100</v>
      </c>
      <c r="I688">
        <v>0</v>
      </c>
      <c r="J688" s="181">
        <v>32050</v>
      </c>
      <c r="K688" s="183">
        <v>1987</v>
      </c>
      <c r="L688" t="s">
        <v>629</v>
      </c>
    </row>
    <row r="689" spans="3:12" ht="12.75" customHeight="1">
      <c r="C689">
        <v>3000</v>
      </c>
      <c r="D689" s="181">
        <v>32013</v>
      </c>
      <c r="E689">
        <v>59865</v>
      </c>
      <c r="F689" t="s">
        <v>403</v>
      </c>
      <c r="G689" s="167">
        <v>10527</v>
      </c>
      <c r="H689">
        <v>-10527</v>
      </c>
      <c r="I689">
        <v>0</v>
      </c>
      <c r="J689" s="181">
        <v>32013</v>
      </c>
      <c r="K689" s="183">
        <v>1987</v>
      </c>
      <c r="L689" t="s">
        <v>629</v>
      </c>
    </row>
    <row r="690" spans="3:12" ht="12.75" customHeight="1">
      <c r="C690">
        <v>3000</v>
      </c>
      <c r="D690" s="181">
        <v>32013</v>
      </c>
      <c r="E690">
        <v>59866</v>
      </c>
      <c r="F690" t="s">
        <v>402</v>
      </c>
      <c r="G690" s="167">
        <v>9656</v>
      </c>
      <c r="H690">
        <v>-9656</v>
      </c>
      <c r="I690">
        <v>0</v>
      </c>
      <c r="J690" s="181">
        <v>32013</v>
      </c>
      <c r="K690" s="183">
        <v>1987</v>
      </c>
      <c r="L690" t="s">
        <v>629</v>
      </c>
    </row>
    <row r="691" spans="3:12" ht="12.75" customHeight="1">
      <c r="C691">
        <v>3000</v>
      </c>
      <c r="D691" s="181">
        <v>32143</v>
      </c>
      <c r="E691">
        <v>59868</v>
      </c>
      <c r="F691" t="s">
        <v>413</v>
      </c>
      <c r="G691" s="167">
        <v>8299.6</v>
      </c>
      <c r="H691">
        <v>-8299.6</v>
      </c>
      <c r="I691">
        <v>0</v>
      </c>
      <c r="J691" s="181">
        <v>32143</v>
      </c>
      <c r="K691" s="183">
        <v>1988</v>
      </c>
      <c r="L691" t="s">
        <v>629</v>
      </c>
    </row>
    <row r="692" spans="3:12" ht="12.75" customHeight="1">
      <c r="C692">
        <v>3000</v>
      </c>
      <c r="D692" s="181">
        <v>32202</v>
      </c>
      <c r="E692">
        <v>59869</v>
      </c>
      <c r="F692" t="s">
        <v>415</v>
      </c>
      <c r="G692" s="167">
        <v>5983.6</v>
      </c>
      <c r="H692">
        <v>-5983.6</v>
      </c>
      <c r="I692">
        <v>0</v>
      </c>
      <c r="J692" s="181">
        <v>32202</v>
      </c>
      <c r="K692" s="183">
        <v>1988</v>
      </c>
      <c r="L692" t="s">
        <v>629</v>
      </c>
    </row>
    <row r="693" spans="3:12" ht="12.75" customHeight="1">
      <c r="C693">
        <v>3000</v>
      </c>
      <c r="D693" s="181">
        <v>32294</v>
      </c>
      <c r="E693">
        <v>59870</v>
      </c>
      <c r="F693" t="s">
        <v>3096</v>
      </c>
      <c r="G693" s="167">
        <v>0</v>
      </c>
      <c r="H693">
        <v>0</v>
      </c>
      <c r="I693">
        <v>0</v>
      </c>
      <c r="J693" s="181">
        <v>32294</v>
      </c>
      <c r="K693" s="183">
        <v>1988</v>
      </c>
      <c r="L693" t="s">
        <v>629</v>
      </c>
    </row>
    <row r="694" spans="3:12" ht="12.75" customHeight="1">
      <c r="C694">
        <v>3000</v>
      </c>
      <c r="D694" s="181">
        <v>32217</v>
      </c>
      <c r="E694">
        <v>59871</v>
      </c>
      <c r="F694" t="s">
        <v>417</v>
      </c>
      <c r="G694" s="167">
        <v>6592</v>
      </c>
      <c r="H694">
        <v>-6592</v>
      </c>
      <c r="I694">
        <v>0</v>
      </c>
      <c r="J694" s="181">
        <v>32217</v>
      </c>
      <c r="K694" s="183">
        <v>1988</v>
      </c>
      <c r="L694" t="s">
        <v>629</v>
      </c>
    </row>
    <row r="695" spans="3:12" ht="12.75" customHeight="1">
      <c r="C695">
        <v>3000</v>
      </c>
      <c r="D695" s="181">
        <v>33141</v>
      </c>
      <c r="E695">
        <v>59890</v>
      </c>
      <c r="F695" t="s">
        <v>2977</v>
      </c>
      <c r="G695" s="167">
        <v>10254.83</v>
      </c>
      <c r="H695">
        <v>-10254.83</v>
      </c>
      <c r="I695">
        <v>0</v>
      </c>
      <c r="J695" s="181">
        <v>33141</v>
      </c>
      <c r="K695" s="183">
        <v>1990</v>
      </c>
      <c r="L695" t="s">
        <v>629</v>
      </c>
    </row>
    <row r="696" spans="3:12" ht="12.75" customHeight="1">
      <c r="C696">
        <v>3000</v>
      </c>
      <c r="D696" s="181">
        <v>33072</v>
      </c>
      <c r="E696">
        <v>59891</v>
      </c>
      <c r="F696" t="s">
        <v>699</v>
      </c>
      <c r="G696" s="167">
        <v>3427.9</v>
      </c>
      <c r="H696">
        <v>-3427.9</v>
      </c>
      <c r="I696">
        <v>0</v>
      </c>
      <c r="J696" s="181">
        <v>33072</v>
      </c>
      <c r="K696" s="183">
        <v>1990</v>
      </c>
      <c r="L696" t="s">
        <v>629</v>
      </c>
    </row>
    <row r="697" spans="3:12" ht="12.75" customHeight="1">
      <c r="C697">
        <v>3000</v>
      </c>
      <c r="D697" s="181">
        <v>33095</v>
      </c>
      <c r="E697">
        <v>59892</v>
      </c>
      <c r="F697" t="s">
        <v>2941</v>
      </c>
      <c r="G697" s="167">
        <v>7990</v>
      </c>
      <c r="H697">
        <v>-7990</v>
      </c>
      <c r="I697">
        <v>0</v>
      </c>
      <c r="J697" s="181">
        <v>33095</v>
      </c>
      <c r="K697" s="183">
        <v>1990</v>
      </c>
      <c r="L697" t="s">
        <v>629</v>
      </c>
    </row>
    <row r="698" spans="3:12" ht="12.75" customHeight="1">
      <c r="C698">
        <v>3000</v>
      </c>
      <c r="D698" s="181">
        <v>33025</v>
      </c>
      <c r="E698">
        <v>59893</v>
      </c>
      <c r="F698" t="s">
        <v>1402</v>
      </c>
      <c r="G698" s="167">
        <v>9322.48</v>
      </c>
      <c r="H698">
        <v>-9322.48</v>
      </c>
      <c r="I698">
        <v>0</v>
      </c>
      <c r="J698" s="181">
        <v>33025</v>
      </c>
      <c r="K698" s="183">
        <v>1990</v>
      </c>
      <c r="L698" t="s">
        <v>629</v>
      </c>
    </row>
    <row r="699" spans="3:12" ht="12.75" customHeight="1">
      <c r="C699">
        <v>3000</v>
      </c>
      <c r="D699" s="181">
        <v>33136</v>
      </c>
      <c r="E699">
        <v>59897</v>
      </c>
      <c r="F699" t="s">
        <v>2974</v>
      </c>
      <c r="G699" s="167">
        <v>19611.57</v>
      </c>
      <c r="H699">
        <v>-19611.57</v>
      </c>
      <c r="I699">
        <v>0</v>
      </c>
      <c r="J699" s="181">
        <v>33136</v>
      </c>
      <c r="K699" s="183">
        <v>1990</v>
      </c>
      <c r="L699" t="s">
        <v>629</v>
      </c>
    </row>
    <row r="700" spans="3:12" ht="12.75" customHeight="1">
      <c r="C700">
        <v>3000</v>
      </c>
      <c r="D700" s="181">
        <v>33155</v>
      </c>
      <c r="E700">
        <v>59898</v>
      </c>
      <c r="F700" t="s">
        <v>2829</v>
      </c>
      <c r="G700" s="167">
        <v>2477.1999999999998</v>
      </c>
      <c r="H700">
        <v>-2477.1999999999998</v>
      </c>
      <c r="I700">
        <v>0</v>
      </c>
      <c r="J700" s="181">
        <v>33155</v>
      </c>
      <c r="K700" s="183">
        <v>1990</v>
      </c>
      <c r="L700" t="s">
        <v>629</v>
      </c>
    </row>
    <row r="701" spans="3:12" ht="12.75" customHeight="1">
      <c r="C701">
        <v>3000</v>
      </c>
      <c r="D701" s="181">
        <v>33155</v>
      </c>
      <c r="E701">
        <v>59899</v>
      </c>
      <c r="F701" t="s">
        <v>1319</v>
      </c>
      <c r="G701" s="167">
        <v>6891.6</v>
      </c>
      <c r="H701">
        <v>-6891.6</v>
      </c>
      <c r="I701">
        <v>0</v>
      </c>
      <c r="J701" s="181">
        <v>33155</v>
      </c>
      <c r="K701" s="183">
        <v>1990</v>
      </c>
      <c r="L701" t="s">
        <v>629</v>
      </c>
    </row>
    <row r="702" spans="3:12" ht="12.75" customHeight="1">
      <c r="C702">
        <v>3000</v>
      </c>
      <c r="D702" s="181">
        <v>33155</v>
      </c>
      <c r="E702">
        <v>59900</v>
      </c>
      <c r="F702" t="s">
        <v>2830</v>
      </c>
      <c r="G702" s="167">
        <v>2560</v>
      </c>
      <c r="H702">
        <v>-2560</v>
      </c>
      <c r="I702">
        <v>0</v>
      </c>
      <c r="J702" s="181">
        <v>33155</v>
      </c>
      <c r="K702" s="183">
        <v>1990</v>
      </c>
      <c r="L702" t="s">
        <v>629</v>
      </c>
    </row>
    <row r="703" spans="3:12" ht="12.75" customHeight="1">
      <c r="C703">
        <v>3000</v>
      </c>
      <c r="D703" s="181">
        <v>33168</v>
      </c>
      <c r="E703">
        <v>59901</v>
      </c>
      <c r="F703" t="s">
        <v>3230</v>
      </c>
      <c r="G703" s="167">
        <v>5499.78</v>
      </c>
      <c r="H703">
        <v>-5499.78</v>
      </c>
      <c r="I703">
        <v>0</v>
      </c>
      <c r="J703" s="181">
        <v>33168</v>
      </c>
      <c r="K703" s="183">
        <v>1990</v>
      </c>
      <c r="L703" t="s">
        <v>629</v>
      </c>
    </row>
    <row r="704" spans="3:12" ht="12.75" customHeight="1">
      <c r="C704">
        <v>3000</v>
      </c>
      <c r="D704" s="181">
        <v>33390</v>
      </c>
      <c r="E704">
        <v>59904</v>
      </c>
      <c r="F704" t="s">
        <v>856</v>
      </c>
      <c r="G704" s="167">
        <v>4273.32</v>
      </c>
      <c r="H704">
        <v>-4273.32</v>
      </c>
      <c r="I704">
        <v>0</v>
      </c>
      <c r="J704" s="181">
        <v>33390</v>
      </c>
      <c r="K704" s="183">
        <v>1991</v>
      </c>
      <c r="L704" t="s">
        <v>629</v>
      </c>
    </row>
    <row r="705" spans="3:12" ht="12.75" customHeight="1">
      <c r="C705">
        <v>3000</v>
      </c>
      <c r="D705" s="181">
        <v>33390</v>
      </c>
      <c r="E705">
        <v>59905</v>
      </c>
      <c r="F705" t="s">
        <v>2101</v>
      </c>
      <c r="G705" s="167">
        <v>29053.54</v>
      </c>
      <c r="H705">
        <v>-29053.54</v>
      </c>
      <c r="I705">
        <v>0</v>
      </c>
      <c r="J705" s="181">
        <v>33390</v>
      </c>
      <c r="K705" s="183">
        <v>1991</v>
      </c>
      <c r="L705" t="s">
        <v>629</v>
      </c>
    </row>
    <row r="706" spans="3:12" ht="12.75" customHeight="1">
      <c r="C706">
        <v>3000</v>
      </c>
      <c r="D706" s="181">
        <v>33390</v>
      </c>
      <c r="E706">
        <v>59906</v>
      </c>
      <c r="F706" t="s">
        <v>2116</v>
      </c>
      <c r="G706" s="167">
        <v>98152.24</v>
      </c>
      <c r="H706">
        <v>-98152.24</v>
      </c>
      <c r="I706">
        <v>0</v>
      </c>
      <c r="J706" s="181">
        <v>33390</v>
      </c>
      <c r="K706" s="183">
        <v>1991</v>
      </c>
      <c r="L706" t="s">
        <v>629</v>
      </c>
    </row>
    <row r="707" spans="3:12" ht="12.75" customHeight="1">
      <c r="C707">
        <v>3000</v>
      </c>
      <c r="D707" s="181">
        <v>33390</v>
      </c>
      <c r="E707">
        <v>59916</v>
      </c>
      <c r="F707" t="s">
        <v>2112</v>
      </c>
      <c r="G707" s="167">
        <v>76160</v>
      </c>
      <c r="H707">
        <v>-76160</v>
      </c>
      <c r="I707">
        <v>0</v>
      </c>
      <c r="J707" s="181">
        <v>33390</v>
      </c>
      <c r="K707" s="183">
        <v>1991</v>
      </c>
      <c r="L707" t="s">
        <v>629</v>
      </c>
    </row>
    <row r="708" spans="3:12" ht="12.75" customHeight="1">
      <c r="C708">
        <v>3000</v>
      </c>
      <c r="D708" s="181">
        <v>33390</v>
      </c>
      <c r="E708">
        <v>59917</v>
      </c>
      <c r="F708" t="s">
        <v>3293</v>
      </c>
      <c r="G708" s="167">
        <v>6280</v>
      </c>
      <c r="H708">
        <v>-6280</v>
      </c>
      <c r="I708">
        <v>0</v>
      </c>
      <c r="J708" s="181">
        <v>33390</v>
      </c>
      <c r="K708" s="183">
        <v>1991</v>
      </c>
      <c r="L708" t="s">
        <v>629</v>
      </c>
    </row>
    <row r="709" spans="3:12" ht="12.75" customHeight="1">
      <c r="C709">
        <v>3000</v>
      </c>
      <c r="D709" s="181">
        <v>33390</v>
      </c>
      <c r="E709">
        <v>59918</v>
      </c>
      <c r="F709" t="s">
        <v>3288</v>
      </c>
      <c r="G709" s="167">
        <v>4315</v>
      </c>
      <c r="H709">
        <v>-4315</v>
      </c>
      <c r="I709">
        <v>0</v>
      </c>
      <c r="J709" s="181">
        <v>33390</v>
      </c>
      <c r="K709" s="183">
        <v>1991</v>
      </c>
      <c r="L709" t="s">
        <v>629</v>
      </c>
    </row>
    <row r="710" spans="3:12" ht="12.75" customHeight="1">
      <c r="C710">
        <v>3000</v>
      </c>
      <c r="D710" s="181">
        <v>33785</v>
      </c>
      <c r="E710">
        <v>59923</v>
      </c>
      <c r="F710" t="s">
        <v>1861</v>
      </c>
      <c r="G710" s="167">
        <v>3973.6</v>
      </c>
      <c r="H710">
        <v>-3973.6</v>
      </c>
      <c r="I710">
        <v>0</v>
      </c>
      <c r="J710" s="181">
        <v>33785</v>
      </c>
      <c r="K710" s="183">
        <v>1992</v>
      </c>
      <c r="L710" t="s">
        <v>629</v>
      </c>
    </row>
    <row r="711" spans="3:12" ht="12.75" customHeight="1">
      <c r="C711">
        <v>3000</v>
      </c>
      <c r="D711" s="181">
        <v>33816</v>
      </c>
      <c r="E711">
        <v>59924</v>
      </c>
      <c r="F711" t="s">
        <v>2268</v>
      </c>
      <c r="G711" s="167">
        <v>90000</v>
      </c>
      <c r="H711">
        <v>-90000</v>
      </c>
      <c r="I711">
        <v>0</v>
      </c>
      <c r="J711" s="181">
        <v>33816</v>
      </c>
      <c r="K711" s="183">
        <v>1992</v>
      </c>
      <c r="L711" t="s">
        <v>629</v>
      </c>
    </row>
    <row r="712" spans="3:12" ht="12.75" customHeight="1">
      <c r="C712">
        <v>3000</v>
      </c>
      <c r="D712" s="181">
        <v>33756</v>
      </c>
      <c r="E712">
        <v>59925</v>
      </c>
      <c r="F712" t="s">
        <v>3769</v>
      </c>
      <c r="G712" s="167">
        <v>2676</v>
      </c>
      <c r="H712">
        <v>-2676</v>
      </c>
      <c r="I712">
        <v>0</v>
      </c>
      <c r="J712" s="181">
        <v>33756</v>
      </c>
      <c r="K712" s="183">
        <v>1992</v>
      </c>
      <c r="L712" t="s">
        <v>629</v>
      </c>
    </row>
    <row r="713" spans="3:12" ht="12.75" customHeight="1">
      <c r="C713">
        <v>3000</v>
      </c>
      <c r="D713" s="181">
        <v>33786</v>
      </c>
      <c r="E713">
        <v>59926</v>
      </c>
      <c r="F713" t="s">
        <v>1864</v>
      </c>
      <c r="G713" s="167">
        <v>4500</v>
      </c>
      <c r="H713">
        <v>-4500</v>
      </c>
      <c r="I713">
        <v>0</v>
      </c>
      <c r="J713" s="181">
        <v>33786</v>
      </c>
      <c r="K713" s="183">
        <v>1992</v>
      </c>
      <c r="L713" t="s">
        <v>629</v>
      </c>
    </row>
    <row r="714" spans="3:12" ht="12.75" customHeight="1">
      <c r="C714">
        <v>3000</v>
      </c>
      <c r="D714" s="181">
        <v>33817</v>
      </c>
      <c r="E714">
        <v>59927</v>
      </c>
      <c r="F714" t="s">
        <v>2269</v>
      </c>
      <c r="G714" s="167">
        <v>6811.25</v>
      </c>
      <c r="H714">
        <v>-6811.25</v>
      </c>
      <c r="I714">
        <v>0</v>
      </c>
      <c r="J714" s="181">
        <v>33817</v>
      </c>
      <c r="K714" s="183">
        <v>1992</v>
      </c>
      <c r="L714" t="s">
        <v>629</v>
      </c>
    </row>
    <row r="715" spans="3:12" ht="12.75" customHeight="1">
      <c r="C715">
        <v>3000</v>
      </c>
      <c r="D715" s="181">
        <v>33756</v>
      </c>
      <c r="E715">
        <v>59929</v>
      </c>
      <c r="F715" t="s">
        <v>1857</v>
      </c>
      <c r="G715" s="167">
        <v>58240</v>
      </c>
      <c r="H715">
        <v>-58240</v>
      </c>
      <c r="I715">
        <v>0</v>
      </c>
      <c r="J715" s="181">
        <v>33756</v>
      </c>
      <c r="K715" s="183">
        <v>1992</v>
      </c>
      <c r="L715" t="s">
        <v>629</v>
      </c>
    </row>
    <row r="716" spans="3:12" ht="12.75" customHeight="1">
      <c r="C716">
        <v>3000</v>
      </c>
      <c r="D716" s="181">
        <v>33756</v>
      </c>
      <c r="E716">
        <v>59933</v>
      </c>
      <c r="F716" t="s">
        <v>1855</v>
      </c>
      <c r="G716" s="167">
        <v>19786</v>
      </c>
      <c r="H716">
        <v>-19786</v>
      </c>
      <c r="I716">
        <v>0</v>
      </c>
      <c r="J716" s="181">
        <v>33756</v>
      </c>
      <c r="K716" s="183">
        <v>1992</v>
      </c>
      <c r="L716" t="s">
        <v>629</v>
      </c>
    </row>
    <row r="717" spans="3:12" ht="12.75" customHeight="1">
      <c r="C717">
        <v>3000</v>
      </c>
      <c r="D717" s="181">
        <v>33756</v>
      </c>
      <c r="E717">
        <v>59934</v>
      </c>
      <c r="F717" t="s">
        <v>1852</v>
      </c>
      <c r="G717" s="167">
        <v>17524</v>
      </c>
      <c r="H717">
        <v>-17524</v>
      </c>
      <c r="I717">
        <v>0</v>
      </c>
      <c r="J717" s="181">
        <v>33756</v>
      </c>
      <c r="K717" s="183">
        <v>1992</v>
      </c>
      <c r="L717" t="s">
        <v>629</v>
      </c>
    </row>
    <row r="718" spans="3:12" ht="12.75" customHeight="1">
      <c r="C718">
        <v>3000</v>
      </c>
      <c r="D718" s="181">
        <v>33756</v>
      </c>
      <c r="E718">
        <v>59935</v>
      </c>
      <c r="F718" t="s">
        <v>3702</v>
      </c>
      <c r="G718" s="167">
        <v>5752.32</v>
      </c>
      <c r="H718">
        <v>-5752.32</v>
      </c>
      <c r="I718">
        <v>0</v>
      </c>
      <c r="J718" s="181">
        <v>33756</v>
      </c>
      <c r="K718" s="183">
        <v>1992</v>
      </c>
      <c r="L718" t="s">
        <v>629</v>
      </c>
    </row>
    <row r="719" spans="3:12" ht="12.75" customHeight="1">
      <c r="C719">
        <v>3000</v>
      </c>
      <c r="D719" s="181">
        <v>33756</v>
      </c>
      <c r="E719">
        <v>59936</v>
      </c>
      <c r="F719" t="s">
        <v>1856</v>
      </c>
      <c r="G719" s="167">
        <v>19878.509999999998</v>
      </c>
      <c r="H719">
        <v>-19878.509999999998</v>
      </c>
      <c r="I719">
        <v>0</v>
      </c>
      <c r="J719" s="181">
        <v>33756</v>
      </c>
      <c r="K719" s="183">
        <v>1992</v>
      </c>
      <c r="L719" t="s">
        <v>629</v>
      </c>
    </row>
    <row r="720" spans="3:12" ht="12.75" customHeight="1">
      <c r="C720">
        <v>3000</v>
      </c>
      <c r="D720" s="181">
        <v>34181</v>
      </c>
      <c r="E720">
        <v>59960</v>
      </c>
      <c r="F720" t="s">
        <v>1993</v>
      </c>
      <c r="G720" s="167">
        <v>9475</v>
      </c>
      <c r="H720">
        <v>-9475</v>
      </c>
      <c r="I720">
        <v>0</v>
      </c>
      <c r="J720" s="181">
        <v>34181</v>
      </c>
      <c r="K720" s="183">
        <v>1993</v>
      </c>
      <c r="L720" t="s">
        <v>629</v>
      </c>
    </row>
    <row r="721" spans="3:12" ht="12.75" customHeight="1">
      <c r="C721">
        <v>3000</v>
      </c>
      <c r="D721" s="181">
        <v>34181</v>
      </c>
      <c r="E721">
        <v>59961</v>
      </c>
      <c r="F721" t="s">
        <v>1995</v>
      </c>
      <c r="G721" s="167">
        <v>15502.26</v>
      </c>
      <c r="H721">
        <v>-15502.26</v>
      </c>
      <c r="I721">
        <v>0</v>
      </c>
      <c r="J721" s="181">
        <v>34181</v>
      </c>
      <c r="K721" s="183">
        <v>1993</v>
      </c>
      <c r="L721" t="s">
        <v>629</v>
      </c>
    </row>
    <row r="722" spans="3:12" ht="12.75" customHeight="1">
      <c r="C722">
        <v>3000</v>
      </c>
      <c r="D722" s="181">
        <v>34181</v>
      </c>
      <c r="E722">
        <v>59962</v>
      </c>
      <c r="F722" t="s">
        <v>254</v>
      </c>
      <c r="G722" s="167">
        <v>2214.61</v>
      </c>
      <c r="H722">
        <v>-2214.61</v>
      </c>
      <c r="I722">
        <v>0</v>
      </c>
      <c r="J722" s="181">
        <v>34181</v>
      </c>
      <c r="K722" s="183">
        <v>1993</v>
      </c>
      <c r="L722" t="s">
        <v>629</v>
      </c>
    </row>
    <row r="723" spans="3:12" ht="12.75" customHeight="1">
      <c r="C723">
        <v>3000</v>
      </c>
      <c r="D723" s="181">
        <v>34303</v>
      </c>
      <c r="E723">
        <v>59963</v>
      </c>
      <c r="F723" t="s">
        <v>1640</v>
      </c>
      <c r="G723" s="167">
        <v>92932</v>
      </c>
      <c r="H723">
        <v>-92932</v>
      </c>
      <c r="I723">
        <v>0</v>
      </c>
      <c r="J723" s="181">
        <v>34303</v>
      </c>
      <c r="K723" s="183">
        <v>1993</v>
      </c>
      <c r="L723" t="s">
        <v>629</v>
      </c>
    </row>
    <row r="724" spans="3:12" ht="12.75" customHeight="1">
      <c r="C724">
        <v>3000</v>
      </c>
      <c r="D724" s="181">
        <v>34424</v>
      </c>
      <c r="E724">
        <v>59964</v>
      </c>
      <c r="F724" t="s">
        <v>81</v>
      </c>
      <c r="G724" s="167">
        <v>290906.46000000002</v>
      </c>
      <c r="H724">
        <v>-290906.46000000002</v>
      </c>
      <c r="I724">
        <v>0</v>
      </c>
      <c r="J724" s="181">
        <v>34424</v>
      </c>
      <c r="K724" s="183">
        <v>1994</v>
      </c>
      <c r="L724" t="s">
        <v>629</v>
      </c>
    </row>
    <row r="725" spans="3:12" s="191" customFormat="1" ht="12.75" customHeight="1">
      <c r="C725" s="191">
        <v>3000</v>
      </c>
      <c r="D725" s="192">
        <v>30132</v>
      </c>
      <c r="E725" s="191">
        <v>59966</v>
      </c>
      <c r="F725" s="191" t="s">
        <v>3090</v>
      </c>
      <c r="G725" s="190">
        <v>9782121</v>
      </c>
      <c r="H725" s="191">
        <v>-9782121</v>
      </c>
      <c r="I725" s="191">
        <v>0</v>
      </c>
      <c r="J725" s="192">
        <v>30132</v>
      </c>
      <c r="K725" s="193">
        <v>1982</v>
      </c>
      <c r="L725" s="191" t="s">
        <v>629</v>
      </c>
    </row>
    <row r="726" spans="3:12" ht="12.75" customHeight="1">
      <c r="C726">
        <v>3000</v>
      </c>
      <c r="D726" s="181">
        <v>32660</v>
      </c>
      <c r="E726">
        <v>59973</v>
      </c>
      <c r="F726" t="s">
        <v>3281</v>
      </c>
      <c r="G726" s="167">
        <v>4456.05</v>
      </c>
      <c r="H726">
        <v>-4456.05</v>
      </c>
      <c r="I726">
        <v>0</v>
      </c>
      <c r="J726" s="181">
        <v>32660</v>
      </c>
      <c r="K726" s="183">
        <v>1989</v>
      </c>
      <c r="L726" t="s">
        <v>629</v>
      </c>
    </row>
    <row r="727" spans="3:12" ht="12.75" customHeight="1">
      <c r="C727">
        <v>3000</v>
      </c>
      <c r="D727" s="181">
        <v>32729</v>
      </c>
      <c r="E727">
        <v>59975</v>
      </c>
      <c r="F727" t="s">
        <v>2753</v>
      </c>
      <c r="G727" s="167">
        <v>6218.82</v>
      </c>
      <c r="H727">
        <v>-6218.82</v>
      </c>
      <c r="I727">
        <v>0</v>
      </c>
      <c r="J727" s="181">
        <v>32729</v>
      </c>
      <c r="K727" s="183">
        <v>1989</v>
      </c>
      <c r="L727" t="s">
        <v>629</v>
      </c>
    </row>
    <row r="728" spans="3:12" ht="12.75" customHeight="1">
      <c r="C728">
        <v>3000</v>
      </c>
      <c r="D728" s="181">
        <v>33055</v>
      </c>
      <c r="E728">
        <v>59981</v>
      </c>
      <c r="F728" t="s">
        <v>981</v>
      </c>
      <c r="G728" s="167">
        <v>4633.4399999999996</v>
      </c>
      <c r="H728">
        <v>-4633.4399999999996</v>
      </c>
      <c r="I728">
        <v>0</v>
      </c>
      <c r="J728" s="181">
        <v>33055</v>
      </c>
      <c r="K728" s="183">
        <v>1990</v>
      </c>
      <c r="L728" t="s">
        <v>629</v>
      </c>
    </row>
    <row r="729" spans="3:12" ht="12.75" customHeight="1">
      <c r="C729">
        <v>3000</v>
      </c>
      <c r="D729" s="181">
        <v>33055</v>
      </c>
      <c r="E729">
        <v>59982</v>
      </c>
      <c r="F729" t="s">
        <v>983</v>
      </c>
      <c r="G729" s="167">
        <v>6800</v>
      </c>
      <c r="H729">
        <v>-6800</v>
      </c>
      <c r="I729">
        <v>0</v>
      </c>
      <c r="J729" s="181">
        <v>33055</v>
      </c>
      <c r="K729" s="183">
        <v>1990</v>
      </c>
      <c r="L729" t="s">
        <v>629</v>
      </c>
    </row>
    <row r="730" spans="3:12" ht="12.75" customHeight="1">
      <c r="C730">
        <v>3000</v>
      </c>
      <c r="D730" s="181">
        <v>33055</v>
      </c>
      <c r="E730">
        <v>59983</v>
      </c>
      <c r="F730" t="s">
        <v>984</v>
      </c>
      <c r="G730" s="167">
        <v>8484</v>
      </c>
      <c r="H730">
        <v>-8484</v>
      </c>
      <c r="I730">
        <v>0</v>
      </c>
      <c r="J730" s="181">
        <v>33055</v>
      </c>
      <c r="K730" s="183">
        <v>1990</v>
      </c>
      <c r="L730" t="s">
        <v>629</v>
      </c>
    </row>
    <row r="731" spans="3:12" ht="12.75" customHeight="1">
      <c r="C731">
        <v>3000</v>
      </c>
      <c r="D731" s="181">
        <v>33109</v>
      </c>
      <c r="E731">
        <v>59984</v>
      </c>
      <c r="F731" t="s">
        <v>2946</v>
      </c>
      <c r="G731" s="167">
        <v>20605</v>
      </c>
      <c r="H731">
        <v>-20605</v>
      </c>
      <c r="I731">
        <v>0</v>
      </c>
      <c r="J731" s="181">
        <v>33109</v>
      </c>
      <c r="K731" s="183">
        <v>1990</v>
      </c>
      <c r="L731" t="s">
        <v>629</v>
      </c>
    </row>
    <row r="732" spans="3:12" ht="12.75" customHeight="1">
      <c r="C732">
        <v>3000</v>
      </c>
      <c r="D732" s="181">
        <v>33025</v>
      </c>
      <c r="E732">
        <v>59992</v>
      </c>
      <c r="F732" t="s">
        <v>1400</v>
      </c>
      <c r="G732" s="167">
        <v>7240.56</v>
      </c>
      <c r="H732">
        <v>-7240.56</v>
      </c>
      <c r="I732">
        <v>0</v>
      </c>
      <c r="J732" s="181">
        <v>33025</v>
      </c>
      <c r="K732" s="183">
        <v>1990</v>
      </c>
      <c r="L732" t="s">
        <v>629</v>
      </c>
    </row>
    <row r="733" spans="3:12" ht="12.75" customHeight="1">
      <c r="C733">
        <v>3000</v>
      </c>
      <c r="D733" s="181">
        <v>33308</v>
      </c>
      <c r="E733">
        <v>60004</v>
      </c>
      <c r="F733" t="s">
        <v>3279</v>
      </c>
      <c r="G733" s="167">
        <v>29612.5</v>
      </c>
      <c r="H733">
        <v>-29612.5</v>
      </c>
      <c r="I733">
        <v>0</v>
      </c>
      <c r="J733" s="181">
        <v>33308</v>
      </c>
      <c r="K733" s="183">
        <v>1991</v>
      </c>
      <c r="L733" t="s">
        <v>629</v>
      </c>
    </row>
    <row r="734" spans="3:12" ht="12.75" customHeight="1">
      <c r="C734">
        <v>3000</v>
      </c>
      <c r="D734" s="181">
        <v>33053</v>
      </c>
      <c r="E734">
        <v>60005</v>
      </c>
      <c r="F734" t="s">
        <v>976</v>
      </c>
      <c r="G734" s="167">
        <v>9287.56</v>
      </c>
      <c r="H734">
        <v>-9287.56</v>
      </c>
      <c r="I734">
        <v>0</v>
      </c>
      <c r="J734" s="181">
        <v>33053</v>
      </c>
      <c r="K734" s="183">
        <v>1990</v>
      </c>
      <c r="L734" t="s">
        <v>629</v>
      </c>
    </row>
    <row r="735" spans="3:12" ht="12.75" customHeight="1">
      <c r="C735">
        <v>3000</v>
      </c>
      <c r="D735" s="181">
        <v>33281</v>
      </c>
      <c r="E735">
        <v>60006</v>
      </c>
      <c r="F735" t="s">
        <v>3275</v>
      </c>
      <c r="G735" s="167">
        <v>16992.89</v>
      </c>
      <c r="H735">
        <v>-16992.89</v>
      </c>
      <c r="I735">
        <v>0</v>
      </c>
      <c r="J735" s="181">
        <v>33281</v>
      </c>
      <c r="K735" s="183">
        <v>1991</v>
      </c>
      <c r="L735" t="s">
        <v>629</v>
      </c>
    </row>
    <row r="736" spans="3:12" ht="12.75" customHeight="1">
      <c r="C736">
        <v>3000</v>
      </c>
      <c r="D736" s="181">
        <v>32203</v>
      </c>
      <c r="E736">
        <v>60019</v>
      </c>
      <c r="F736" t="s">
        <v>416</v>
      </c>
      <c r="G736" s="167">
        <v>12838.24</v>
      </c>
      <c r="H736">
        <v>-12838.24</v>
      </c>
      <c r="I736">
        <v>0</v>
      </c>
      <c r="J736" s="181">
        <v>32203</v>
      </c>
      <c r="K736" s="183">
        <v>1988</v>
      </c>
      <c r="L736" t="s">
        <v>629</v>
      </c>
    </row>
    <row r="737" spans="3:12" ht="12.75" customHeight="1">
      <c r="C737">
        <v>3000</v>
      </c>
      <c r="D737" s="181">
        <v>32177</v>
      </c>
      <c r="E737">
        <v>60020</v>
      </c>
      <c r="F737" t="s">
        <v>414</v>
      </c>
      <c r="G737" s="167">
        <v>6696.88</v>
      </c>
      <c r="H737">
        <v>-6696.88</v>
      </c>
      <c r="I737">
        <v>0</v>
      </c>
      <c r="J737" s="181">
        <v>32177</v>
      </c>
      <c r="K737" s="183">
        <v>1988</v>
      </c>
      <c r="L737" t="s">
        <v>629</v>
      </c>
    </row>
    <row r="738" spans="3:12" ht="12.75" customHeight="1">
      <c r="C738">
        <v>3000</v>
      </c>
      <c r="D738" s="181">
        <v>32324</v>
      </c>
      <c r="E738">
        <v>60025</v>
      </c>
      <c r="F738" t="s">
        <v>421</v>
      </c>
      <c r="G738" s="167">
        <v>27713.57</v>
      </c>
      <c r="H738">
        <v>-27713.57</v>
      </c>
      <c r="I738">
        <v>0</v>
      </c>
      <c r="J738" s="181">
        <v>32324</v>
      </c>
      <c r="K738" s="183">
        <v>1988</v>
      </c>
      <c r="L738" t="s">
        <v>629</v>
      </c>
    </row>
    <row r="739" spans="3:12" ht="12.75" customHeight="1">
      <c r="C739">
        <v>3000</v>
      </c>
      <c r="D739" s="181">
        <v>32385</v>
      </c>
      <c r="E739">
        <v>60027</v>
      </c>
      <c r="F739" t="s">
        <v>434</v>
      </c>
      <c r="G739" s="167">
        <v>14928</v>
      </c>
      <c r="H739">
        <v>-14928</v>
      </c>
      <c r="I739">
        <v>0</v>
      </c>
      <c r="J739" s="181">
        <v>32385</v>
      </c>
      <c r="K739" s="183">
        <v>1988</v>
      </c>
      <c r="L739" t="s">
        <v>629</v>
      </c>
    </row>
    <row r="740" spans="3:12" ht="12.75" customHeight="1">
      <c r="C740">
        <v>3000</v>
      </c>
      <c r="D740" s="181">
        <v>33024</v>
      </c>
      <c r="E740">
        <v>60035</v>
      </c>
      <c r="F740" t="s">
        <v>1086</v>
      </c>
      <c r="G740" s="167">
        <v>0</v>
      </c>
      <c r="H740">
        <v>0</v>
      </c>
      <c r="I740">
        <v>0</v>
      </c>
      <c r="J740" s="181">
        <v>33024</v>
      </c>
      <c r="K740" s="183">
        <v>1990</v>
      </c>
      <c r="L740" t="s">
        <v>629</v>
      </c>
    </row>
    <row r="741" spans="3:12" ht="12.75" customHeight="1">
      <c r="C741">
        <v>3000</v>
      </c>
      <c r="D741" s="181">
        <v>33024</v>
      </c>
      <c r="E741">
        <v>60040</v>
      </c>
      <c r="F741" t="s">
        <v>1086</v>
      </c>
      <c r="G741" s="167">
        <v>0</v>
      </c>
      <c r="H741">
        <v>0</v>
      </c>
      <c r="I741">
        <v>0</v>
      </c>
      <c r="J741" s="181">
        <v>33024</v>
      </c>
      <c r="K741" s="183">
        <v>1990</v>
      </c>
      <c r="L741" t="s">
        <v>629</v>
      </c>
    </row>
    <row r="742" spans="3:12" ht="12.75" customHeight="1">
      <c r="C742">
        <v>3000</v>
      </c>
      <c r="D742" s="181">
        <v>32961</v>
      </c>
      <c r="E742">
        <v>60041</v>
      </c>
      <c r="F742" t="s">
        <v>3818</v>
      </c>
      <c r="G742" s="167">
        <v>9411.43</v>
      </c>
      <c r="H742">
        <v>-9411.43</v>
      </c>
      <c r="I742">
        <v>0</v>
      </c>
      <c r="J742" s="181">
        <v>32961</v>
      </c>
      <c r="K742" s="183">
        <v>1990</v>
      </c>
      <c r="L742" t="s">
        <v>629</v>
      </c>
    </row>
    <row r="743" spans="3:12" ht="12.75" customHeight="1">
      <c r="C743">
        <v>3000</v>
      </c>
      <c r="D743" s="181">
        <v>32938</v>
      </c>
      <c r="E743">
        <v>60042</v>
      </c>
      <c r="F743" t="s">
        <v>3813</v>
      </c>
      <c r="G743" s="167">
        <v>59362.559999999998</v>
      </c>
      <c r="H743">
        <v>-59362.559999999998</v>
      </c>
      <c r="I743">
        <v>0</v>
      </c>
      <c r="J743" s="181">
        <v>32938</v>
      </c>
      <c r="K743" s="183">
        <v>1990</v>
      </c>
      <c r="L743" t="s">
        <v>629</v>
      </c>
    </row>
    <row r="744" spans="3:12" ht="12.75" customHeight="1">
      <c r="C744">
        <v>3000</v>
      </c>
      <c r="D744" s="181">
        <v>32951</v>
      </c>
      <c r="E744">
        <v>60044</v>
      </c>
      <c r="F744" t="s">
        <v>3814</v>
      </c>
      <c r="G744" s="167">
        <v>16700</v>
      </c>
      <c r="H744">
        <v>-16700</v>
      </c>
      <c r="I744">
        <v>0</v>
      </c>
      <c r="J744" s="181">
        <v>32951</v>
      </c>
      <c r="K744" s="183">
        <v>1990</v>
      </c>
      <c r="L744" t="s">
        <v>629</v>
      </c>
    </row>
    <row r="745" spans="3:12" ht="12.75" customHeight="1">
      <c r="C745">
        <v>3000</v>
      </c>
      <c r="D745" s="181">
        <v>33025</v>
      </c>
      <c r="E745">
        <v>60047</v>
      </c>
      <c r="F745" t="s">
        <v>1395</v>
      </c>
      <c r="G745" s="167">
        <v>4700</v>
      </c>
      <c r="H745">
        <v>-4700</v>
      </c>
      <c r="I745">
        <v>0</v>
      </c>
      <c r="J745" s="181">
        <v>33025</v>
      </c>
      <c r="K745" s="183">
        <v>1990</v>
      </c>
      <c r="L745" t="s">
        <v>629</v>
      </c>
    </row>
    <row r="746" spans="3:12" ht="12.75" customHeight="1">
      <c r="C746">
        <v>3000</v>
      </c>
      <c r="D746" s="181">
        <v>33102</v>
      </c>
      <c r="E746">
        <v>60049</v>
      </c>
      <c r="F746" t="s">
        <v>2945</v>
      </c>
      <c r="G746" s="167">
        <v>25384.54</v>
      </c>
      <c r="H746">
        <v>-25384.54</v>
      </c>
      <c r="I746">
        <v>0</v>
      </c>
      <c r="J746" s="181">
        <v>33102</v>
      </c>
      <c r="K746" s="183">
        <v>1990</v>
      </c>
      <c r="L746" t="s">
        <v>629</v>
      </c>
    </row>
    <row r="747" spans="3:12" ht="12.75" customHeight="1">
      <c r="C747">
        <v>3000</v>
      </c>
      <c r="D747" s="181">
        <v>33154</v>
      </c>
      <c r="E747">
        <v>60051</v>
      </c>
      <c r="F747" t="s">
        <v>2828</v>
      </c>
      <c r="G747" s="167">
        <v>205631</v>
      </c>
      <c r="H747">
        <v>-205631</v>
      </c>
      <c r="I747">
        <v>0</v>
      </c>
      <c r="J747" s="181">
        <v>33154</v>
      </c>
      <c r="K747" s="183">
        <v>1990</v>
      </c>
      <c r="L747" t="s">
        <v>629</v>
      </c>
    </row>
    <row r="748" spans="3:12" ht="12.75" customHeight="1">
      <c r="C748">
        <v>3000</v>
      </c>
      <c r="D748" s="181">
        <v>33154</v>
      </c>
      <c r="E748">
        <v>60052</v>
      </c>
      <c r="F748" t="s">
        <v>1545</v>
      </c>
      <c r="G748" s="167">
        <v>3787.5</v>
      </c>
      <c r="H748">
        <v>-3787.5</v>
      </c>
      <c r="I748">
        <v>0</v>
      </c>
      <c r="J748" s="181">
        <v>33154</v>
      </c>
      <c r="K748" s="183">
        <v>1990</v>
      </c>
      <c r="L748" t="s">
        <v>629</v>
      </c>
    </row>
    <row r="749" spans="3:12" ht="12.75" customHeight="1">
      <c r="C749">
        <v>3000</v>
      </c>
      <c r="D749" s="181">
        <v>33154</v>
      </c>
      <c r="E749">
        <v>60053</v>
      </c>
      <c r="F749" t="s">
        <v>2996</v>
      </c>
      <c r="G749" s="167">
        <v>11133</v>
      </c>
      <c r="H749">
        <v>-11133</v>
      </c>
      <c r="I749">
        <v>0</v>
      </c>
      <c r="J749" s="181">
        <v>33154</v>
      </c>
      <c r="K749" s="183">
        <v>1990</v>
      </c>
      <c r="L749" t="s">
        <v>629</v>
      </c>
    </row>
    <row r="750" spans="3:12" ht="12.75" customHeight="1">
      <c r="C750">
        <v>3000</v>
      </c>
      <c r="D750" s="181">
        <v>33154</v>
      </c>
      <c r="E750">
        <v>60054</v>
      </c>
      <c r="F750" t="s">
        <v>2995</v>
      </c>
      <c r="G750" s="167">
        <v>7224</v>
      </c>
      <c r="H750">
        <v>-7224</v>
      </c>
      <c r="I750">
        <v>0</v>
      </c>
      <c r="J750" s="181">
        <v>33154</v>
      </c>
      <c r="K750" s="183">
        <v>1990</v>
      </c>
      <c r="L750" t="s">
        <v>629</v>
      </c>
    </row>
    <row r="751" spans="3:12" ht="12.75" customHeight="1">
      <c r="C751">
        <v>3000</v>
      </c>
      <c r="D751" s="181">
        <v>33154</v>
      </c>
      <c r="E751">
        <v>60055</v>
      </c>
      <c r="F751" t="s">
        <v>2994</v>
      </c>
      <c r="G751" s="167">
        <v>6015</v>
      </c>
      <c r="H751">
        <v>-6015</v>
      </c>
      <c r="I751">
        <v>0</v>
      </c>
      <c r="J751" s="181">
        <v>33154</v>
      </c>
      <c r="K751" s="183">
        <v>1990</v>
      </c>
      <c r="L751" t="s">
        <v>629</v>
      </c>
    </row>
    <row r="752" spans="3:12" ht="12.75" customHeight="1">
      <c r="C752">
        <v>3000</v>
      </c>
      <c r="D752" s="181">
        <v>33154</v>
      </c>
      <c r="E752">
        <v>60056</v>
      </c>
      <c r="F752" t="s">
        <v>2826</v>
      </c>
      <c r="G752" s="167">
        <v>78079</v>
      </c>
      <c r="H752">
        <v>-78079</v>
      </c>
      <c r="I752">
        <v>0</v>
      </c>
      <c r="J752" s="181">
        <v>33154</v>
      </c>
      <c r="K752" s="183">
        <v>1990</v>
      </c>
      <c r="L752" t="s">
        <v>629</v>
      </c>
    </row>
    <row r="753" spans="3:12" ht="12.75" customHeight="1">
      <c r="C753">
        <v>3000</v>
      </c>
      <c r="D753" s="181">
        <v>33154</v>
      </c>
      <c r="E753">
        <v>60057</v>
      </c>
      <c r="F753" t="s">
        <v>3000</v>
      </c>
      <c r="G753" s="167">
        <v>43177.5</v>
      </c>
      <c r="H753">
        <v>-43177.5</v>
      </c>
      <c r="I753">
        <v>0</v>
      </c>
      <c r="J753" s="181">
        <v>33154</v>
      </c>
      <c r="K753" s="183">
        <v>1990</v>
      </c>
      <c r="L753" t="s">
        <v>629</v>
      </c>
    </row>
    <row r="754" spans="3:12" ht="12.75" customHeight="1">
      <c r="C754">
        <v>3000</v>
      </c>
      <c r="D754" s="181">
        <v>33154</v>
      </c>
      <c r="E754">
        <v>60058</v>
      </c>
      <c r="F754" t="s">
        <v>2997</v>
      </c>
      <c r="G754" s="167">
        <v>13209</v>
      </c>
      <c r="H754">
        <v>-13209</v>
      </c>
      <c r="I754">
        <v>0</v>
      </c>
      <c r="J754" s="181">
        <v>33154</v>
      </c>
      <c r="K754" s="183">
        <v>1990</v>
      </c>
      <c r="L754" t="s">
        <v>629</v>
      </c>
    </row>
    <row r="755" spans="3:12" ht="12.75" customHeight="1">
      <c r="C755">
        <v>3000</v>
      </c>
      <c r="D755" s="181">
        <v>33154</v>
      </c>
      <c r="E755">
        <v>60059</v>
      </c>
      <c r="F755" t="s">
        <v>2998</v>
      </c>
      <c r="G755" s="167">
        <v>13567</v>
      </c>
      <c r="H755">
        <v>-13567</v>
      </c>
      <c r="I755">
        <v>0</v>
      </c>
      <c r="J755" s="181">
        <v>33154</v>
      </c>
      <c r="K755" s="183">
        <v>1990</v>
      </c>
      <c r="L755" t="s">
        <v>629</v>
      </c>
    </row>
    <row r="756" spans="3:12" ht="12.75" customHeight="1">
      <c r="C756">
        <v>3000</v>
      </c>
      <c r="D756" s="181">
        <v>33154</v>
      </c>
      <c r="E756">
        <v>60060</v>
      </c>
      <c r="F756" t="s">
        <v>2827</v>
      </c>
      <c r="G756" s="167">
        <v>168541</v>
      </c>
      <c r="H756">
        <v>-168541</v>
      </c>
      <c r="I756">
        <v>0</v>
      </c>
      <c r="J756" s="181">
        <v>33154</v>
      </c>
      <c r="K756" s="183">
        <v>1990</v>
      </c>
      <c r="L756" t="s">
        <v>629</v>
      </c>
    </row>
    <row r="757" spans="3:12" ht="12.75" customHeight="1">
      <c r="C757">
        <v>3000</v>
      </c>
      <c r="D757" s="181">
        <v>33390</v>
      </c>
      <c r="E757">
        <v>60067</v>
      </c>
      <c r="F757" t="s">
        <v>1052</v>
      </c>
      <c r="G757" s="167">
        <v>26404</v>
      </c>
      <c r="H757">
        <v>-26404</v>
      </c>
      <c r="I757">
        <v>0</v>
      </c>
      <c r="J757" s="181">
        <v>33390</v>
      </c>
      <c r="K757" s="183">
        <v>1991</v>
      </c>
      <c r="L757" t="s">
        <v>629</v>
      </c>
    </row>
    <row r="758" spans="3:12" ht="12.75" customHeight="1">
      <c r="C758">
        <v>3000</v>
      </c>
      <c r="D758" s="181">
        <v>33390</v>
      </c>
      <c r="E758">
        <v>60068</v>
      </c>
      <c r="F758" t="s">
        <v>2105</v>
      </c>
      <c r="G758" s="167">
        <v>54237.37</v>
      </c>
      <c r="H758">
        <v>-54237.37</v>
      </c>
      <c r="I758">
        <v>0</v>
      </c>
      <c r="J758" s="181">
        <v>33390</v>
      </c>
      <c r="K758" s="183">
        <v>1991</v>
      </c>
      <c r="L758" t="s">
        <v>629</v>
      </c>
    </row>
    <row r="759" spans="3:12" ht="12.75" customHeight="1">
      <c r="C759">
        <v>3000</v>
      </c>
      <c r="D759" s="181">
        <v>33390</v>
      </c>
      <c r="E759">
        <v>60069</v>
      </c>
      <c r="F759" t="s">
        <v>1051</v>
      </c>
      <c r="G759" s="167">
        <v>26083.93</v>
      </c>
      <c r="H759">
        <v>-26083.93</v>
      </c>
      <c r="I759">
        <v>0</v>
      </c>
      <c r="J759" s="181">
        <v>33390</v>
      </c>
      <c r="K759" s="183">
        <v>1991</v>
      </c>
      <c r="L759" t="s">
        <v>629</v>
      </c>
    </row>
    <row r="760" spans="3:12" ht="12.75" customHeight="1">
      <c r="C760">
        <v>3000</v>
      </c>
      <c r="D760" s="181">
        <v>33390</v>
      </c>
      <c r="E760">
        <v>60070</v>
      </c>
      <c r="F760" t="s">
        <v>851</v>
      </c>
      <c r="G760" s="167">
        <v>1874.53</v>
      </c>
      <c r="H760">
        <v>-1874.53</v>
      </c>
      <c r="I760">
        <v>0</v>
      </c>
      <c r="J760" s="181">
        <v>33390</v>
      </c>
      <c r="K760" s="183">
        <v>1991</v>
      </c>
      <c r="L760" t="s">
        <v>629</v>
      </c>
    </row>
    <row r="761" spans="3:12" ht="12.75" customHeight="1">
      <c r="C761">
        <v>3000</v>
      </c>
      <c r="D761" s="181">
        <v>33390</v>
      </c>
      <c r="E761">
        <v>60071</v>
      </c>
      <c r="F761" t="s">
        <v>2104</v>
      </c>
      <c r="G761" s="167">
        <v>35738.51</v>
      </c>
      <c r="H761">
        <v>-35738.51</v>
      </c>
      <c r="I761">
        <v>0</v>
      </c>
      <c r="J761" s="181">
        <v>33390</v>
      </c>
      <c r="K761" s="183">
        <v>1991</v>
      </c>
      <c r="L761" t="s">
        <v>629</v>
      </c>
    </row>
    <row r="762" spans="3:12" ht="12.75" customHeight="1">
      <c r="C762">
        <v>3000</v>
      </c>
      <c r="D762" s="181">
        <v>33390</v>
      </c>
      <c r="E762">
        <v>60072</v>
      </c>
      <c r="F762" t="s">
        <v>1043</v>
      </c>
      <c r="G762" s="167">
        <v>16544.45</v>
      </c>
      <c r="H762">
        <v>-16544.45</v>
      </c>
      <c r="I762">
        <v>0</v>
      </c>
      <c r="J762" s="181">
        <v>33390</v>
      </c>
      <c r="K762" s="183">
        <v>1991</v>
      </c>
      <c r="L762" t="s">
        <v>629</v>
      </c>
    </row>
    <row r="763" spans="3:12" ht="12.75" customHeight="1">
      <c r="C763">
        <v>3000</v>
      </c>
      <c r="D763" s="181">
        <v>33390</v>
      </c>
      <c r="E763">
        <v>60073</v>
      </c>
      <c r="F763" t="s">
        <v>2119</v>
      </c>
      <c r="G763" s="167">
        <v>114188.34</v>
      </c>
      <c r="H763">
        <v>-114188.34</v>
      </c>
      <c r="I763">
        <v>0</v>
      </c>
      <c r="J763" s="181">
        <v>33390</v>
      </c>
      <c r="K763" s="183">
        <v>1991</v>
      </c>
      <c r="L763" t="s">
        <v>629</v>
      </c>
    </row>
    <row r="764" spans="3:12" ht="12.75" customHeight="1">
      <c r="C764">
        <v>3000</v>
      </c>
      <c r="D764" s="181">
        <v>33390</v>
      </c>
      <c r="E764">
        <v>60074</v>
      </c>
      <c r="F764" t="s">
        <v>3294</v>
      </c>
      <c r="G764" s="167">
        <v>6848</v>
      </c>
      <c r="H764">
        <v>-6848</v>
      </c>
      <c r="I764">
        <v>0</v>
      </c>
      <c r="J764" s="181">
        <v>33390</v>
      </c>
      <c r="K764" s="183">
        <v>1991</v>
      </c>
      <c r="L764" t="s">
        <v>629</v>
      </c>
    </row>
    <row r="765" spans="3:12" ht="12.75" customHeight="1">
      <c r="C765">
        <v>3000</v>
      </c>
      <c r="D765" s="181">
        <v>33390</v>
      </c>
      <c r="E765">
        <v>60075</v>
      </c>
      <c r="F765" t="s">
        <v>2111</v>
      </c>
      <c r="G765" s="167">
        <v>73765.5</v>
      </c>
      <c r="H765">
        <v>-73765.5</v>
      </c>
      <c r="I765">
        <v>0</v>
      </c>
      <c r="J765" s="181">
        <v>33390</v>
      </c>
      <c r="K765" s="183">
        <v>1991</v>
      </c>
      <c r="L765" t="s">
        <v>629</v>
      </c>
    </row>
    <row r="766" spans="3:12" ht="12.75" customHeight="1">
      <c r="C766">
        <v>3000</v>
      </c>
      <c r="D766" s="181">
        <v>33816</v>
      </c>
      <c r="E766">
        <v>60077</v>
      </c>
      <c r="F766" t="s">
        <v>1865</v>
      </c>
      <c r="G766" s="167">
        <v>1290</v>
      </c>
      <c r="H766">
        <v>-1290</v>
      </c>
      <c r="I766">
        <v>0</v>
      </c>
      <c r="J766" s="181">
        <v>33816</v>
      </c>
      <c r="K766" s="183">
        <v>1992</v>
      </c>
      <c r="L766" t="s">
        <v>629</v>
      </c>
    </row>
    <row r="767" spans="3:12" ht="12.75" customHeight="1">
      <c r="C767">
        <v>3000</v>
      </c>
      <c r="D767" s="181">
        <v>33623</v>
      </c>
      <c r="E767">
        <v>60092</v>
      </c>
      <c r="F767" t="s">
        <v>3669</v>
      </c>
      <c r="G767" s="167">
        <v>5229</v>
      </c>
      <c r="H767">
        <v>-5225.37</v>
      </c>
      <c r="I767">
        <v>3.63</v>
      </c>
      <c r="J767" s="181">
        <v>33623</v>
      </c>
      <c r="K767" s="183">
        <v>1992</v>
      </c>
      <c r="L767" t="s">
        <v>629</v>
      </c>
    </row>
    <row r="768" spans="3:12" ht="12.75" customHeight="1">
      <c r="C768">
        <v>3000</v>
      </c>
      <c r="D768" s="181">
        <v>34121</v>
      </c>
      <c r="E768">
        <v>60093</v>
      </c>
      <c r="F768" t="s">
        <v>235</v>
      </c>
      <c r="G768" s="167">
        <v>1750</v>
      </c>
      <c r="H768">
        <v>-1750</v>
      </c>
      <c r="I768">
        <v>0</v>
      </c>
      <c r="J768" s="181">
        <v>34121</v>
      </c>
      <c r="K768" s="183">
        <v>1993</v>
      </c>
      <c r="L768" t="s">
        <v>629</v>
      </c>
    </row>
    <row r="769" spans="3:12" ht="12.75" customHeight="1">
      <c r="C769">
        <v>3000</v>
      </c>
      <c r="D769" s="181">
        <v>34121</v>
      </c>
      <c r="E769">
        <v>60094</v>
      </c>
      <c r="F769" t="s">
        <v>234</v>
      </c>
      <c r="G769" s="167">
        <v>1750</v>
      </c>
      <c r="H769">
        <v>-1750</v>
      </c>
      <c r="I769">
        <v>0</v>
      </c>
      <c r="J769" s="181">
        <v>34121</v>
      </c>
      <c r="K769" s="183">
        <v>1993</v>
      </c>
      <c r="L769" t="s">
        <v>629</v>
      </c>
    </row>
    <row r="770" spans="3:12" ht="12.75" customHeight="1">
      <c r="C770">
        <v>3000</v>
      </c>
      <c r="D770" s="181">
        <v>34121</v>
      </c>
      <c r="E770">
        <v>60103</v>
      </c>
      <c r="F770" t="s">
        <v>240</v>
      </c>
      <c r="G770" s="167">
        <v>8459</v>
      </c>
      <c r="H770">
        <v>-8459</v>
      </c>
      <c r="I770">
        <v>0</v>
      </c>
      <c r="J770" s="181">
        <v>34121</v>
      </c>
      <c r="K770" s="183">
        <v>1993</v>
      </c>
      <c r="L770" t="s">
        <v>629</v>
      </c>
    </row>
    <row r="771" spans="3:12" ht="12.75" customHeight="1">
      <c r="C771">
        <v>3000</v>
      </c>
      <c r="D771" s="181">
        <v>34121</v>
      </c>
      <c r="E771">
        <v>60104</v>
      </c>
      <c r="F771" t="s">
        <v>245</v>
      </c>
      <c r="G771" s="167">
        <v>13264</v>
      </c>
      <c r="H771">
        <v>-13264</v>
      </c>
      <c r="I771">
        <v>0</v>
      </c>
      <c r="J771" s="181">
        <v>34121</v>
      </c>
      <c r="K771" s="183">
        <v>1993</v>
      </c>
      <c r="L771" t="s">
        <v>629</v>
      </c>
    </row>
    <row r="772" spans="3:12" ht="12.75" customHeight="1">
      <c r="C772">
        <v>3000</v>
      </c>
      <c r="D772" s="181">
        <v>34121</v>
      </c>
      <c r="E772">
        <v>60105</v>
      </c>
      <c r="F772" t="s">
        <v>241</v>
      </c>
      <c r="G772" s="167">
        <v>9984</v>
      </c>
      <c r="H772">
        <v>-9984</v>
      </c>
      <c r="I772">
        <v>0</v>
      </c>
      <c r="J772" s="181">
        <v>34121</v>
      </c>
      <c r="K772" s="183">
        <v>1993</v>
      </c>
      <c r="L772" t="s">
        <v>629</v>
      </c>
    </row>
    <row r="773" spans="3:12" ht="12.75" customHeight="1">
      <c r="C773">
        <v>3000</v>
      </c>
      <c r="D773" s="181">
        <v>34121</v>
      </c>
      <c r="E773">
        <v>60106</v>
      </c>
      <c r="F773" t="s">
        <v>246</v>
      </c>
      <c r="G773" s="167">
        <v>34972.050000000003</v>
      </c>
      <c r="H773">
        <v>-34972.050000000003</v>
      </c>
      <c r="I773">
        <v>0</v>
      </c>
      <c r="J773" s="181">
        <v>34121</v>
      </c>
      <c r="K773" s="183">
        <v>1993</v>
      </c>
      <c r="L773" t="s">
        <v>629</v>
      </c>
    </row>
    <row r="774" spans="3:12" ht="12.75" customHeight="1">
      <c r="C774">
        <v>3000</v>
      </c>
      <c r="D774" s="181">
        <v>34181</v>
      </c>
      <c r="E774">
        <v>60108</v>
      </c>
      <c r="F774" t="s">
        <v>1994</v>
      </c>
      <c r="G774" s="167">
        <v>10171</v>
      </c>
      <c r="H774">
        <v>-10171</v>
      </c>
      <c r="I774">
        <v>0</v>
      </c>
      <c r="J774" s="181">
        <v>34181</v>
      </c>
      <c r="K774" s="183">
        <v>1993</v>
      </c>
      <c r="L774" t="s">
        <v>629</v>
      </c>
    </row>
    <row r="775" spans="3:12" ht="12.75" customHeight="1">
      <c r="C775">
        <v>3000</v>
      </c>
      <c r="D775" s="181">
        <v>34515</v>
      </c>
      <c r="E775">
        <v>60130</v>
      </c>
      <c r="F775" t="s">
        <v>871</v>
      </c>
      <c r="G775" s="167">
        <v>4045.5</v>
      </c>
      <c r="H775">
        <v>-4045.5</v>
      </c>
      <c r="I775">
        <v>0</v>
      </c>
      <c r="J775" s="181">
        <v>34515</v>
      </c>
      <c r="K775" s="183">
        <v>1994</v>
      </c>
      <c r="L775" t="s">
        <v>629</v>
      </c>
    </row>
    <row r="776" spans="3:12" ht="12.75" customHeight="1">
      <c r="C776">
        <v>3000</v>
      </c>
      <c r="D776" s="181">
        <v>34622</v>
      </c>
      <c r="E776">
        <v>60132</v>
      </c>
      <c r="F776" t="s">
        <v>895</v>
      </c>
      <c r="G776" s="167">
        <v>56000</v>
      </c>
      <c r="H776">
        <v>-56000</v>
      </c>
      <c r="I776">
        <v>0</v>
      </c>
      <c r="J776" s="181">
        <v>34622</v>
      </c>
      <c r="K776" s="183">
        <v>1994</v>
      </c>
      <c r="L776" t="s">
        <v>629</v>
      </c>
    </row>
    <row r="777" spans="3:12" ht="12.75" customHeight="1">
      <c r="C777">
        <v>3000</v>
      </c>
      <c r="D777" s="181">
        <v>34515</v>
      </c>
      <c r="E777">
        <v>60133</v>
      </c>
      <c r="F777" t="s">
        <v>869</v>
      </c>
      <c r="G777" s="167">
        <v>3143</v>
      </c>
      <c r="H777">
        <v>-3143</v>
      </c>
      <c r="I777">
        <v>0</v>
      </c>
      <c r="J777" s="181">
        <v>34515</v>
      </c>
      <c r="K777" s="183">
        <v>1994</v>
      </c>
      <c r="L777" t="s">
        <v>629</v>
      </c>
    </row>
    <row r="778" spans="3:12" ht="12.75" customHeight="1">
      <c r="C778">
        <v>3000</v>
      </c>
      <c r="D778" s="181">
        <v>34546</v>
      </c>
      <c r="E778">
        <v>60134</v>
      </c>
      <c r="F778" t="s">
        <v>882</v>
      </c>
      <c r="G778" s="167">
        <v>2704</v>
      </c>
      <c r="H778">
        <v>-2704</v>
      </c>
      <c r="I778">
        <v>0</v>
      </c>
      <c r="J778" s="181">
        <v>34546</v>
      </c>
      <c r="K778" s="183">
        <v>1994</v>
      </c>
      <c r="L778" t="s">
        <v>629</v>
      </c>
    </row>
    <row r="779" spans="3:12" ht="12.75" customHeight="1">
      <c r="C779">
        <v>3000</v>
      </c>
      <c r="D779" s="181">
        <v>34546</v>
      </c>
      <c r="E779">
        <v>60135</v>
      </c>
      <c r="F779" t="s">
        <v>883</v>
      </c>
      <c r="G779" s="167">
        <v>5408</v>
      </c>
      <c r="H779">
        <v>-5408</v>
      </c>
      <c r="I779">
        <v>0</v>
      </c>
      <c r="J779" s="181">
        <v>34546</v>
      </c>
      <c r="K779" s="183">
        <v>1994</v>
      </c>
      <c r="L779" t="s">
        <v>629</v>
      </c>
    </row>
    <row r="780" spans="3:12" ht="12.75" customHeight="1">
      <c r="C780">
        <v>3000</v>
      </c>
      <c r="D780" s="181">
        <v>34546</v>
      </c>
      <c r="E780">
        <v>60136</v>
      </c>
      <c r="F780" t="s">
        <v>881</v>
      </c>
      <c r="G780" s="167">
        <v>2704</v>
      </c>
      <c r="H780">
        <v>-2704</v>
      </c>
      <c r="I780">
        <v>0</v>
      </c>
      <c r="J780" s="181">
        <v>34546</v>
      </c>
      <c r="K780" s="183">
        <v>1994</v>
      </c>
      <c r="L780" t="s">
        <v>629</v>
      </c>
    </row>
    <row r="781" spans="3:12" ht="12.75" customHeight="1">
      <c r="C781">
        <v>3000</v>
      </c>
      <c r="D781" s="181">
        <v>34530</v>
      </c>
      <c r="E781">
        <v>60137</v>
      </c>
      <c r="F781" t="s">
        <v>880</v>
      </c>
      <c r="G781" s="167">
        <v>19877.38</v>
      </c>
      <c r="H781">
        <v>-19877.38</v>
      </c>
      <c r="I781">
        <v>0</v>
      </c>
      <c r="J781" s="181">
        <v>34530</v>
      </c>
      <c r="K781" s="183">
        <v>1994</v>
      </c>
      <c r="L781" t="s">
        <v>629</v>
      </c>
    </row>
    <row r="782" spans="3:12" ht="12.75" customHeight="1">
      <c r="C782">
        <v>3000</v>
      </c>
      <c r="D782" s="181">
        <v>34486</v>
      </c>
      <c r="E782">
        <v>60139</v>
      </c>
      <c r="F782" t="s">
        <v>1629</v>
      </c>
      <c r="G782" s="167">
        <v>38000</v>
      </c>
      <c r="H782">
        <v>-38000</v>
      </c>
      <c r="I782">
        <v>0</v>
      </c>
      <c r="J782" s="181">
        <v>34486</v>
      </c>
      <c r="K782" s="183">
        <v>1994</v>
      </c>
      <c r="L782" t="s">
        <v>629</v>
      </c>
    </row>
    <row r="783" spans="3:12" ht="12.75" customHeight="1">
      <c r="C783">
        <v>3000</v>
      </c>
      <c r="D783" s="181">
        <v>34610</v>
      </c>
      <c r="E783">
        <v>60140</v>
      </c>
      <c r="F783" t="s">
        <v>894</v>
      </c>
      <c r="G783" s="167">
        <v>16500</v>
      </c>
      <c r="H783">
        <v>-16500</v>
      </c>
      <c r="I783">
        <v>0</v>
      </c>
      <c r="J783" s="181">
        <v>34610</v>
      </c>
      <c r="K783" s="183">
        <v>1994</v>
      </c>
      <c r="L783" t="s">
        <v>629</v>
      </c>
    </row>
    <row r="784" spans="3:12" ht="12.75" customHeight="1">
      <c r="C784">
        <v>3000</v>
      </c>
      <c r="D784" s="181">
        <v>34486</v>
      </c>
      <c r="E784">
        <v>60141</v>
      </c>
      <c r="F784" t="s">
        <v>1624</v>
      </c>
      <c r="G784" s="167">
        <v>13734</v>
      </c>
      <c r="H784">
        <v>-13734</v>
      </c>
      <c r="I784">
        <v>0</v>
      </c>
      <c r="J784" s="181">
        <v>34486</v>
      </c>
      <c r="K784" s="183">
        <v>1994</v>
      </c>
      <c r="L784" t="s">
        <v>629</v>
      </c>
    </row>
    <row r="785" spans="3:12" ht="12.75" customHeight="1">
      <c r="C785">
        <v>3000</v>
      </c>
      <c r="D785" s="181">
        <v>34486</v>
      </c>
      <c r="E785">
        <v>60142</v>
      </c>
      <c r="F785" t="s">
        <v>1616</v>
      </c>
      <c r="G785" s="167">
        <v>2658</v>
      </c>
      <c r="H785">
        <v>-2658</v>
      </c>
      <c r="I785">
        <v>0</v>
      </c>
      <c r="J785" s="181">
        <v>34486</v>
      </c>
      <c r="K785" s="183">
        <v>1994</v>
      </c>
      <c r="L785" t="s">
        <v>629</v>
      </c>
    </row>
    <row r="786" spans="3:12" ht="12.75" customHeight="1">
      <c r="C786">
        <v>3000</v>
      </c>
      <c r="D786" s="181">
        <v>34486</v>
      </c>
      <c r="E786">
        <v>60143</v>
      </c>
      <c r="F786" t="s">
        <v>1608</v>
      </c>
      <c r="G786" s="167">
        <v>1513</v>
      </c>
      <c r="H786">
        <v>-1513</v>
      </c>
      <c r="I786">
        <v>0</v>
      </c>
      <c r="J786" s="181">
        <v>34486</v>
      </c>
      <c r="K786" s="183">
        <v>1994</v>
      </c>
      <c r="L786" t="s">
        <v>629</v>
      </c>
    </row>
    <row r="787" spans="3:12" ht="12.75" customHeight="1">
      <c r="C787">
        <v>3000</v>
      </c>
      <c r="D787" s="181">
        <v>34486</v>
      </c>
      <c r="E787">
        <v>60144</v>
      </c>
      <c r="F787" t="s">
        <v>1609</v>
      </c>
      <c r="G787" s="167">
        <v>1550</v>
      </c>
      <c r="H787">
        <v>-1550</v>
      </c>
      <c r="I787">
        <v>0</v>
      </c>
      <c r="J787" s="181">
        <v>34486</v>
      </c>
      <c r="K787" s="183">
        <v>1994</v>
      </c>
      <c r="L787" t="s">
        <v>629</v>
      </c>
    </row>
    <row r="788" spans="3:12" ht="12.75" customHeight="1">
      <c r="C788">
        <v>3000</v>
      </c>
      <c r="D788" s="181">
        <v>36311</v>
      </c>
      <c r="E788">
        <v>60152</v>
      </c>
      <c r="F788" t="s">
        <v>1100</v>
      </c>
      <c r="G788" s="167">
        <v>0</v>
      </c>
      <c r="H788">
        <v>0</v>
      </c>
      <c r="I788">
        <v>0</v>
      </c>
      <c r="J788" s="181">
        <v>36311</v>
      </c>
      <c r="K788" s="183">
        <v>1999</v>
      </c>
      <c r="L788" t="s">
        <v>629</v>
      </c>
    </row>
    <row r="789" spans="3:12" ht="12.75" customHeight="1">
      <c r="C789">
        <v>3000</v>
      </c>
      <c r="D789" s="181">
        <v>36311</v>
      </c>
      <c r="E789">
        <v>60153</v>
      </c>
      <c r="F789" t="s">
        <v>1100</v>
      </c>
      <c r="G789" s="167">
        <v>0</v>
      </c>
      <c r="H789">
        <v>0</v>
      </c>
      <c r="I789">
        <v>0</v>
      </c>
      <c r="J789" s="181">
        <v>36311</v>
      </c>
      <c r="K789" s="183">
        <v>1999</v>
      </c>
      <c r="L789" t="s">
        <v>629</v>
      </c>
    </row>
    <row r="790" spans="3:12" ht="12.75" customHeight="1">
      <c r="C790">
        <v>3000</v>
      </c>
      <c r="D790" s="181">
        <v>36311</v>
      </c>
      <c r="E790">
        <v>60154</v>
      </c>
      <c r="F790" t="s">
        <v>1100</v>
      </c>
      <c r="G790" s="167">
        <v>0</v>
      </c>
      <c r="H790">
        <v>0</v>
      </c>
      <c r="I790">
        <v>0</v>
      </c>
      <c r="J790" s="181">
        <v>36311</v>
      </c>
      <c r="K790" s="183">
        <v>1999</v>
      </c>
      <c r="L790" t="s">
        <v>629</v>
      </c>
    </row>
    <row r="791" spans="3:12" ht="12.75" customHeight="1">
      <c r="C791">
        <v>3000</v>
      </c>
      <c r="D791" s="181">
        <v>36504</v>
      </c>
      <c r="E791">
        <v>60163</v>
      </c>
      <c r="F791" t="s">
        <v>2244</v>
      </c>
      <c r="G791" s="167">
        <v>48586.28</v>
      </c>
      <c r="H791">
        <v>-13766.11</v>
      </c>
      <c r="I791">
        <v>34820.17</v>
      </c>
      <c r="J791" s="181">
        <v>36504</v>
      </c>
      <c r="K791" s="183">
        <v>1999</v>
      </c>
      <c r="L791" t="s">
        <v>629</v>
      </c>
    </row>
    <row r="792" spans="3:12" ht="12.75" customHeight="1">
      <c r="C792">
        <v>3000</v>
      </c>
      <c r="D792" s="181">
        <v>36509</v>
      </c>
      <c r="E792">
        <v>60164</v>
      </c>
      <c r="F792" t="s">
        <v>2246</v>
      </c>
      <c r="G792" s="167">
        <v>123380.01</v>
      </c>
      <c r="H792">
        <v>-72828.479999999996</v>
      </c>
      <c r="I792">
        <v>50551.53</v>
      </c>
      <c r="J792" s="181">
        <v>36509</v>
      </c>
      <c r="K792" s="183">
        <v>1999</v>
      </c>
      <c r="L792" t="s">
        <v>629</v>
      </c>
    </row>
    <row r="793" spans="3:12" ht="12.75" customHeight="1">
      <c r="C793">
        <v>3000</v>
      </c>
      <c r="D793" s="181">
        <v>36514</v>
      </c>
      <c r="E793">
        <v>60165</v>
      </c>
      <c r="F793" t="s">
        <v>2248</v>
      </c>
      <c r="G793" s="167">
        <v>90590.11</v>
      </c>
      <c r="H793">
        <v>-52844.23</v>
      </c>
      <c r="I793">
        <v>37745.879999999997</v>
      </c>
      <c r="J793" s="181">
        <v>36514</v>
      </c>
      <c r="K793" s="183">
        <v>1999</v>
      </c>
      <c r="L793" t="s">
        <v>629</v>
      </c>
    </row>
    <row r="794" spans="3:12" ht="12.75" customHeight="1">
      <c r="C794">
        <v>3000</v>
      </c>
      <c r="D794" s="181">
        <v>36515</v>
      </c>
      <c r="E794">
        <v>60166</v>
      </c>
      <c r="F794" t="s">
        <v>3797</v>
      </c>
      <c r="G794" s="167">
        <v>88546.77</v>
      </c>
      <c r="H794">
        <v>-51652.29</v>
      </c>
      <c r="I794">
        <v>36894.480000000003</v>
      </c>
      <c r="J794" s="181">
        <v>36515</v>
      </c>
      <c r="K794" s="183">
        <v>1999</v>
      </c>
      <c r="L794" t="s">
        <v>629</v>
      </c>
    </row>
    <row r="795" spans="3:12" ht="12.75" customHeight="1">
      <c r="C795">
        <v>3000</v>
      </c>
      <c r="D795" s="181">
        <v>36516</v>
      </c>
      <c r="E795">
        <v>60167</v>
      </c>
      <c r="F795" t="s">
        <v>3798</v>
      </c>
      <c r="G795" s="167">
        <v>46472.69</v>
      </c>
      <c r="H795">
        <v>-27109.07</v>
      </c>
      <c r="I795">
        <v>19363.62</v>
      </c>
      <c r="J795" s="181">
        <v>36516</v>
      </c>
      <c r="K795" s="183">
        <v>1999</v>
      </c>
      <c r="L795" t="s">
        <v>629</v>
      </c>
    </row>
    <row r="796" spans="3:12" ht="12.75" customHeight="1">
      <c r="C796">
        <v>3000</v>
      </c>
      <c r="D796" s="181">
        <v>36486</v>
      </c>
      <c r="E796">
        <v>60168</v>
      </c>
      <c r="F796" t="s">
        <v>2239</v>
      </c>
      <c r="G796" s="167">
        <v>34682.25</v>
      </c>
      <c r="H796">
        <v>-20472.16</v>
      </c>
      <c r="I796">
        <v>14210.09</v>
      </c>
      <c r="J796" s="181">
        <v>36486</v>
      </c>
      <c r="K796" s="183">
        <v>1999</v>
      </c>
      <c r="L796" t="s">
        <v>629</v>
      </c>
    </row>
    <row r="797" spans="3:12" ht="12.75" customHeight="1">
      <c r="C797">
        <v>3000</v>
      </c>
      <c r="D797" s="181">
        <v>36482</v>
      </c>
      <c r="E797">
        <v>60169</v>
      </c>
      <c r="F797" t="s">
        <v>2235</v>
      </c>
      <c r="G797" s="167">
        <v>118303.55</v>
      </c>
      <c r="H797">
        <v>-69831.960000000006</v>
      </c>
      <c r="I797">
        <v>48471.59</v>
      </c>
      <c r="J797" s="181">
        <v>36482</v>
      </c>
      <c r="K797" s="183">
        <v>1999</v>
      </c>
      <c r="L797" t="s">
        <v>629</v>
      </c>
    </row>
    <row r="798" spans="3:12" ht="12.75" customHeight="1">
      <c r="C798">
        <v>3000</v>
      </c>
      <c r="D798" s="181">
        <v>36494</v>
      </c>
      <c r="E798">
        <v>60170</v>
      </c>
      <c r="F798" t="s">
        <v>2241</v>
      </c>
      <c r="G798" s="167">
        <v>28429.84</v>
      </c>
      <c r="H798">
        <v>-16781.490000000002</v>
      </c>
      <c r="I798">
        <v>11648.35</v>
      </c>
      <c r="J798" s="181">
        <v>36494</v>
      </c>
      <c r="K798" s="183">
        <v>1999</v>
      </c>
      <c r="L798" t="s">
        <v>629</v>
      </c>
    </row>
    <row r="799" spans="3:12" ht="12.75" customHeight="1">
      <c r="C799">
        <v>3000</v>
      </c>
      <c r="D799" s="181">
        <v>36427</v>
      </c>
      <c r="E799">
        <v>60172</v>
      </c>
      <c r="F799" t="s">
        <v>1987</v>
      </c>
      <c r="G799" s="167">
        <v>19608.89</v>
      </c>
      <c r="H799">
        <v>-11847.03</v>
      </c>
      <c r="I799">
        <v>7761.86</v>
      </c>
      <c r="J799" s="181">
        <v>36427</v>
      </c>
      <c r="K799" s="183">
        <v>1999</v>
      </c>
      <c r="L799" t="s">
        <v>629</v>
      </c>
    </row>
    <row r="800" spans="3:12" ht="12.75" customHeight="1">
      <c r="C800">
        <v>3000</v>
      </c>
      <c r="D800" s="181">
        <v>36453</v>
      </c>
      <c r="E800">
        <v>60174</v>
      </c>
      <c r="F800" t="s">
        <v>2199</v>
      </c>
      <c r="G800" s="167">
        <v>195966</v>
      </c>
      <c r="H800">
        <v>-117035.26</v>
      </c>
      <c r="I800">
        <v>78930.740000000005</v>
      </c>
      <c r="J800" s="181">
        <v>36453</v>
      </c>
      <c r="K800" s="183">
        <v>1999</v>
      </c>
      <c r="L800" t="s">
        <v>629</v>
      </c>
    </row>
    <row r="801" spans="3:12" ht="12.75" customHeight="1">
      <c r="C801">
        <v>3000</v>
      </c>
      <c r="D801" s="181">
        <v>36453</v>
      </c>
      <c r="E801">
        <v>60175</v>
      </c>
      <c r="F801" t="s">
        <v>2230</v>
      </c>
      <c r="G801" s="167">
        <v>5125159</v>
      </c>
      <c r="H801">
        <v>-3060858.84</v>
      </c>
      <c r="I801">
        <v>2064300.16</v>
      </c>
      <c r="J801" s="181">
        <v>36453</v>
      </c>
      <c r="K801" s="183">
        <v>1999</v>
      </c>
      <c r="L801" t="s">
        <v>629</v>
      </c>
    </row>
    <row r="802" spans="3:12" ht="12.75" customHeight="1">
      <c r="C802">
        <v>3000</v>
      </c>
      <c r="D802" s="181">
        <v>36453</v>
      </c>
      <c r="E802">
        <v>60176</v>
      </c>
      <c r="F802" t="s">
        <v>2204</v>
      </c>
      <c r="G802" s="167">
        <v>522438</v>
      </c>
      <c r="H802">
        <v>-312011.58</v>
      </c>
      <c r="I802">
        <v>210426.42</v>
      </c>
      <c r="J802" s="181">
        <v>36453</v>
      </c>
      <c r="K802" s="183">
        <v>1999</v>
      </c>
      <c r="L802" t="s">
        <v>629</v>
      </c>
    </row>
    <row r="803" spans="3:12" ht="12.75" customHeight="1">
      <c r="C803">
        <v>3000</v>
      </c>
      <c r="D803" s="181">
        <v>36453</v>
      </c>
      <c r="E803">
        <v>60177</v>
      </c>
      <c r="F803" t="s">
        <v>2203</v>
      </c>
      <c r="G803" s="167">
        <v>498647</v>
      </c>
      <c r="H803">
        <v>-297803.08</v>
      </c>
      <c r="I803">
        <v>200843.92</v>
      </c>
      <c r="J803" s="181">
        <v>36453</v>
      </c>
      <c r="K803" s="183">
        <v>1999</v>
      </c>
      <c r="L803" t="s">
        <v>629</v>
      </c>
    </row>
    <row r="804" spans="3:12" ht="12.75" customHeight="1">
      <c r="C804">
        <v>3000</v>
      </c>
      <c r="D804" s="181">
        <v>36453</v>
      </c>
      <c r="E804">
        <v>60178</v>
      </c>
      <c r="F804" t="s">
        <v>2323</v>
      </c>
      <c r="G804" s="167">
        <v>28703</v>
      </c>
      <c r="H804">
        <v>-17142.080000000002</v>
      </c>
      <c r="I804">
        <v>11560.92</v>
      </c>
      <c r="J804" s="181">
        <v>36453</v>
      </c>
      <c r="K804" s="183">
        <v>1999</v>
      </c>
      <c r="L804" t="s">
        <v>629</v>
      </c>
    </row>
    <row r="805" spans="3:12" ht="12.75" customHeight="1">
      <c r="C805">
        <v>3000</v>
      </c>
      <c r="D805" s="181">
        <v>36312</v>
      </c>
      <c r="E805">
        <v>60179</v>
      </c>
      <c r="F805" t="s">
        <v>1226</v>
      </c>
      <c r="G805" s="167">
        <v>18681.25</v>
      </c>
      <c r="H805">
        <v>-11805.52</v>
      </c>
      <c r="I805">
        <v>6875.73</v>
      </c>
      <c r="J805" s="181">
        <v>36312</v>
      </c>
      <c r="K805" s="183">
        <v>1999</v>
      </c>
      <c r="L805" t="s">
        <v>629</v>
      </c>
    </row>
    <row r="806" spans="3:12" ht="12.75" customHeight="1">
      <c r="C806">
        <v>3000</v>
      </c>
      <c r="D806" s="181">
        <v>36312</v>
      </c>
      <c r="E806">
        <v>60181</v>
      </c>
      <c r="F806" t="s">
        <v>1219</v>
      </c>
      <c r="G806" s="167">
        <v>9555.1</v>
      </c>
      <c r="H806">
        <v>-9057.44</v>
      </c>
      <c r="I806">
        <v>497.66</v>
      </c>
      <c r="J806" s="181">
        <v>36312</v>
      </c>
      <c r="K806" s="183">
        <v>1999</v>
      </c>
      <c r="L806" t="s">
        <v>629</v>
      </c>
    </row>
    <row r="807" spans="3:12" ht="12.75" customHeight="1">
      <c r="C807">
        <v>3000</v>
      </c>
      <c r="D807" s="181">
        <v>36312</v>
      </c>
      <c r="E807">
        <v>60182</v>
      </c>
      <c r="F807" t="s">
        <v>1216</v>
      </c>
      <c r="G807" s="167">
        <v>7710.08</v>
      </c>
      <c r="H807">
        <v>-7710.08</v>
      </c>
      <c r="I807">
        <v>0</v>
      </c>
      <c r="J807" s="181">
        <v>36312</v>
      </c>
      <c r="K807" s="183">
        <v>1999</v>
      </c>
      <c r="L807" t="s">
        <v>629</v>
      </c>
    </row>
    <row r="808" spans="3:12" ht="12.75" customHeight="1">
      <c r="C808">
        <v>3000</v>
      </c>
      <c r="D808" s="181">
        <v>36312</v>
      </c>
      <c r="E808">
        <v>60185</v>
      </c>
      <c r="F808" t="s">
        <v>1222</v>
      </c>
      <c r="G808" s="167">
        <v>11394.64</v>
      </c>
      <c r="H808">
        <v>-7200.77</v>
      </c>
      <c r="I808">
        <v>4193.87</v>
      </c>
      <c r="J808" s="181">
        <v>36312</v>
      </c>
      <c r="K808" s="183">
        <v>1999</v>
      </c>
      <c r="L808" t="s">
        <v>629</v>
      </c>
    </row>
    <row r="809" spans="3:12" ht="12.75" customHeight="1">
      <c r="C809">
        <v>3000</v>
      </c>
      <c r="D809" s="181">
        <v>36312</v>
      </c>
      <c r="E809">
        <v>60186</v>
      </c>
      <c r="F809" t="s">
        <v>1213</v>
      </c>
      <c r="G809" s="167">
        <v>4706.93</v>
      </c>
      <c r="H809">
        <v>-4461.78</v>
      </c>
      <c r="I809">
        <v>245.15</v>
      </c>
      <c r="J809" s="181">
        <v>36312</v>
      </c>
      <c r="K809" s="183">
        <v>1999</v>
      </c>
      <c r="L809" t="s">
        <v>629</v>
      </c>
    </row>
    <row r="810" spans="3:12" ht="12.75" customHeight="1">
      <c r="C810">
        <v>3000</v>
      </c>
      <c r="D810" s="181">
        <v>36312</v>
      </c>
      <c r="E810">
        <v>60187</v>
      </c>
      <c r="F810" t="s">
        <v>1220</v>
      </c>
      <c r="G810" s="167">
        <v>10151.92</v>
      </c>
      <c r="H810">
        <v>-10151.92</v>
      </c>
      <c r="I810">
        <v>0</v>
      </c>
      <c r="J810" s="181">
        <v>36312</v>
      </c>
      <c r="K810" s="183">
        <v>1999</v>
      </c>
      <c r="L810" t="s">
        <v>629</v>
      </c>
    </row>
    <row r="811" spans="3:12" ht="12.75" customHeight="1">
      <c r="C811">
        <v>3000</v>
      </c>
      <c r="D811" s="181">
        <v>37043</v>
      </c>
      <c r="E811">
        <v>60196</v>
      </c>
      <c r="F811" t="s">
        <v>2910</v>
      </c>
      <c r="G811" s="167">
        <v>47887.62</v>
      </c>
      <c r="H811">
        <v>-22281.05</v>
      </c>
      <c r="I811">
        <v>25606.57</v>
      </c>
      <c r="J811" s="181">
        <v>37043</v>
      </c>
      <c r="K811" s="183">
        <v>2001</v>
      </c>
      <c r="L811" t="s">
        <v>629</v>
      </c>
    </row>
    <row r="812" spans="3:12" ht="12.75" customHeight="1">
      <c r="C812">
        <v>3000</v>
      </c>
      <c r="D812" s="181">
        <v>37072</v>
      </c>
      <c r="E812">
        <v>60198</v>
      </c>
      <c r="F812" t="s">
        <v>3349</v>
      </c>
      <c r="G812" s="167">
        <v>26219.45</v>
      </c>
      <c r="H812">
        <v>-12017.24</v>
      </c>
      <c r="I812">
        <v>14202.21</v>
      </c>
      <c r="J812" s="181">
        <v>37072</v>
      </c>
      <c r="K812" s="183">
        <v>2001</v>
      </c>
      <c r="L812" t="s">
        <v>629</v>
      </c>
    </row>
    <row r="813" spans="3:12" ht="12.75" customHeight="1">
      <c r="C813">
        <v>3000</v>
      </c>
      <c r="D813" s="181">
        <v>34318</v>
      </c>
      <c r="E813">
        <v>60220</v>
      </c>
      <c r="F813" t="s">
        <v>1641</v>
      </c>
      <c r="G813" s="167">
        <v>10673.73</v>
      </c>
      <c r="H813">
        <v>-9465.7000000000007</v>
      </c>
      <c r="I813">
        <v>1208.03</v>
      </c>
      <c r="J813" s="181">
        <v>34318</v>
      </c>
      <c r="K813" s="183">
        <v>1993</v>
      </c>
      <c r="L813" t="s">
        <v>629</v>
      </c>
    </row>
    <row r="814" spans="3:12" ht="12.75" customHeight="1">
      <c r="C814">
        <v>3000</v>
      </c>
      <c r="D814" s="181">
        <v>34150</v>
      </c>
      <c r="E814">
        <v>60221</v>
      </c>
      <c r="F814" t="s">
        <v>250</v>
      </c>
      <c r="G814" s="167">
        <v>77847.27</v>
      </c>
      <c r="H814">
        <v>-77847.27</v>
      </c>
      <c r="I814">
        <v>0</v>
      </c>
      <c r="J814" s="181">
        <v>34150</v>
      </c>
      <c r="K814" s="183">
        <v>1993</v>
      </c>
      <c r="L814" t="s">
        <v>629</v>
      </c>
    </row>
    <row r="815" spans="3:12" ht="12.75" customHeight="1">
      <c r="C815">
        <v>3000</v>
      </c>
      <c r="D815" s="181">
        <v>34303</v>
      </c>
      <c r="E815">
        <v>60223</v>
      </c>
      <c r="F815" t="s">
        <v>1631</v>
      </c>
      <c r="G815" s="167">
        <v>5000</v>
      </c>
      <c r="H815">
        <v>-4434.1099999999997</v>
      </c>
      <c r="I815">
        <v>565.89</v>
      </c>
      <c r="J815" s="181">
        <v>34303</v>
      </c>
      <c r="K815" s="183">
        <v>1993</v>
      </c>
      <c r="L815" t="s">
        <v>629</v>
      </c>
    </row>
    <row r="816" spans="3:12" ht="12.75" customHeight="1">
      <c r="C816">
        <v>3000</v>
      </c>
      <c r="D816" s="181">
        <v>32354</v>
      </c>
      <c r="E816">
        <v>60228</v>
      </c>
      <c r="F816" t="s">
        <v>423</v>
      </c>
      <c r="G816" s="167">
        <v>307440.71999999997</v>
      </c>
      <c r="H816">
        <v>-307440.71999999997</v>
      </c>
      <c r="I816">
        <v>0</v>
      </c>
      <c r="J816" s="181">
        <v>32354</v>
      </c>
      <c r="K816" s="183">
        <v>1988</v>
      </c>
      <c r="L816" t="s">
        <v>629</v>
      </c>
    </row>
    <row r="817" spans="3:12" ht="12.75" customHeight="1">
      <c r="C817">
        <v>3000</v>
      </c>
      <c r="D817" s="181">
        <v>32324</v>
      </c>
      <c r="E817">
        <v>60229</v>
      </c>
      <c r="F817" t="s">
        <v>2588</v>
      </c>
      <c r="G817" s="167">
        <v>8803.4500000000007</v>
      </c>
      <c r="H817">
        <v>-8803.4500000000007</v>
      </c>
      <c r="I817">
        <v>0</v>
      </c>
      <c r="J817" s="181">
        <v>32324</v>
      </c>
      <c r="K817" s="183">
        <v>1988</v>
      </c>
      <c r="L817" t="s">
        <v>629</v>
      </c>
    </row>
    <row r="818" spans="3:12" ht="12.75" customHeight="1">
      <c r="C818">
        <v>3000</v>
      </c>
      <c r="D818" s="181">
        <v>32401</v>
      </c>
      <c r="E818">
        <v>60234</v>
      </c>
      <c r="F818" t="s">
        <v>437</v>
      </c>
      <c r="G818" s="167">
        <v>21378</v>
      </c>
      <c r="H818">
        <v>-21378</v>
      </c>
      <c r="I818">
        <v>0</v>
      </c>
      <c r="J818" s="181">
        <v>32401</v>
      </c>
      <c r="K818" s="183">
        <v>1988</v>
      </c>
      <c r="L818" t="s">
        <v>629</v>
      </c>
    </row>
    <row r="819" spans="3:12" ht="12.75" customHeight="1">
      <c r="C819">
        <v>3000</v>
      </c>
      <c r="D819" s="181">
        <v>32385</v>
      </c>
      <c r="E819">
        <v>60235</v>
      </c>
      <c r="F819" t="s">
        <v>435</v>
      </c>
      <c r="G819" s="167">
        <v>23858.1</v>
      </c>
      <c r="H819">
        <v>-23858.1</v>
      </c>
      <c r="I819">
        <v>0</v>
      </c>
      <c r="J819" s="181">
        <v>32385</v>
      </c>
      <c r="K819" s="183">
        <v>1988</v>
      </c>
      <c r="L819" t="s">
        <v>629</v>
      </c>
    </row>
    <row r="820" spans="3:12" ht="12.75" customHeight="1">
      <c r="C820">
        <v>3000</v>
      </c>
      <c r="D820" s="181">
        <v>32416</v>
      </c>
      <c r="E820">
        <v>60236</v>
      </c>
      <c r="F820" t="s">
        <v>442</v>
      </c>
      <c r="G820" s="167">
        <v>89798.01</v>
      </c>
      <c r="H820">
        <v>-89798.01</v>
      </c>
      <c r="I820">
        <v>0</v>
      </c>
      <c r="J820" s="181">
        <v>32416</v>
      </c>
      <c r="K820" s="183">
        <v>1988</v>
      </c>
      <c r="L820" t="s">
        <v>629</v>
      </c>
    </row>
    <row r="821" spans="3:12" ht="12.75" customHeight="1">
      <c r="C821">
        <v>3000</v>
      </c>
      <c r="D821" s="181">
        <v>32372</v>
      </c>
      <c r="E821">
        <v>60239</v>
      </c>
      <c r="F821" t="s">
        <v>433</v>
      </c>
      <c r="G821" s="167">
        <v>6071.55</v>
      </c>
      <c r="H821">
        <v>-6071.55</v>
      </c>
      <c r="I821">
        <v>0</v>
      </c>
      <c r="J821" s="181">
        <v>32372</v>
      </c>
      <c r="K821" s="183">
        <v>1988</v>
      </c>
      <c r="L821" t="s">
        <v>629</v>
      </c>
    </row>
    <row r="822" spans="3:12" ht="12.75" customHeight="1">
      <c r="C822">
        <v>3000</v>
      </c>
      <c r="D822" s="181">
        <v>32416</v>
      </c>
      <c r="E822">
        <v>60240</v>
      </c>
      <c r="F822" t="s">
        <v>440</v>
      </c>
      <c r="G822" s="167">
        <v>13051.09</v>
      </c>
      <c r="H822">
        <v>-13051.09</v>
      </c>
      <c r="I822">
        <v>0</v>
      </c>
      <c r="J822" s="181">
        <v>32416</v>
      </c>
      <c r="K822" s="183">
        <v>1988</v>
      </c>
      <c r="L822" t="s">
        <v>629</v>
      </c>
    </row>
    <row r="823" spans="3:12" ht="12.75" customHeight="1">
      <c r="C823">
        <v>3000</v>
      </c>
      <c r="D823" s="181">
        <v>32406</v>
      </c>
      <c r="E823">
        <v>60243</v>
      </c>
      <c r="F823" t="s">
        <v>438</v>
      </c>
      <c r="G823" s="167">
        <v>14704.56</v>
      </c>
      <c r="H823">
        <v>-14704.56</v>
      </c>
      <c r="I823">
        <v>0</v>
      </c>
      <c r="J823" s="181">
        <v>32406</v>
      </c>
      <c r="K823" s="183">
        <v>1988</v>
      </c>
      <c r="L823" t="s">
        <v>629</v>
      </c>
    </row>
    <row r="824" spans="3:12" ht="12.75" customHeight="1">
      <c r="C824">
        <v>3000</v>
      </c>
      <c r="D824" s="181">
        <v>32295</v>
      </c>
      <c r="E824">
        <v>60244</v>
      </c>
      <c r="F824" t="s">
        <v>419</v>
      </c>
      <c r="G824" s="167">
        <v>17486.900000000001</v>
      </c>
      <c r="H824">
        <v>-17486.900000000001</v>
      </c>
      <c r="I824">
        <v>0</v>
      </c>
      <c r="J824" s="181">
        <v>32295</v>
      </c>
      <c r="K824" s="183">
        <v>1988</v>
      </c>
      <c r="L824" t="s">
        <v>629</v>
      </c>
    </row>
    <row r="825" spans="3:12" ht="12.75" customHeight="1">
      <c r="C825">
        <v>3000</v>
      </c>
      <c r="D825" s="181">
        <v>32931</v>
      </c>
      <c r="E825">
        <v>60246</v>
      </c>
      <c r="F825" t="s">
        <v>3266</v>
      </c>
      <c r="G825" s="167">
        <v>11000</v>
      </c>
      <c r="H825">
        <v>-11000</v>
      </c>
      <c r="I825">
        <v>0</v>
      </c>
      <c r="J825" s="181">
        <v>32931</v>
      </c>
      <c r="K825" s="183">
        <v>1990</v>
      </c>
      <c r="L825" t="s">
        <v>629</v>
      </c>
    </row>
    <row r="826" spans="3:12" ht="12.75" customHeight="1">
      <c r="C826">
        <v>3000</v>
      </c>
      <c r="D826" s="181">
        <v>32968</v>
      </c>
      <c r="E826">
        <v>60248</v>
      </c>
      <c r="F826" t="s">
        <v>3442</v>
      </c>
      <c r="G826" s="167">
        <v>53064.09</v>
      </c>
      <c r="H826">
        <v>-53064.09</v>
      </c>
      <c r="I826">
        <v>0</v>
      </c>
      <c r="J826" s="181">
        <v>32968</v>
      </c>
      <c r="K826" s="183">
        <v>1990</v>
      </c>
      <c r="L826" t="s">
        <v>629</v>
      </c>
    </row>
    <row r="827" spans="3:12" ht="12.75" customHeight="1">
      <c r="C827">
        <v>3000</v>
      </c>
      <c r="D827" s="181">
        <v>32920</v>
      </c>
      <c r="E827">
        <v>60250</v>
      </c>
      <c r="F827" t="s">
        <v>3265</v>
      </c>
      <c r="G827" s="167">
        <v>10467.969999999999</v>
      </c>
      <c r="H827">
        <v>-10467.969999999999</v>
      </c>
      <c r="I827">
        <v>0</v>
      </c>
      <c r="J827" s="181">
        <v>32920</v>
      </c>
      <c r="K827" s="183">
        <v>1990</v>
      </c>
      <c r="L827" t="s">
        <v>629</v>
      </c>
    </row>
    <row r="828" spans="3:12" ht="12.75" customHeight="1">
      <c r="C828">
        <v>3000</v>
      </c>
      <c r="D828" s="181">
        <v>32889</v>
      </c>
      <c r="E828">
        <v>60251</v>
      </c>
      <c r="F828" t="s">
        <v>3260</v>
      </c>
      <c r="G828" s="167">
        <v>9849.1200000000008</v>
      </c>
      <c r="H828">
        <v>-9849.1200000000008</v>
      </c>
      <c r="I828">
        <v>0</v>
      </c>
      <c r="J828" s="181">
        <v>32889</v>
      </c>
      <c r="K828" s="183">
        <v>1990</v>
      </c>
      <c r="L828" t="s">
        <v>629</v>
      </c>
    </row>
    <row r="829" spans="3:12" ht="12.75" customHeight="1">
      <c r="C829">
        <v>3000</v>
      </c>
      <c r="D829" s="181">
        <v>32873</v>
      </c>
      <c r="E829">
        <v>60253</v>
      </c>
      <c r="F829" t="s">
        <v>734</v>
      </c>
      <c r="G829" s="167">
        <v>10314.74</v>
      </c>
      <c r="H829">
        <v>-10314.74</v>
      </c>
      <c r="I829">
        <v>0</v>
      </c>
      <c r="J829" s="181">
        <v>32873</v>
      </c>
      <c r="K829" s="183">
        <v>1989</v>
      </c>
      <c r="L829" t="s">
        <v>629</v>
      </c>
    </row>
    <row r="830" spans="3:12" ht="12.75" customHeight="1">
      <c r="C830">
        <v>3000</v>
      </c>
      <c r="D830" s="181">
        <v>32870</v>
      </c>
      <c r="E830">
        <v>60256</v>
      </c>
      <c r="F830" t="s">
        <v>732</v>
      </c>
      <c r="G830" s="167">
        <v>10053</v>
      </c>
      <c r="H830">
        <v>-10053</v>
      </c>
      <c r="I830">
        <v>0</v>
      </c>
      <c r="J830" s="181">
        <v>32870</v>
      </c>
      <c r="K830" s="183">
        <v>1989</v>
      </c>
      <c r="L830" t="s">
        <v>629</v>
      </c>
    </row>
    <row r="831" spans="3:12" ht="12.75" customHeight="1">
      <c r="C831">
        <v>3000</v>
      </c>
      <c r="D831" s="181">
        <v>32857</v>
      </c>
      <c r="E831">
        <v>60260</v>
      </c>
      <c r="F831" t="s">
        <v>727</v>
      </c>
      <c r="G831" s="167">
        <v>5061.3599999999997</v>
      </c>
      <c r="H831">
        <v>-5061.3599999999997</v>
      </c>
      <c r="I831">
        <v>0</v>
      </c>
      <c r="J831" s="181">
        <v>32857</v>
      </c>
      <c r="K831" s="183">
        <v>1989</v>
      </c>
      <c r="L831" t="s">
        <v>629</v>
      </c>
    </row>
    <row r="832" spans="3:12" ht="12.75" customHeight="1">
      <c r="C832">
        <v>3000</v>
      </c>
      <c r="D832" s="181">
        <v>32958</v>
      </c>
      <c r="E832">
        <v>60262</v>
      </c>
      <c r="F832" t="s">
        <v>3816</v>
      </c>
      <c r="G832" s="167">
        <v>18326.37</v>
      </c>
      <c r="H832">
        <v>-18326.37</v>
      </c>
      <c r="I832">
        <v>0</v>
      </c>
      <c r="J832" s="181">
        <v>32958</v>
      </c>
      <c r="K832" s="183">
        <v>1990</v>
      </c>
      <c r="L832" t="s">
        <v>629</v>
      </c>
    </row>
    <row r="833" spans="3:12" ht="12.75" customHeight="1">
      <c r="C833">
        <v>3000</v>
      </c>
      <c r="D833" s="181">
        <v>33154</v>
      </c>
      <c r="E833">
        <v>60263</v>
      </c>
      <c r="F833" t="s">
        <v>2999</v>
      </c>
      <c r="G833" s="167">
        <v>23818.42</v>
      </c>
      <c r="H833">
        <v>-23818.42</v>
      </c>
      <c r="I833">
        <v>0</v>
      </c>
      <c r="J833" s="181">
        <v>33154</v>
      </c>
      <c r="K833" s="183">
        <v>1990</v>
      </c>
      <c r="L833" t="s">
        <v>629</v>
      </c>
    </row>
    <row r="834" spans="3:12" ht="12.75" customHeight="1">
      <c r="C834">
        <v>3000</v>
      </c>
      <c r="D834" s="181">
        <v>33154</v>
      </c>
      <c r="E834">
        <v>60264</v>
      </c>
      <c r="F834" t="s">
        <v>2589</v>
      </c>
      <c r="G834" s="167">
        <v>5875</v>
      </c>
      <c r="H834">
        <v>-5875</v>
      </c>
      <c r="I834">
        <v>0</v>
      </c>
      <c r="J834" s="181">
        <v>33154</v>
      </c>
      <c r="K834" s="183">
        <v>1990</v>
      </c>
      <c r="L834" t="s">
        <v>629</v>
      </c>
    </row>
    <row r="835" spans="3:12" ht="12.75" customHeight="1">
      <c r="C835">
        <v>3000</v>
      </c>
      <c r="D835" s="181">
        <v>33137</v>
      </c>
      <c r="E835">
        <v>60265</v>
      </c>
      <c r="F835" t="s">
        <v>2975</v>
      </c>
      <c r="G835" s="167">
        <v>9185</v>
      </c>
      <c r="H835">
        <v>-9185</v>
      </c>
      <c r="I835">
        <v>0</v>
      </c>
      <c r="J835" s="181">
        <v>33137</v>
      </c>
      <c r="K835" s="183">
        <v>1990</v>
      </c>
      <c r="L835" t="s">
        <v>629</v>
      </c>
    </row>
    <row r="836" spans="3:12" ht="12.75" customHeight="1">
      <c r="C836">
        <v>3000</v>
      </c>
      <c r="D836" s="181">
        <v>33175</v>
      </c>
      <c r="E836">
        <v>60267</v>
      </c>
      <c r="F836" t="s">
        <v>2857</v>
      </c>
      <c r="G836" s="167">
        <v>7406.31</v>
      </c>
      <c r="H836">
        <v>-7406.31</v>
      </c>
      <c r="I836">
        <v>0</v>
      </c>
      <c r="J836" s="181">
        <v>33175</v>
      </c>
      <c r="K836" s="183">
        <v>1990</v>
      </c>
      <c r="L836" t="s">
        <v>629</v>
      </c>
    </row>
    <row r="837" spans="3:12" ht="12.75" customHeight="1">
      <c r="C837">
        <v>3000</v>
      </c>
      <c r="D837" s="181">
        <v>33158</v>
      </c>
      <c r="E837">
        <v>60271</v>
      </c>
      <c r="F837" t="s">
        <v>1320</v>
      </c>
      <c r="G837" s="167">
        <v>7197.09</v>
      </c>
      <c r="H837">
        <v>-7197.09</v>
      </c>
      <c r="I837">
        <v>0</v>
      </c>
      <c r="J837" s="181">
        <v>33158</v>
      </c>
      <c r="K837" s="183">
        <v>1990</v>
      </c>
      <c r="L837" t="s">
        <v>629</v>
      </c>
    </row>
    <row r="838" spans="3:12" ht="12.75" customHeight="1">
      <c r="C838">
        <v>3000</v>
      </c>
      <c r="D838" s="181">
        <v>33089</v>
      </c>
      <c r="E838">
        <v>60274</v>
      </c>
      <c r="F838" t="s">
        <v>2940</v>
      </c>
      <c r="G838" s="167">
        <v>1549</v>
      </c>
      <c r="H838">
        <v>-1549</v>
      </c>
      <c r="I838">
        <v>0</v>
      </c>
      <c r="J838" s="181">
        <v>33089</v>
      </c>
      <c r="K838" s="183">
        <v>1990</v>
      </c>
      <c r="L838" t="s">
        <v>629</v>
      </c>
    </row>
    <row r="839" spans="3:12" ht="12.75" customHeight="1">
      <c r="C839">
        <v>3000</v>
      </c>
      <c r="D839" s="181">
        <v>33390</v>
      </c>
      <c r="E839">
        <v>60275</v>
      </c>
      <c r="F839" t="s">
        <v>1040</v>
      </c>
      <c r="G839" s="167">
        <v>13290</v>
      </c>
      <c r="H839">
        <v>-13290</v>
      </c>
      <c r="I839">
        <v>0</v>
      </c>
      <c r="J839" s="181">
        <v>33390</v>
      </c>
      <c r="K839" s="183">
        <v>1991</v>
      </c>
      <c r="L839" t="s">
        <v>629</v>
      </c>
    </row>
    <row r="840" spans="3:12" ht="12.75" customHeight="1">
      <c r="C840">
        <v>3000</v>
      </c>
      <c r="D840" s="181">
        <v>33390</v>
      </c>
      <c r="E840">
        <v>60276</v>
      </c>
      <c r="F840" t="s">
        <v>2100</v>
      </c>
      <c r="G840" s="167">
        <v>28491.63</v>
      </c>
      <c r="H840">
        <v>-28491.63</v>
      </c>
      <c r="I840">
        <v>0</v>
      </c>
      <c r="J840" s="181">
        <v>33390</v>
      </c>
      <c r="K840" s="183">
        <v>1991</v>
      </c>
      <c r="L840" t="s">
        <v>629</v>
      </c>
    </row>
    <row r="841" spans="3:12" ht="12.75" customHeight="1">
      <c r="C841">
        <v>3000</v>
      </c>
      <c r="D841" s="181">
        <v>33390</v>
      </c>
      <c r="E841">
        <v>60277</v>
      </c>
      <c r="F841" t="s">
        <v>3289</v>
      </c>
      <c r="G841" s="167">
        <v>4671.74</v>
      </c>
      <c r="H841">
        <v>-4671.74</v>
      </c>
      <c r="I841">
        <v>0</v>
      </c>
      <c r="J841" s="181">
        <v>33390</v>
      </c>
      <c r="K841" s="183">
        <v>1991</v>
      </c>
      <c r="L841" t="s">
        <v>629</v>
      </c>
    </row>
    <row r="842" spans="3:12" ht="12.75" customHeight="1">
      <c r="C842">
        <v>3000</v>
      </c>
      <c r="D842" s="181">
        <v>33390</v>
      </c>
      <c r="E842">
        <v>60278</v>
      </c>
      <c r="F842" t="s">
        <v>3292</v>
      </c>
      <c r="G842" s="167">
        <v>5770.17</v>
      </c>
      <c r="H842">
        <v>-5770.17</v>
      </c>
      <c r="I842">
        <v>0</v>
      </c>
      <c r="J842" s="181">
        <v>33390</v>
      </c>
      <c r="K842" s="183">
        <v>1991</v>
      </c>
      <c r="L842" t="s">
        <v>629</v>
      </c>
    </row>
    <row r="843" spans="3:12" ht="12.75" customHeight="1">
      <c r="C843">
        <v>3000</v>
      </c>
      <c r="D843" s="181">
        <v>33390</v>
      </c>
      <c r="E843">
        <v>60279</v>
      </c>
      <c r="F843" t="s">
        <v>853</v>
      </c>
      <c r="G843" s="167">
        <v>2475</v>
      </c>
      <c r="H843">
        <v>-2475</v>
      </c>
      <c r="I843">
        <v>0</v>
      </c>
      <c r="J843" s="181">
        <v>33390</v>
      </c>
      <c r="K843" s="183">
        <v>1991</v>
      </c>
      <c r="L843" t="s">
        <v>629</v>
      </c>
    </row>
    <row r="844" spans="3:12" ht="12.75" customHeight="1">
      <c r="C844">
        <v>3000</v>
      </c>
      <c r="D844" s="181">
        <v>33390</v>
      </c>
      <c r="E844">
        <v>60280</v>
      </c>
      <c r="F844" t="s">
        <v>3291</v>
      </c>
      <c r="G844" s="167">
        <v>5745.58</v>
      </c>
      <c r="H844">
        <v>-5745.58</v>
      </c>
      <c r="I844">
        <v>0</v>
      </c>
      <c r="J844" s="181">
        <v>33390</v>
      </c>
      <c r="K844" s="183">
        <v>1991</v>
      </c>
      <c r="L844" t="s">
        <v>629</v>
      </c>
    </row>
    <row r="845" spans="3:12" ht="12.75" customHeight="1">
      <c r="C845">
        <v>3000</v>
      </c>
      <c r="D845" s="181">
        <v>33390</v>
      </c>
      <c r="E845">
        <v>60281</v>
      </c>
      <c r="F845" t="s">
        <v>852</v>
      </c>
      <c r="G845" s="167">
        <v>1887</v>
      </c>
      <c r="H845">
        <v>-1887</v>
      </c>
      <c r="I845">
        <v>0</v>
      </c>
      <c r="J845" s="181">
        <v>33390</v>
      </c>
      <c r="K845" s="183">
        <v>1991</v>
      </c>
      <c r="L845" t="s">
        <v>629</v>
      </c>
    </row>
    <row r="846" spans="3:12" ht="12.75" customHeight="1">
      <c r="C846">
        <v>3000</v>
      </c>
      <c r="D846" s="181">
        <v>33390</v>
      </c>
      <c r="E846">
        <v>60282</v>
      </c>
      <c r="F846" t="s">
        <v>2113</v>
      </c>
      <c r="G846" s="167">
        <v>85373.89</v>
      </c>
      <c r="H846">
        <v>-85373.89</v>
      </c>
      <c r="I846">
        <v>0</v>
      </c>
      <c r="J846" s="181">
        <v>33390</v>
      </c>
      <c r="K846" s="183">
        <v>1991</v>
      </c>
      <c r="L846" t="s">
        <v>629</v>
      </c>
    </row>
    <row r="847" spans="3:12" ht="12.75" customHeight="1">
      <c r="C847">
        <v>3000</v>
      </c>
      <c r="D847" s="181">
        <v>33390</v>
      </c>
      <c r="E847">
        <v>60283</v>
      </c>
      <c r="F847" t="s">
        <v>2106</v>
      </c>
      <c r="G847" s="167">
        <v>57567.839999999997</v>
      </c>
      <c r="H847">
        <v>-57567.839999999997</v>
      </c>
      <c r="I847">
        <v>0</v>
      </c>
      <c r="J847" s="181">
        <v>33390</v>
      </c>
      <c r="K847" s="183">
        <v>1991</v>
      </c>
      <c r="L847" t="s">
        <v>629</v>
      </c>
    </row>
    <row r="848" spans="3:12" ht="12.75" customHeight="1">
      <c r="C848">
        <v>3000</v>
      </c>
      <c r="D848" s="181">
        <v>33390</v>
      </c>
      <c r="E848">
        <v>60285</v>
      </c>
      <c r="F848" t="s">
        <v>2110</v>
      </c>
      <c r="G848" s="167">
        <v>73655.33</v>
      </c>
      <c r="H848">
        <v>-73655.33</v>
      </c>
      <c r="I848">
        <v>0</v>
      </c>
      <c r="J848" s="181">
        <v>33390</v>
      </c>
      <c r="K848" s="183">
        <v>1991</v>
      </c>
      <c r="L848" t="s">
        <v>629</v>
      </c>
    </row>
    <row r="849" spans="3:12" ht="12.75" customHeight="1">
      <c r="C849">
        <v>3000</v>
      </c>
      <c r="D849" s="181">
        <v>33390</v>
      </c>
      <c r="E849">
        <v>60286</v>
      </c>
      <c r="F849" t="s">
        <v>2103</v>
      </c>
      <c r="G849" s="167">
        <v>32789.4</v>
      </c>
      <c r="H849">
        <v>-32789.4</v>
      </c>
      <c r="I849">
        <v>0</v>
      </c>
      <c r="J849" s="181">
        <v>33390</v>
      </c>
      <c r="K849" s="183">
        <v>1991</v>
      </c>
      <c r="L849" t="s">
        <v>629</v>
      </c>
    </row>
    <row r="850" spans="3:12" ht="12.75" customHeight="1">
      <c r="C850">
        <v>3000</v>
      </c>
      <c r="D850" s="181">
        <v>33390</v>
      </c>
      <c r="E850">
        <v>60287</v>
      </c>
      <c r="F850" t="s">
        <v>861</v>
      </c>
      <c r="G850" s="167">
        <v>8985</v>
      </c>
      <c r="H850">
        <v>-8985</v>
      </c>
      <c r="I850">
        <v>0</v>
      </c>
      <c r="J850" s="181">
        <v>33390</v>
      </c>
      <c r="K850" s="183">
        <v>1991</v>
      </c>
      <c r="L850" t="s">
        <v>629</v>
      </c>
    </row>
    <row r="851" spans="3:12" ht="12.75" customHeight="1">
      <c r="C851">
        <v>3000</v>
      </c>
      <c r="D851" s="181">
        <v>33939</v>
      </c>
      <c r="E851">
        <v>60302</v>
      </c>
      <c r="F851" t="s">
        <v>1686</v>
      </c>
      <c r="G851" s="167">
        <v>2602.5</v>
      </c>
      <c r="H851">
        <v>-2602.5</v>
      </c>
      <c r="I851">
        <v>0</v>
      </c>
      <c r="J851" s="181">
        <v>33939</v>
      </c>
      <c r="K851" s="183">
        <v>1992</v>
      </c>
      <c r="L851" t="s">
        <v>629</v>
      </c>
    </row>
    <row r="852" spans="3:12" ht="12.75" customHeight="1">
      <c r="C852">
        <v>3000</v>
      </c>
      <c r="D852" s="181">
        <v>34212</v>
      </c>
      <c r="E852">
        <v>60337</v>
      </c>
      <c r="F852" t="s">
        <v>1035</v>
      </c>
      <c r="G852" s="167">
        <v>79950.36</v>
      </c>
      <c r="H852">
        <v>-79950.36</v>
      </c>
      <c r="I852">
        <v>0</v>
      </c>
      <c r="J852" s="181">
        <v>34212</v>
      </c>
      <c r="K852" s="183">
        <v>1993</v>
      </c>
      <c r="L852" t="s">
        <v>629</v>
      </c>
    </row>
    <row r="853" spans="3:12" ht="12.75" customHeight="1">
      <c r="C853">
        <v>3000</v>
      </c>
      <c r="D853" s="181">
        <v>34212</v>
      </c>
      <c r="E853">
        <v>60338</v>
      </c>
      <c r="F853" t="s">
        <v>1033</v>
      </c>
      <c r="G853" s="167">
        <v>33180</v>
      </c>
      <c r="H853">
        <v>-33180</v>
      </c>
      <c r="I853">
        <v>0</v>
      </c>
      <c r="J853" s="181">
        <v>34212</v>
      </c>
      <c r="K853" s="183">
        <v>1993</v>
      </c>
      <c r="L853" t="s">
        <v>629</v>
      </c>
    </row>
    <row r="854" spans="3:12" ht="12.75" customHeight="1">
      <c r="C854">
        <v>3000</v>
      </c>
      <c r="D854" s="181">
        <v>26746</v>
      </c>
      <c r="E854">
        <v>60340</v>
      </c>
      <c r="F854" t="s">
        <v>961</v>
      </c>
      <c r="G854" s="167">
        <v>11000</v>
      </c>
      <c r="H854">
        <v>-11000</v>
      </c>
      <c r="I854">
        <v>0</v>
      </c>
      <c r="J854" s="181">
        <v>26746</v>
      </c>
      <c r="K854" s="183">
        <v>1973</v>
      </c>
      <c r="L854" t="s">
        <v>629</v>
      </c>
    </row>
    <row r="855" spans="3:12" ht="12.75" customHeight="1">
      <c r="C855">
        <v>3000</v>
      </c>
      <c r="D855" s="181">
        <v>26746</v>
      </c>
      <c r="E855">
        <v>60341</v>
      </c>
      <c r="F855" t="s">
        <v>965</v>
      </c>
      <c r="G855" s="167">
        <v>2285113</v>
      </c>
      <c r="H855">
        <v>-2285113</v>
      </c>
      <c r="I855">
        <v>0</v>
      </c>
      <c r="J855" s="181">
        <v>26746</v>
      </c>
      <c r="K855" s="183">
        <v>1973</v>
      </c>
      <c r="L855" t="s">
        <v>629</v>
      </c>
    </row>
    <row r="856" spans="3:12" ht="12.75" customHeight="1">
      <c r="C856">
        <v>3000</v>
      </c>
      <c r="D856" s="181">
        <v>26746</v>
      </c>
      <c r="E856">
        <v>60342</v>
      </c>
      <c r="F856" t="s">
        <v>962</v>
      </c>
      <c r="G856" s="167">
        <v>274000</v>
      </c>
      <c r="H856">
        <v>-274000</v>
      </c>
      <c r="I856">
        <v>0</v>
      </c>
      <c r="J856" s="181">
        <v>26746</v>
      </c>
      <c r="K856" s="183">
        <v>1973</v>
      </c>
      <c r="L856" t="s">
        <v>629</v>
      </c>
    </row>
    <row r="857" spans="3:12" ht="12.75" customHeight="1">
      <c r="C857">
        <v>3000</v>
      </c>
      <c r="D857" s="181">
        <v>26746</v>
      </c>
      <c r="E857">
        <v>60343</v>
      </c>
      <c r="F857" t="s">
        <v>960</v>
      </c>
      <c r="G857" s="167">
        <v>7000</v>
      </c>
      <c r="H857">
        <v>-7000</v>
      </c>
      <c r="I857">
        <v>0</v>
      </c>
      <c r="J857" s="181">
        <v>26746</v>
      </c>
      <c r="K857" s="183">
        <v>1973</v>
      </c>
      <c r="L857" t="s">
        <v>629</v>
      </c>
    </row>
    <row r="858" spans="3:12" ht="12.75" customHeight="1">
      <c r="C858">
        <v>3000</v>
      </c>
      <c r="D858" s="181">
        <v>26746</v>
      </c>
      <c r="E858">
        <v>60344</v>
      </c>
      <c r="F858" t="s">
        <v>963</v>
      </c>
      <c r="G858" s="167">
        <v>318000</v>
      </c>
      <c r="H858">
        <v>-318000</v>
      </c>
      <c r="I858">
        <v>0</v>
      </c>
      <c r="J858" s="181">
        <v>26746</v>
      </c>
      <c r="K858" s="183">
        <v>1973</v>
      </c>
      <c r="L858" t="s">
        <v>629</v>
      </c>
    </row>
    <row r="859" spans="3:12" ht="12.75" customHeight="1">
      <c r="C859">
        <v>3000</v>
      </c>
      <c r="D859" s="181">
        <v>27029</v>
      </c>
      <c r="E859">
        <v>60349</v>
      </c>
      <c r="F859" t="s">
        <v>966</v>
      </c>
      <c r="G859" s="167">
        <v>424222</v>
      </c>
      <c r="H859">
        <v>-424222</v>
      </c>
      <c r="I859">
        <v>0</v>
      </c>
      <c r="J859" s="181">
        <v>27029</v>
      </c>
      <c r="K859" s="183">
        <v>1973</v>
      </c>
      <c r="L859" t="s">
        <v>629</v>
      </c>
    </row>
    <row r="860" spans="3:12" ht="12.75" customHeight="1">
      <c r="C860">
        <v>3000</v>
      </c>
      <c r="D860" s="181">
        <v>27364</v>
      </c>
      <c r="E860">
        <v>60351</v>
      </c>
      <c r="F860" t="s">
        <v>968</v>
      </c>
      <c r="G860" s="167">
        <v>8975</v>
      </c>
      <c r="H860">
        <v>-8975</v>
      </c>
      <c r="I860">
        <v>0</v>
      </c>
      <c r="J860" s="181">
        <v>27364</v>
      </c>
      <c r="K860" s="183">
        <v>1974</v>
      </c>
      <c r="L860" t="s">
        <v>629</v>
      </c>
    </row>
    <row r="861" spans="3:12" ht="12.75" customHeight="1">
      <c r="C861">
        <v>3000</v>
      </c>
      <c r="D861" s="181">
        <v>32356</v>
      </c>
      <c r="E861">
        <v>60366</v>
      </c>
      <c r="F861" t="s">
        <v>431</v>
      </c>
      <c r="G861" s="167">
        <v>3316757.04</v>
      </c>
      <c r="H861">
        <v>-3316757.04</v>
      </c>
      <c r="I861">
        <v>0</v>
      </c>
      <c r="J861" s="181">
        <v>32356</v>
      </c>
      <c r="K861" s="183">
        <v>1988</v>
      </c>
      <c r="L861" t="s">
        <v>629</v>
      </c>
    </row>
    <row r="862" spans="3:12" ht="12.75" customHeight="1">
      <c r="C862">
        <v>3000</v>
      </c>
      <c r="D862" s="181">
        <v>32356</v>
      </c>
      <c r="E862">
        <v>60367</v>
      </c>
      <c r="F862" t="s">
        <v>747</v>
      </c>
      <c r="G862" s="167">
        <v>6901310</v>
      </c>
      <c r="H862">
        <v>-6901310</v>
      </c>
      <c r="I862">
        <v>0</v>
      </c>
      <c r="J862" s="181">
        <v>32356</v>
      </c>
      <c r="K862" s="183">
        <v>1988</v>
      </c>
      <c r="L862" t="s">
        <v>629</v>
      </c>
    </row>
    <row r="863" spans="3:12" ht="12.75" customHeight="1">
      <c r="C863">
        <v>3000</v>
      </c>
      <c r="D863" s="181">
        <v>32952</v>
      </c>
      <c r="E863">
        <v>60368</v>
      </c>
      <c r="F863" t="s">
        <v>3815</v>
      </c>
      <c r="G863" s="167">
        <v>18091.810000000001</v>
      </c>
      <c r="H863">
        <v>-18091.810000000001</v>
      </c>
      <c r="I863">
        <v>0</v>
      </c>
      <c r="J863" s="181">
        <v>32952</v>
      </c>
      <c r="K863" s="183">
        <v>1990</v>
      </c>
      <c r="L863" t="s">
        <v>629</v>
      </c>
    </row>
    <row r="864" spans="3:12" ht="12.75" customHeight="1">
      <c r="C864">
        <v>3000</v>
      </c>
      <c r="D864" s="181">
        <v>32904</v>
      </c>
      <c r="E864">
        <v>60370</v>
      </c>
      <c r="F864" t="s">
        <v>3263</v>
      </c>
      <c r="G864" s="167">
        <v>9136.44</v>
      </c>
      <c r="H864">
        <v>-9136.44</v>
      </c>
      <c r="I864">
        <v>0</v>
      </c>
      <c r="J864" s="181">
        <v>32904</v>
      </c>
      <c r="K864" s="183">
        <v>1990</v>
      </c>
      <c r="L864" t="s">
        <v>629</v>
      </c>
    </row>
    <row r="865" spans="3:12" ht="12.75" customHeight="1">
      <c r="C865">
        <v>3000</v>
      </c>
      <c r="D865" s="181">
        <v>32883</v>
      </c>
      <c r="E865">
        <v>60373</v>
      </c>
      <c r="F865" t="s">
        <v>739</v>
      </c>
      <c r="G865" s="167">
        <v>9800</v>
      </c>
      <c r="H865">
        <v>-9800</v>
      </c>
      <c r="I865">
        <v>0</v>
      </c>
      <c r="J865" s="181">
        <v>32883</v>
      </c>
      <c r="K865" s="183">
        <v>1990</v>
      </c>
      <c r="L865" t="s">
        <v>629</v>
      </c>
    </row>
    <row r="866" spans="3:12" ht="12.75" customHeight="1">
      <c r="C866">
        <v>3000</v>
      </c>
      <c r="D866" s="181">
        <v>32860</v>
      </c>
      <c r="E866">
        <v>60379</v>
      </c>
      <c r="F866" t="s">
        <v>728</v>
      </c>
      <c r="G866" s="167">
        <v>8100</v>
      </c>
      <c r="H866">
        <v>-8100</v>
      </c>
      <c r="I866">
        <v>0</v>
      </c>
      <c r="J866" s="181">
        <v>32860</v>
      </c>
      <c r="K866" s="183">
        <v>1989</v>
      </c>
      <c r="L866" t="s">
        <v>629</v>
      </c>
    </row>
    <row r="867" spans="3:12" ht="12.75" customHeight="1">
      <c r="C867">
        <v>3000</v>
      </c>
      <c r="D867" s="181">
        <v>32884</v>
      </c>
      <c r="E867">
        <v>60380</v>
      </c>
      <c r="F867" t="s">
        <v>740</v>
      </c>
      <c r="G867" s="167">
        <v>19425</v>
      </c>
      <c r="H867">
        <v>-19425</v>
      </c>
      <c r="I867">
        <v>0</v>
      </c>
      <c r="J867" s="181">
        <v>32884</v>
      </c>
      <c r="K867" s="183">
        <v>1990</v>
      </c>
      <c r="L867" t="s">
        <v>629</v>
      </c>
    </row>
    <row r="868" spans="3:12" ht="12.75" customHeight="1">
      <c r="C868">
        <v>3000</v>
      </c>
      <c r="D868" s="181">
        <v>32860</v>
      </c>
      <c r="E868">
        <v>60381</v>
      </c>
      <c r="F868" t="s">
        <v>729</v>
      </c>
      <c r="G868" s="167">
        <v>14408.94</v>
      </c>
      <c r="H868">
        <v>-14408.94</v>
      </c>
      <c r="I868">
        <v>0</v>
      </c>
      <c r="J868" s="181">
        <v>32860</v>
      </c>
      <c r="K868" s="183">
        <v>1989</v>
      </c>
      <c r="L868" t="s">
        <v>629</v>
      </c>
    </row>
    <row r="869" spans="3:12" ht="12.75" customHeight="1">
      <c r="C869">
        <v>3000</v>
      </c>
      <c r="D869" s="181">
        <v>32871</v>
      </c>
      <c r="E869">
        <v>60382</v>
      </c>
      <c r="F869" t="s">
        <v>733</v>
      </c>
      <c r="G869" s="167">
        <v>15317.94</v>
      </c>
      <c r="H869">
        <v>-15317.94</v>
      </c>
      <c r="I869">
        <v>0</v>
      </c>
      <c r="J869" s="181">
        <v>32871</v>
      </c>
      <c r="K869" s="183">
        <v>1989</v>
      </c>
      <c r="L869" t="s">
        <v>629</v>
      </c>
    </row>
    <row r="870" spans="3:12" ht="12.75" customHeight="1">
      <c r="C870">
        <v>3000</v>
      </c>
      <c r="D870" s="181">
        <v>32902</v>
      </c>
      <c r="E870">
        <v>60383</v>
      </c>
      <c r="F870" t="s">
        <v>3261</v>
      </c>
      <c r="G870" s="167">
        <v>14818.89</v>
      </c>
      <c r="H870">
        <v>-14818.89</v>
      </c>
      <c r="I870">
        <v>0</v>
      </c>
      <c r="J870" s="181">
        <v>32902</v>
      </c>
      <c r="K870" s="183">
        <v>1990</v>
      </c>
      <c r="L870" t="s">
        <v>629</v>
      </c>
    </row>
    <row r="871" spans="3:12" ht="12.75" customHeight="1">
      <c r="C871">
        <v>3000</v>
      </c>
      <c r="D871" s="181">
        <v>33183</v>
      </c>
      <c r="E871">
        <v>60386</v>
      </c>
      <c r="F871" t="s">
        <v>3236</v>
      </c>
      <c r="G871" s="167">
        <v>13000</v>
      </c>
      <c r="H871">
        <v>-13000</v>
      </c>
      <c r="I871">
        <v>0</v>
      </c>
      <c r="J871" s="181">
        <v>33183</v>
      </c>
      <c r="K871" s="183">
        <v>1990</v>
      </c>
      <c r="L871" t="s">
        <v>629</v>
      </c>
    </row>
    <row r="872" spans="3:12" ht="12.75" customHeight="1">
      <c r="C872">
        <v>3000</v>
      </c>
      <c r="D872" s="181">
        <v>33210</v>
      </c>
      <c r="E872">
        <v>60387</v>
      </c>
      <c r="F872" t="s">
        <v>3250</v>
      </c>
      <c r="G872" s="167">
        <v>7990.46</v>
      </c>
      <c r="H872">
        <v>-7990.46</v>
      </c>
      <c r="I872">
        <v>0</v>
      </c>
      <c r="J872" s="181">
        <v>33210</v>
      </c>
      <c r="K872" s="183">
        <v>1990</v>
      </c>
      <c r="L872" t="s">
        <v>629</v>
      </c>
    </row>
    <row r="873" spans="3:12" ht="12.75" customHeight="1">
      <c r="C873">
        <v>3000</v>
      </c>
      <c r="D873" s="181">
        <v>33054</v>
      </c>
      <c r="E873">
        <v>60394</v>
      </c>
      <c r="F873" t="s">
        <v>977</v>
      </c>
      <c r="G873" s="167">
        <v>829.37</v>
      </c>
      <c r="H873">
        <v>-829.37</v>
      </c>
      <c r="I873">
        <v>0</v>
      </c>
      <c r="J873" s="181">
        <v>33054</v>
      </c>
      <c r="K873" s="183">
        <v>1990</v>
      </c>
      <c r="L873" t="s">
        <v>629</v>
      </c>
    </row>
    <row r="874" spans="3:12" ht="12.75" customHeight="1">
      <c r="C874">
        <v>3000</v>
      </c>
      <c r="D874" s="181">
        <v>33054</v>
      </c>
      <c r="E874">
        <v>60395</v>
      </c>
      <c r="F874" t="s">
        <v>978</v>
      </c>
      <c r="G874" s="167">
        <v>1086.32</v>
      </c>
      <c r="H874">
        <v>-1086.32</v>
      </c>
      <c r="I874">
        <v>0</v>
      </c>
      <c r="J874" s="181">
        <v>33054</v>
      </c>
      <c r="K874" s="183">
        <v>1990</v>
      </c>
      <c r="L874" t="s">
        <v>629</v>
      </c>
    </row>
    <row r="875" spans="3:12" ht="12.75" customHeight="1">
      <c r="C875">
        <v>3000</v>
      </c>
      <c r="D875" s="181">
        <v>33164</v>
      </c>
      <c r="E875">
        <v>60396</v>
      </c>
      <c r="F875" t="s">
        <v>3229</v>
      </c>
      <c r="G875" s="167">
        <v>13944.36</v>
      </c>
      <c r="H875">
        <v>-13944.36</v>
      </c>
      <c r="I875">
        <v>0</v>
      </c>
      <c r="J875" s="181">
        <v>33164</v>
      </c>
      <c r="K875" s="183">
        <v>1990</v>
      </c>
      <c r="L875" t="s">
        <v>629</v>
      </c>
    </row>
    <row r="876" spans="3:12" ht="12.75" customHeight="1">
      <c r="C876">
        <v>3000</v>
      </c>
      <c r="D876" s="181">
        <v>33390</v>
      </c>
      <c r="E876">
        <v>60402</v>
      </c>
      <c r="F876" t="s">
        <v>1050</v>
      </c>
      <c r="G876" s="167">
        <v>25253.3</v>
      </c>
      <c r="H876">
        <v>-25253.3</v>
      </c>
      <c r="I876">
        <v>0</v>
      </c>
      <c r="J876" s="181">
        <v>33390</v>
      </c>
      <c r="K876" s="183">
        <v>1991</v>
      </c>
      <c r="L876" t="s">
        <v>629</v>
      </c>
    </row>
    <row r="877" spans="3:12" ht="12.75" customHeight="1">
      <c r="C877">
        <v>3000</v>
      </c>
      <c r="D877" s="181">
        <v>33390</v>
      </c>
      <c r="E877">
        <v>60404</v>
      </c>
      <c r="F877" t="s">
        <v>2114</v>
      </c>
      <c r="G877" s="167">
        <v>92843.76</v>
      </c>
      <c r="H877">
        <v>-92843.76</v>
      </c>
      <c r="I877">
        <v>0</v>
      </c>
      <c r="J877" s="181">
        <v>33390</v>
      </c>
      <c r="K877" s="183">
        <v>1991</v>
      </c>
      <c r="L877" t="s">
        <v>629</v>
      </c>
    </row>
    <row r="878" spans="3:12" ht="12.75" customHeight="1">
      <c r="C878">
        <v>3000</v>
      </c>
      <c r="D878" s="181">
        <v>33429</v>
      </c>
      <c r="E878">
        <v>60407</v>
      </c>
      <c r="F878" t="s">
        <v>2125</v>
      </c>
      <c r="G878" s="167">
        <v>14085</v>
      </c>
      <c r="H878">
        <v>-14085</v>
      </c>
      <c r="I878">
        <v>0</v>
      </c>
      <c r="J878" s="181">
        <v>33429</v>
      </c>
      <c r="K878" s="183">
        <v>1991</v>
      </c>
      <c r="L878" t="s">
        <v>629</v>
      </c>
    </row>
    <row r="879" spans="3:12" ht="12.75" customHeight="1">
      <c r="C879">
        <v>3000</v>
      </c>
      <c r="D879" s="181">
        <v>33909</v>
      </c>
      <c r="E879">
        <v>60415</v>
      </c>
      <c r="F879" t="s">
        <v>554</v>
      </c>
      <c r="G879" s="167">
        <v>2404</v>
      </c>
      <c r="H879">
        <v>-2404</v>
      </c>
      <c r="I879">
        <v>0</v>
      </c>
      <c r="J879" s="181">
        <v>33909</v>
      </c>
      <c r="K879" s="183">
        <v>1992</v>
      </c>
      <c r="L879" t="s">
        <v>629</v>
      </c>
    </row>
    <row r="880" spans="3:12" ht="12.75" customHeight="1">
      <c r="C880">
        <v>3000</v>
      </c>
      <c r="D880" s="181">
        <v>33848</v>
      </c>
      <c r="E880">
        <v>60416</v>
      </c>
      <c r="F880" t="s">
        <v>3773</v>
      </c>
      <c r="G880" s="167">
        <v>4770</v>
      </c>
      <c r="H880">
        <v>-4770</v>
      </c>
      <c r="I880">
        <v>0</v>
      </c>
      <c r="J880" s="181">
        <v>33848</v>
      </c>
      <c r="K880" s="183">
        <v>1992</v>
      </c>
      <c r="L880" t="s">
        <v>629</v>
      </c>
    </row>
    <row r="881" spans="3:12" ht="12.75" customHeight="1">
      <c r="C881">
        <v>3000</v>
      </c>
      <c r="D881" s="181">
        <v>33878</v>
      </c>
      <c r="E881">
        <v>60418</v>
      </c>
      <c r="F881" t="s">
        <v>2276</v>
      </c>
      <c r="G881" s="167">
        <v>5107.42</v>
      </c>
      <c r="H881">
        <v>-5107.42</v>
      </c>
      <c r="I881">
        <v>0</v>
      </c>
      <c r="J881" s="181">
        <v>33878</v>
      </c>
      <c r="K881" s="183">
        <v>1992</v>
      </c>
      <c r="L881" t="s">
        <v>629</v>
      </c>
    </row>
    <row r="882" spans="3:12" ht="12.75" customHeight="1">
      <c r="C882">
        <v>3000</v>
      </c>
      <c r="D882" s="181">
        <v>34212</v>
      </c>
      <c r="E882">
        <v>60442</v>
      </c>
      <c r="F882" t="s">
        <v>2000</v>
      </c>
      <c r="G882" s="167">
        <v>7109.99</v>
      </c>
      <c r="H882">
        <v>-7109.99</v>
      </c>
      <c r="I882">
        <v>0</v>
      </c>
      <c r="J882" s="181">
        <v>34212</v>
      </c>
      <c r="K882" s="183">
        <v>1993</v>
      </c>
      <c r="L882" t="s">
        <v>629</v>
      </c>
    </row>
    <row r="883" spans="3:12" ht="12.75" customHeight="1">
      <c r="C883">
        <v>3000</v>
      </c>
      <c r="D883" s="181">
        <v>34454</v>
      </c>
      <c r="E883">
        <v>60443</v>
      </c>
      <c r="F883" t="s">
        <v>1603</v>
      </c>
      <c r="G883" s="167">
        <v>2547</v>
      </c>
      <c r="H883">
        <v>-2547</v>
      </c>
      <c r="I883">
        <v>0</v>
      </c>
      <c r="J883" s="181">
        <v>34454</v>
      </c>
      <c r="K883" s="183">
        <v>1994</v>
      </c>
      <c r="L883" t="s">
        <v>629</v>
      </c>
    </row>
    <row r="884" spans="3:12" ht="12.75" customHeight="1">
      <c r="C884">
        <v>3000</v>
      </c>
      <c r="D884" s="181">
        <v>34341</v>
      </c>
      <c r="E884">
        <v>60445</v>
      </c>
      <c r="F884" t="s">
        <v>1881</v>
      </c>
      <c r="G884" s="167">
        <v>494431.33</v>
      </c>
      <c r="H884">
        <v>-494431.33</v>
      </c>
      <c r="I884">
        <v>0</v>
      </c>
      <c r="J884" s="181">
        <v>34341</v>
      </c>
      <c r="K884" s="183">
        <v>1994</v>
      </c>
      <c r="L884" t="s">
        <v>629</v>
      </c>
    </row>
    <row r="885" spans="3:12" ht="12.75" customHeight="1">
      <c r="C885">
        <v>3000</v>
      </c>
      <c r="D885" s="181">
        <v>34341</v>
      </c>
      <c r="E885">
        <v>60446</v>
      </c>
      <c r="F885" t="s">
        <v>2205</v>
      </c>
      <c r="G885" s="167">
        <v>15440.5</v>
      </c>
      <c r="H885">
        <v>-13617.01</v>
      </c>
      <c r="I885">
        <v>1823.49</v>
      </c>
      <c r="J885" s="181">
        <v>34341</v>
      </c>
      <c r="K885" s="183">
        <v>1994</v>
      </c>
      <c r="L885" t="s">
        <v>629</v>
      </c>
    </row>
    <row r="886" spans="3:12" ht="12.75" customHeight="1">
      <c r="C886">
        <v>3000</v>
      </c>
      <c r="D886" s="181">
        <v>34341</v>
      </c>
      <c r="E886">
        <v>60447</v>
      </c>
      <c r="F886" t="s">
        <v>1647</v>
      </c>
      <c r="G886" s="167">
        <v>5200</v>
      </c>
      <c r="H886">
        <v>-5200</v>
      </c>
      <c r="I886">
        <v>0</v>
      </c>
      <c r="J886" s="181">
        <v>34341</v>
      </c>
      <c r="K886" s="183">
        <v>1994</v>
      </c>
      <c r="L886" t="s">
        <v>629</v>
      </c>
    </row>
    <row r="887" spans="3:12" ht="12.75" customHeight="1">
      <c r="C887">
        <v>3000</v>
      </c>
      <c r="D887" s="181">
        <v>34341</v>
      </c>
      <c r="E887">
        <v>60448</v>
      </c>
      <c r="F887" t="s">
        <v>1646</v>
      </c>
      <c r="G887" s="167">
        <v>4700</v>
      </c>
      <c r="H887">
        <v>-4700</v>
      </c>
      <c r="I887">
        <v>0</v>
      </c>
      <c r="J887" s="181">
        <v>34341</v>
      </c>
      <c r="K887" s="183">
        <v>1994</v>
      </c>
      <c r="L887" t="s">
        <v>629</v>
      </c>
    </row>
    <row r="888" spans="3:12" ht="12.75" customHeight="1">
      <c r="C888">
        <v>3000</v>
      </c>
      <c r="D888" s="181">
        <v>34341</v>
      </c>
      <c r="E888">
        <v>60449</v>
      </c>
      <c r="F888" t="s">
        <v>1645</v>
      </c>
      <c r="G888" s="167">
        <v>1322</v>
      </c>
      <c r="H888">
        <v>-1322</v>
      </c>
      <c r="I888">
        <v>0</v>
      </c>
      <c r="J888" s="181">
        <v>34341</v>
      </c>
      <c r="K888" s="183">
        <v>1994</v>
      </c>
      <c r="L888" t="s">
        <v>629</v>
      </c>
    </row>
    <row r="889" spans="3:12" ht="12.75" customHeight="1">
      <c r="C889">
        <v>3000</v>
      </c>
      <c r="D889" s="181">
        <v>34341</v>
      </c>
      <c r="E889">
        <v>60450</v>
      </c>
      <c r="F889" t="s">
        <v>1648</v>
      </c>
      <c r="G889" s="167">
        <v>5484</v>
      </c>
      <c r="H889">
        <v>-5484</v>
      </c>
      <c r="I889">
        <v>0</v>
      </c>
      <c r="J889" s="181">
        <v>34341</v>
      </c>
      <c r="K889" s="183">
        <v>1994</v>
      </c>
      <c r="L889" t="s">
        <v>629</v>
      </c>
    </row>
    <row r="890" spans="3:12" ht="12.75" customHeight="1">
      <c r="C890">
        <v>3000</v>
      </c>
      <c r="D890" s="181">
        <v>34341</v>
      </c>
      <c r="E890">
        <v>60451</v>
      </c>
      <c r="F890" t="s">
        <v>1879</v>
      </c>
      <c r="G890" s="167">
        <v>20457.88</v>
      </c>
      <c r="H890">
        <v>-20457.88</v>
      </c>
      <c r="I890">
        <v>0</v>
      </c>
      <c r="J890" s="181">
        <v>34341</v>
      </c>
      <c r="K890" s="183">
        <v>1994</v>
      </c>
      <c r="L890" t="s">
        <v>629</v>
      </c>
    </row>
    <row r="891" spans="3:12" ht="12.75" customHeight="1">
      <c r="C891">
        <v>3000</v>
      </c>
      <c r="D891" s="181">
        <v>34341</v>
      </c>
      <c r="E891">
        <v>60452</v>
      </c>
      <c r="F891" t="s">
        <v>1880</v>
      </c>
      <c r="G891" s="167">
        <v>406029.07</v>
      </c>
      <c r="H891">
        <v>-406029.07</v>
      </c>
      <c r="I891">
        <v>0</v>
      </c>
      <c r="J891" s="181">
        <v>34341</v>
      </c>
      <c r="K891" s="183">
        <v>1994</v>
      </c>
      <c r="L891" t="s">
        <v>629</v>
      </c>
    </row>
    <row r="892" spans="3:12" ht="12.75" customHeight="1">
      <c r="C892">
        <v>3000</v>
      </c>
      <c r="D892" s="181">
        <v>34303</v>
      </c>
      <c r="E892">
        <v>60453</v>
      </c>
      <c r="F892" t="s">
        <v>1637</v>
      </c>
      <c r="G892" s="167">
        <v>61150.25</v>
      </c>
      <c r="H892">
        <v>-61150.25</v>
      </c>
      <c r="I892">
        <v>0</v>
      </c>
      <c r="J892" s="181">
        <v>34303</v>
      </c>
      <c r="K892" s="183">
        <v>1993</v>
      </c>
      <c r="L892" t="s">
        <v>629</v>
      </c>
    </row>
    <row r="893" spans="3:12" ht="12.75" customHeight="1">
      <c r="C893">
        <v>3000</v>
      </c>
      <c r="D893" s="181">
        <v>34212</v>
      </c>
      <c r="E893">
        <v>60455</v>
      </c>
      <c r="F893" t="s">
        <v>1998</v>
      </c>
      <c r="G893" s="167">
        <v>2200</v>
      </c>
      <c r="H893">
        <v>-2200</v>
      </c>
      <c r="I893">
        <v>0</v>
      </c>
      <c r="J893" s="181">
        <v>34212</v>
      </c>
      <c r="K893" s="183">
        <v>1993</v>
      </c>
      <c r="L893" t="s">
        <v>629</v>
      </c>
    </row>
    <row r="894" spans="3:12" ht="12.75" customHeight="1">
      <c r="C894">
        <v>3000</v>
      </c>
      <c r="D894" s="181">
        <v>34303</v>
      </c>
      <c r="E894">
        <v>60456</v>
      </c>
      <c r="F894" t="s">
        <v>1632</v>
      </c>
      <c r="G894" s="167">
        <v>7320.77</v>
      </c>
      <c r="H894">
        <v>-7320.77</v>
      </c>
      <c r="I894">
        <v>0</v>
      </c>
      <c r="J894" s="181">
        <v>34303</v>
      </c>
      <c r="K894" s="183">
        <v>1993</v>
      </c>
      <c r="L894" t="s">
        <v>629</v>
      </c>
    </row>
    <row r="895" spans="3:12" ht="12.75" customHeight="1">
      <c r="C895">
        <v>3000</v>
      </c>
      <c r="D895" s="181">
        <v>34303</v>
      </c>
      <c r="E895">
        <v>60457</v>
      </c>
      <c r="F895" t="s">
        <v>1639</v>
      </c>
      <c r="G895" s="167">
        <v>71038.61</v>
      </c>
      <c r="H895">
        <v>-71038.61</v>
      </c>
      <c r="I895">
        <v>0</v>
      </c>
      <c r="J895" s="181">
        <v>34303</v>
      </c>
      <c r="K895" s="183">
        <v>1993</v>
      </c>
      <c r="L895" t="s">
        <v>629</v>
      </c>
    </row>
    <row r="896" spans="3:12" ht="12.75" customHeight="1">
      <c r="C896">
        <v>3000</v>
      </c>
      <c r="D896" s="181">
        <v>34334</v>
      </c>
      <c r="E896">
        <v>60459</v>
      </c>
      <c r="F896" t="s">
        <v>1643</v>
      </c>
      <c r="G896" s="167">
        <v>47495.64</v>
      </c>
      <c r="H896">
        <v>-47495.64</v>
      </c>
      <c r="I896">
        <v>0</v>
      </c>
      <c r="J896" s="181">
        <v>34334</v>
      </c>
      <c r="K896" s="183">
        <v>1993</v>
      </c>
      <c r="L896" t="s">
        <v>629</v>
      </c>
    </row>
    <row r="897" spans="3:12" ht="12.75" customHeight="1">
      <c r="C897">
        <v>3000</v>
      </c>
      <c r="D897" s="181">
        <v>27364</v>
      </c>
      <c r="E897">
        <v>60462</v>
      </c>
      <c r="F897" t="s">
        <v>967</v>
      </c>
      <c r="G897" s="167">
        <v>5979</v>
      </c>
      <c r="H897">
        <v>-5979</v>
      </c>
      <c r="I897">
        <v>0</v>
      </c>
      <c r="J897" s="181">
        <v>27364</v>
      </c>
      <c r="K897" s="183">
        <v>1974</v>
      </c>
      <c r="L897" t="s">
        <v>629</v>
      </c>
    </row>
    <row r="898" spans="3:12" ht="12.75" customHeight="1">
      <c r="C898">
        <v>3000</v>
      </c>
      <c r="D898" s="181">
        <v>27364</v>
      </c>
      <c r="E898">
        <v>60470</v>
      </c>
      <c r="F898" t="s">
        <v>969</v>
      </c>
      <c r="G898" s="167">
        <v>25079</v>
      </c>
      <c r="H898">
        <v>-25079</v>
      </c>
      <c r="I898">
        <v>0</v>
      </c>
      <c r="J898" s="181">
        <v>27364</v>
      </c>
      <c r="K898" s="183">
        <v>1974</v>
      </c>
      <c r="L898" t="s">
        <v>629</v>
      </c>
    </row>
    <row r="899" spans="3:12" ht="12.75" customHeight="1">
      <c r="C899">
        <v>3000</v>
      </c>
      <c r="D899" s="181">
        <v>27364</v>
      </c>
      <c r="E899">
        <v>60471</v>
      </c>
      <c r="F899" t="s">
        <v>969</v>
      </c>
      <c r="G899" s="167">
        <v>488596</v>
      </c>
      <c r="H899">
        <v>-488596</v>
      </c>
      <c r="I899">
        <v>0</v>
      </c>
      <c r="J899" s="181">
        <v>27364</v>
      </c>
      <c r="K899" s="183">
        <v>1974</v>
      </c>
      <c r="L899" t="s">
        <v>629</v>
      </c>
    </row>
    <row r="900" spans="3:12" ht="12.75" customHeight="1">
      <c r="C900">
        <v>3000</v>
      </c>
      <c r="D900" s="181">
        <v>32356</v>
      </c>
      <c r="E900">
        <v>60475</v>
      </c>
      <c r="F900" t="s">
        <v>428</v>
      </c>
      <c r="G900" s="167">
        <v>573146.88</v>
      </c>
      <c r="H900">
        <v>-573146.88</v>
      </c>
      <c r="I900">
        <v>0</v>
      </c>
      <c r="J900" s="181">
        <v>32356</v>
      </c>
      <c r="K900" s="183">
        <v>1988</v>
      </c>
      <c r="L900" t="s">
        <v>629</v>
      </c>
    </row>
    <row r="901" spans="3:12" ht="12.75" customHeight="1">
      <c r="C901">
        <v>3000</v>
      </c>
      <c r="D901" s="181">
        <v>32356</v>
      </c>
      <c r="E901">
        <v>60477</v>
      </c>
      <c r="F901" t="s">
        <v>430</v>
      </c>
      <c r="G901" s="167">
        <v>1336350.28</v>
      </c>
      <c r="H901">
        <v>-1336350.28</v>
      </c>
      <c r="I901">
        <v>0</v>
      </c>
      <c r="J901" s="181">
        <v>32356</v>
      </c>
      <c r="K901" s="183">
        <v>1988</v>
      </c>
      <c r="L901" t="s">
        <v>629</v>
      </c>
    </row>
    <row r="902" spans="3:12" ht="12.75" customHeight="1">
      <c r="C902">
        <v>3000</v>
      </c>
      <c r="D902" s="181">
        <v>32356</v>
      </c>
      <c r="E902">
        <v>60479</v>
      </c>
      <c r="F902" t="s">
        <v>426</v>
      </c>
      <c r="G902" s="167">
        <v>110538.38</v>
      </c>
      <c r="H902">
        <v>-110538.38</v>
      </c>
      <c r="I902">
        <v>0</v>
      </c>
      <c r="J902" s="181">
        <v>32356</v>
      </c>
      <c r="K902" s="183">
        <v>1988</v>
      </c>
      <c r="L902" t="s">
        <v>629</v>
      </c>
    </row>
    <row r="903" spans="3:12" ht="12.75" customHeight="1">
      <c r="C903">
        <v>3000</v>
      </c>
      <c r="D903" s="181">
        <v>32356</v>
      </c>
      <c r="E903">
        <v>60481</v>
      </c>
      <c r="F903" t="s">
        <v>746</v>
      </c>
      <c r="G903" s="167">
        <v>115796.42</v>
      </c>
      <c r="H903">
        <v>-115796.42</v>
      </c>
      <c r="I903">
        <v>0</v>
      </c>
      <c r="J903" s="181">
        <v>32356</v>
      </c>
      <c r="K903" s="183">
        <v>1988</v>
      </c>
      <c r="L903" t="s">
        <v>629</v>
      </c>
    </row>
    <row r="904" spans="3:12" ht="12.75" customHeight="1">
      <c r="C904">
        <v>3000</v>
      </c>
      <c r="D904" s="181">
        <v>32447</v>
      </c>
      <c r="E904">
        <v>60487</v>
      </c>
      <c r="F904" t="s">
        <v>443</v>
      </c>
      <c r="G904" s="167">
        <v>9286.67</v>
      </c>
      <c r="H904">
        <v>-9286.67</v>
      </c>
      <c r="I904">
        <v>0</v>
      </c>
      <c r="J904" s="181">
        <v>32447</v>
      </c>
      <c r="K904" s="183">
        <v>1988</v>
      </c>
      <c r="L904" t="s">
        <v>629</v>
      </c>
    </row>
    <row r="905" spans="3:12" ht="12.75" customHeight="1">
      <c r="C905">
        <v>3000</v>
      </c>
      <c r="D905" s="181">
        <v>32462</v>
      </c>
      <c r="E905">
        <v>60488</v>
      </c>
      <c r="F905" t="s">
        <v>444</v>
      </c>
      <c r="G905" s="167">
        <v>8212</v>
      </c>
      <c r="H905">
        <v>-8212</v>
      </c>
      <c r="I905">
        <v>0</v>
      </c>
      <c r="J905" s="181">
        <v>32462</v>
      </c>
      <c r="K905" s="183">
        <v>1988</v>
      </c>
      <c r="L905" t="s">
        <v>629</v>
      </c>
    </row>
    <row r="906" spans="3:12" ht="12.75" customHeight="1">
      <c r="C906">
        <v>3000</v>
      </c>
      <c r="D906" s="181">
        <v>32902</v>
      </c>
      <c r="E906">
        <v>60499</v>
      </c>
      <c r="F906" t="s">
        <v>3262</v>
      </c>
      <c r="G906" s="167">
        <v>352937.08</v>
      </c>
      <c r="H906">
        <v>-352937.08</v>
      </c>
      <c r="I906">
        <v>0</v>
      </c>
      <c r="J906" s="181">
        <v>32902</v>
      </c>
      <c r="K906" s="183">
        <v>1990</v>
      </c>
      <c r="L906" t="s">
        <v>629</v>
      </c>
    </row>
    <row r="907" spans="3:12" ht="12.75" customHeight="1">
      <c r="C907">
        <v>3000</v>
      </c>
      <c r="D907" s="181">
        <v>32863</v>
      </c>
      <c r="E907">
        <v>60500</v>
      </c>
      <c r="F907" t="s">
        <v>730</v>
      </c>
      <c r="G907" s="167">
        <v>5432.92</v>
      </c>
      <c r="H907">
        <v>-5432.92</v>
      </c>
      <c r="I907">
        <v>0</v>
      </c>
      <c r="J907" s="181">
        <v>32863</v>
      </c>
      <c r="K907" s="183">
        <v>1989</v>
      </c>
      <c r="L907" t="s">
        <v>629</v>
      </c>
    </row>
    <row r="908" spans="3:12" ht="12.75" customHeight="1">
      <c r="C908">
        <v>3000</v>
      </c>
      <c r="D908" s="181">
        <v>32962</v>
      </c>
      <c r="E908">
        <v>60504</v>
      </c>
      <c r="F908" t="s">
        <v>3441</v>
      </c>
      <c r="G908" s="167">
        <v>11890</v>
      </c>
      <c r="H908">
        <v>-11890</v>
      </c>
      <c r="I908">
        <v>0</v>
      </c>
      <c r="J908" s="181">
        <v>32962</v>
      </c>
      <c r="K908" s="183">
        <v>1990</v>
      </c>
      <c r="L908" t="s">
        <v>629</v>
      </c>
    </row>
    <row r="909" spans="3:12" ht="12.75" customHeight="1">
      <c r="C909">
        <v>3000</v>
      </c>
      <c r="D909" s="181">
        <v>33164</v>
      </c>
      <c r="E909">
        <v>60508</v>
      </c>
      <c r="F909" t="s">
        <v>3226</v>
      </c>
      <c r="G909" s="167">
        <v>1465</v>
      </c>
      <c r="H909">
        <v>-1465</v>
      </c>
      <c r="I909">
        <v>0</v>
      </c>
      <c r="J909" s="181">
        <v>33164</v>
      </c>
      <c r="K909" s="183">
        <v>1990</v>
      </c>
      <c r="L909" t="s">
        <v>629</v>
      </c>
    </row>
    <row r="910" spans="3:12" ht="12.75" customHeight="1">
      <c r="C910">
        <v>3000</v>
      </c>
      <c r="D910" s="181">
        <v>33134</v>
      </c>
      <c r="E910">
        <v>60510</v>
      </c>
      <c r="F910" t="s">
        <v>2972</v>
      </c>
      <c r="G910" s="167">
        <v>4954</v>
      </c>
      <c r="H910">
        <v>-4954</v>
      </c>
      <c r="I910">
        <v>0</v>
      </c>
      <c r="J910" s="181">
        <v>33134</v>
      </c>
      <c r="K910" s="183">
        <v>1990</v>
      </c>
      <c r="L910" t="s">
        <v>629</v>
      </c>
    </row>
    <row r="911" spans="3:12" ht="12.75" customHeight="1">
      <c r="C911">
        <v>3000</v>
      </c>
      <c r="D911" s="181">
        <v>33134</v>
      </c>
      <c r="E911">
        <v>60511</v>
      </c>
      <c r="F911" t="s">
        <v>2971</v>
      </c>
      <c r="G911" s="167">
        <v>578.75</v>
      </c>
      <c r="H911">
        <v>-578.75</v>
      </c>
      <c r="I911">
        <v>0</v>
      </c>
      <c r="J911" s="181">
        <v>33134</v>
      </c>
      <c r="K911" s="183">
        <v>1990</v>
      </c>
      <c r="L911" t="s">
        <v>629</v>
      </c>
    </row>
    <row r="912" spans="3:12" ht="12.75" customHeight="1">
      <c r="C912">
        <v>3000</v>
      </c>
      <c r="D912" s="181">
        <v>33100</v>
      </c>
      <c r="E912">
        <v>60513</v>
      </c>
      <c r="F912" t="s">
        <v>2942</v>
      </c>
      <c r="G912" s="167">
        <v>2167.33</v>
      </c>
      <c r="H912">
        <v>-2167.33</v>
      </c>
      <c r="I912">
        <v>0</v>
      </c>
      <c r="J912" s="181">
        <v>33100</v>
      </c>
      <c r="K912" s="183">
        <v>1990</v>
      </c>
      <c r="L912" t="s">
        <v>629</v>
      </c>
    </row>
    <row r="913" spans="3:12" ht="12.75" customHeight="1">
      <c r="C913">
        <v>3000</v>
      </c>
      <c r="D913" s="181">
        <v>33205</v>
      </c>
      <c r="E913">
        <v>60515</v>
      </c>
      <c r="F913" t="s">
        <v>3242</v>
      </c>
      <c r="G913" s="167">
        <v>10249.540000000001</v>
      </c>
      <c r="H913">
        <v>-10249.540000000001</v>
      </c>
      <c r="I913">
        <v>0</v>
      </c>
      <c r="J913" s="181">
        <v>33205</v>
      </c>
      <c r="K913" s="183">
        <v>1990</v>
      </c>
      <c r="L913" t="s">
        <v>629</v>
      </c>
    </row>
    <row r="914" spans="3:12" ht="12.75" customHeight="1">
      <c r="C914">
        <v>3000</v>
      </c>
      <c r="D914" s="181">
        <v>33206</v>
      </c>
      <c r="E914">
        <v>60516</v>
      </c>
      <c r="F914" t="s">
        <v>3243</v>
      </c>
      <c r="G914" s="167">
        <v>41583.68</v>
      </c>
      <c r="H914">
        <v>-41583.68</v>
      </c>
      <c r="I914">
        <v>0</v>
      </c>
      <c r="J914" s="181">
        <v>33206</v>
      </c>
      <c r="K914" s="183">
        <v>1990</v>
      </c>
      <c r="L914" t="s">
        <v>629</v>
      </c>
    </row>
    <row r="915" spans="3:12" ht="12.75" customHeight="1">
      <c r="C915">
        <v>3000</v>
      </c>
      <c r="D915" s="181">
        <v>33182</v>
      </c>
      <c r="E915">
        <v>60518</v>
      </c>
      <c r="F915" t="s">
        <v>3235</v>
      </c>
      <c r="G915" s="167">
        <v>23712</v>
      </c>
      <c r="H915">
        <v>-23712</v>
      </c>
      <c r="I915">
        <v>0</v>
      </c>
      <c r="J915" s="181">
        <v>33182</v>
      </c>
      <c r="K915" s="183">
        <v>1990</v>
      </c>
      <c r="L915" t="s">
        <v>629</v>
      </c>
    </row>
    <row r="916" spans="3:12" ht="12.75" customHeight="1">
      <c r="C916">
        <v>3000</v>
      </c>
      <c r="D916" s="181">
        <v>33198</v>
      </c>
      <c r="E916">
        <v>60519</v>
      </c>
      <c r="F916" t="s">
        <v>3241</v>
      </c>
      <c r="G916" s="167">
        <v>7910</v>
      </c>
      <c r="H916">
        <v>-7910</v>
      </c>
      <c r="I916">
        <v>0</v>
      </c>
      <c r="J916" s="181">
        <v>33198</v>
      </c>
      <c r="K916" s="183">
        <v>1990</v>
      </c>
      <c r="L916" t="s">
        <v>629</v>
      </c>
    </row>
    <row r="917" spans="3:12" ht="12.75" customHeight="1">
      <c r="C917">
        <v>3000</v>
      </c>
      <c r="D917" s="181">
        <v>33390</v>
      </c>
      <c r="E917">
        <v>60521</v>
      </c>
      <c r="F917" t="s">
        <v>3280</v>
      </c>
      <c r="G917" s="167">
        <v>1377.56</v>
      </c>
      <c r="H917">
        <v>-1377.56</v>
      </c>
      <c r="I917">
        <v>0</v>
      </c>
      <c r="J917" s="181">
        <v>33390</v>
      </c>
      <c r="K917" s="183">
        <v>1991</v>
      </c>
      <c r="L917" t="s">
        <v>629</v>
      </c>
    </row>
    <row r="918" spans="3:12" ht="12.75" customHeight="1">
      <c r="C918">
        <v>3000</v>
      </c>
      <c r="D918" s="181">
        <v>33476</v>
      </c>
      <c r="E918">
        <v>60522</v>
      </c>
      <c r="F918" t="s">
        <v>2135</v>
      </c>
      <c r="G918" s="167">
        <v>14727.74</v>
      </c>
      <c r="H918">
        <v>-14727.74</v>
      </c>
      <c r="I918">
        <v>0</v>
      </c>
      <c r="J918" s="181">
        <v>33476</v>
      </c>
      <c r="K918" s="183">
        <v>1991</v>
      </c>
      <c r="L918" t="s">
        <v>629</v>
      </c>
    </row>
    <row r="919" spans="3:12" ht="12.75" customHeight="1">
      <c r="C919">
        <v>3000</v>
      </c>
      <c r="D919" s="181">
        <v>33394</v>
      </c>
      <c r="E919">
        <v>60523</v>
      </c>
      <c r="F919" t="s">
        <v>2122</v>
      </c>
      <c r="G919" s="167">
        <v>61321.5</v>
      </c>
      <c r="H919">
        <v>-61321.5</v>
      </c>
      <c r="I919">
        <v>0</v>
      </c>
      <c r="J919" s="181">
        <v>33394</v>
      </c>
      <c r="K919" s="183">
        <v>1991</v>
      </c>
      <c r="L919" t="s">
        <v>629</v>
      </c>
    </row>
    <row r="920" spans="3:12" ht="12.75" customHeight="1">
      <c r="C920">
        <v>3000</v>
      </c>
      <c r="D920" s="181">
        <v>33410</v>
      </c>
      <c r="E920">
        <v>60525</v>
      </c>
      <c r="F920" t="s">
        <v>2124</v>
      </c>
      <c r="G920" s="167">
        <v>10676</v>
      </c>
      <c r="H920">
        <v>-10676</v>
      </c>
      <c r="I920">
        <v>0</v>
      </c>
      <c r="J920" s="181">
        <v>33410</v>
      </c>
      <c r="K920" s="183">
        <v>1991</v>
      </c>
      <c r="L920" t="s">
        <v>629</v>
      </c>
    </row>
    <row r="921" spans="3:12" ht="12.75" customHeight="1">
      <c r="C921">
        <v>3000</v>
      </c>
      <c r="D921" s="181">
        <v>33435</v>
      </c>
      <c r="E921">
        <v>60526</v>
      </c>
      <c r="F921" t="s">
        <v>2127</v>
      </c>
      <c r="G921" s="167">
        <v>29735.4</v>
      </c>
      <c r="H921">
        <v>-29735.4</v>
      </c>
      <c r="I921">
        <v>0</v>
      </c>
      <c r="J921" s="181">
        <v>33435</v>
      </c>
      <c r="K921" s="183">
        <v>1991</v>
      </c>
      <c r="L921" t="s">
        <v>629</v>
      </c>
    </row>
    <row r="922" spans="3:12" ht="12.75" customHeight="1">
      <c r="C922">
        <v>3000</v>
      </c>
      <c r="D922" s="181">
        <v>33435</v>
      </c>
      <c r="E922">
        <v>60527</v>
      </c>
      <c r="F922" t="s">
        <v>2126</v>
      </c>
      <c r="G922" s="167">
        <v>24437.5</v>
      </c>
      <c r="H922">
        <v>-24437.5</v>
      </c>
      <c r="I922">
        <v>0</v>
      </c>
      <c r="J922" s="181">
        <v>33435</v>
      </c>
      <c r="K922" s="183">
        <v>1991</v>
      </c>
      <c r="L922" t="s">
        <v>629</v>
      </c>
    </row>
    <row r="923" spans="3:12" ht="12.75" customHeight="1">
      <c r="C923">
        <v>3000</v>
      </c>
      <c r="D923" s="181">
        <v>33435</v>
      </c>
      <c r="E923">
        <v>60528</v>
      </c>
      <c r="F923" t="s">
        <v>2128</v>
      </c>
      <c r="G923" s="167">
        <v>39708</v>
      </c>
      <c r="H923">
        <v>-39708</v>
      </c>
      <c r="I923">
        <v>0</v>
      </c>
      <c r="J923" s="181">
        <v>33435</v>
      </c>
      <c r="K923" s="183">
        <v>1991</v>
      </c>
      <c r="L923" t="s">
        <v>629</v>
      </c>
    </row>
    <row r="924" spans="3:12" ht="12.75" customHeight="1">
      <c r="C924">
        <v>3000</v>
      </c>
      <c r="D924" s="181">
        <v>33435</v>
      </c>
      <c r="E924">
        <v>60529</v>
      </c>
      <c r="F924" t="s">
        <v>2129</v>
      </c>
      <c r="G924" s="167">
        <v>288746.88</v>
      </c>
      <c r="H924">
        <v>-288746.88</v>
      </c>
      <c r="I924">
        <v>0</v>
      </c>
      <c r="J924" s="181">
        <v>33435</v>
      </c>
      <c r="K924" s="183">
        <v>1991</v>
      </c>
      <c r="L924" t="s">
        <v>629</v>
      </c>
    </row>
    <row r="925" spans="3:12" ht="12.75" customHeight="1">
      <c r="C925">
        <v>3000</v>
      </c>
      <c r="D925" s="181">
        <v>33390</v>
      </c>
      <c r="E925">
        <v>60530</v>
      </c>
      <c r="F925" t="s">
        <v>1045</v>
      </c>
      <c r="G925" s="167">
        <v>18527.47</v>
      </c>
      <c r="H925">
        <v>-18527.47</v>
      </c>
      <c r="I925">
        <v>0</v>
      </c>
      <c r="J925" s="181">
        <v>33390</v>
      </c>
      <c r="K925" s="183">
        <v>1991</v>
      </c>
      <c r="L925" t="s">
        <v>629</v>
      </c>
    </row>
    <row r="926" spans="3:12" ht="12.75" customHeight="1">
      <c r="C926">
        <v>3000</v>
      </c>
      <c r="D926" s="181">
        <v>33491</v>
      </c>
      <c r="E926">
        <v>60531</v>
      </c>
      <c r="F926" t="s">
        <v>2137</v>
      </c>
      <c r="G926" s="167">
        <v>8764.9</v>
      </c>
      <c r="H926">
        <v>-8764.9</v>
      </c>
      <c r="I926">
        <v>0</v>
      </c>
      <c r="J926" s="181">
        <v>33491</v>
      </c>
      <c r="K926" s="183">
        <v>1991</v>
      </c>
      <c r="L926" t="s">
        <v>629</v>
      </c>
    </row>
    <row r="927" spans="3:12" ht="12.75" customHeight="1">
      <c r="C927">
        <v>3000</v>
      </c>
      <c r="D927" s="181">
        <v>33457</v>
      </c>
      <c r="E927">
        <v>60534</v>
      </c>
      <c r="F927" t="s">
        <v>2130</v>
      </c>
      <c r="G927" s="167">
        <v>2700</v>
      </c>
      <c r="H927">
        <v>-2700</v>
      </c>
      <c r="I927">
        <v>0</v>
      </c>
      <c r="J927" s="181">
        <v>33457</v>
      </c>
      <c r="K927" s="183">
        <v>1991</v>
      </c>
      <c r="L927" t="s">
        <v>629</v>
      </c>
    </row>
    <row r="928" spans="3:12" ht="12.75" customHeight="1">
      <c r="C928">
        <v>3000</v>
      </c>
      <c r="D928" s="181">
        <v>33392</v>
      </c>
      <c r="E928">
        <v>60536</v>
      </c>
      <c r="F928" t="s">
        <v>2121</v>
      </c>
      <c r="G928" s="167">
        <v>9813</v>
      </c>
      <c r="H928">
        <v>-9813</v>
      </c>
      <c r="I928">
        <v>0</v>
      </c>
      <c r="J928" s="181">
        <v>33392</v>
      </c>
      <c r="K928" s="183">
        <v>1991</v>
      </c>
      <c r="L928" t="s">
        <v>629</v>
      </c>
    </row>
    <row r="929" spans="3:12" ht="12.75" customHeight="1">
      <c r="C929">
        <v>3000</v>
      </c>
      <c r="D929" s="181">
        <v>33969</v>
      </c>
      <c r="E929">
        <v>60541</v>
      </c>
      <c r="F929" t="s">
        <v>201</v>
      </c>
      <c r="G929" s="167">
        <v>4252</v>
      </c>
      <c r="H929">
        <v>-4252</v>
      </c>
      <c r="I929">
        <v>0</v>
      </c>
      <c r="J929" s="181">
        <v>33969</v>
      </c>
      <c r="K929" s="183">
        <v>1992</v>
      </c>
      <c r="L929" t="s">
        <v>629</v>
      </c>
    </row>
    <row r="930" spans="3:12" ht="12.75" customHeight="1">
      <c r="C930">
        <v>3000</v>
      </c>
      <c r="D930" s="181">
        <v>33969</v>
      </c>
      <c r="E930">
        <v>60542</v>
      </c>
      <c r="F930" t="s">
        <v>1689</v>
      </c>
      <c r="G930" s="167">
        <v>3900</v>
      </c>
      <c r="H930">
        <v>-3900</v>
      </c>
      <c r="I930">
        <v>0</v>
      </c>
      <c r="J930" s="181">
        <v>33969</v>
      </c>
      <c r="K930" s="183">
        <v>1992</v>
      </c>
      <c r="L930" t="s">
        <v>629</v>
      </c>
    </row>
    <row r="931" spans="3:12" ht="12.75" customHeight="1">
      <c r="C931">
        <v>3000</v>
      </c>
      <c r="D931" s="181">
        <v>34032</v>
      </c>
      <c r="E931">
        <v>60548</v>
      </c>
      <c r="F931" t="s">
        <v>223</v>
      </c>
      <c r="G931" s="167">
        <v>3336</v>
      </c>
      <c r="H931">
        <v>-3336</v>
      </c>
      <c r="I931">
        <v>0</v>
      </c>
      <c r="J931" s="181">
        <v>34032</v>
      </c>
      <c r="K931" s="183">
        <v>1993</v>
      </c>
      <c r="L931" t="s">
        <v>629</v>
      </c>
    </row>
    <row r="932" spans="3:12" ht="12.75" customHeight="1">
      <c r="C932">
        <v>3000</v>
      </c>
      <c r="D932" s="181">
        <v>33816</v>
      </c>
      <c r="E932">
        <v>60551</v>
      </c>
      <c r="F932" t="s">
        <v>3772</v>
      </c>
      <c r="G932" s="167">
        <v>2780</v>
      </c>
      <c r="H932">
        <v>-2780</v>
      </c>
      <c r="I932">
        <v>0</v>
      </c>
      <c r="J932" s="181">
        <v>33816</v>
      </c>
      <c r="K932" s="183">
        <v>1992</v>
      </c>
      <c r="L932" t="s">
        <v>629</v>
      </c>
    </row>
    <row r="933" spans="3:12" ht="12.75" customHeight="1">
      <c r="C933">
        <v>3000</v>
      </c>
      <c r="D933" s="181">
        <v>34303</v>
      </c>
      <c r="E933">
        <v>60572</v>
      </c>
      <c r="F933" t="s">
        <v>1636</v>
      </c>
      <c r="G933" s="167">
        <v>30870</v>
      </c>
      <c r="H933">
        <v>-30870</v>
      </c>
      <c r="I933">
        <v>0</v>
      </c>
      <c r="J933" s="181">
        <v>34303</v>
      </c>
      <c r="K933" s="183">
        <v>1993</v>
      </c>
      <c r="L933" t="s">
        <v>629</v>
      </c>
    </row>
    <row r="934" spans="3:12" ht="12.75" customHeight="1">
      <c r="C934">
        <v>3000</v>
      </c>
      <c r="D934" s="181">
        <v>34212</v>
      </c>
      <c r="E934">
        <v>60574</v>
      </c>
      <c r="F934" t="s">
        <v>2002</v>
      </c>
      <c r="G934" s="167">
        <v>7571</v>
      </c>
      <c r="H934">
        <v>-7571</v>
      </c>
      <c r="I934">
        <v>0</v>
      </c>
      <c r="J934" s="181">
        <v>34212</v>
      </c>
      <c r="K934" s="183">
        <v>1993</v>
      </c>
      <c r="L934" t="s">
        <v>629</v>
      </c>
    </row>
    <row r="935" spans="3:12" ht="12.75" customHeight="1">
      <c r="C935">
        <v>3000</v>
      </c>
      <c r="D935" s="181">
        <v>34303</v>
      </c>
      <c r="E935">
        <v>60575</v>
      </c>
      <c r="F935" t="s">
        <v>1633</v>
      </c>
      <c r="G935" s="167">
        <v>7450</v>
      </c>
      <c r="H935">
        <v>-7450</v>
      </c>
      <c r="I935">
        <v>0</v>
      </c>
      <c r="J935" s="181">
        <v>34303</v>
      </c>
      <c r="K935" s="183">
        <v>1993</v>
      </c>
      <c r="L935" t="s">
        <v>629</v>
      </c>
    </row>
    <row r="936" spans="3:12" ht="12.75" customHeight="1">
      <c r="C936">
        <v>3000</v>
      </c>
      <c r="D936" s="181">
        <v>34181</v>
      </c>
      <c r="E936">
        <v>60576</v>
      </c>
      <c r="F936" t="s">
        <v>259</v>
      </c>
      <c r="G936" s="167">
        <v>7250</v>
      </c>
      <c r="H936">
        <v>-7250</v>
      </c>
      <c r="I936">
        <v>0</v>
      </c>
      <c r="J936" s="181">
        <v>34181</v>
      </c>
      <c r="K936" s="183">
        <v>1993</v>
      </c>
      <c r="L936" t="s">
        <v>629</v>
      </c>
    </row>
    <row r="937" spans="3:12" ht="12.75" customHeight="1">
      <c r="C937">
        <v>3000</v>
      </c>
      <c r="D937" s="181">
        <v>34181</v>
      </c>
      <c r="E937">
        <v>60577</v>
      </c>
      <c r="F937" t="s">
        <v>259</v>
      </c>
      <c r="G937" s="167">
        <v>7250</v>
      </c>
      <c r="H937">
        <v>-7250</v>
      </c>
      <c r="I937">
        <v>0</v>
      </c>
      <c r="J937" s="181">
        <v>34181</v>
      </c>
      <c r="K937" s="183">
        <v>1993</v>
      </c>
      <c r="L937" t="s">
        <v>629</v>
      </c>
    </row>
    <row r="938" spans="3:12" ht="12.75" customHeight="1">
      <c r="C938">
        <v>3000</v>
      </c>
      <c r="D938" s="181">
        <v>34365</v>
      </c>
      <c r="E938">
        <v>60578</v>
      </c>
      <c r="F938" t="s">
        <v>1882</v>
      </c>
      <c r="G938" s="167">
        <v>2125</v>
      </c>
      <c r="H938">
        <v>-2125</v>
      </c>
      <c r="I938">
        <v>0</v>
      </c>
      <c r="J938" s="181">
        <v>34365</v>
      </c>
      <c r="K938" s="183">
        <v>1994</v>
      </c>
      <c r="L938" t="s">
        <v>629</v>
      </c>
    </row>
    <row r="939" spans="3:12" ht="12.75" customHeight="1">
      <c r="C939">
        <v>3000</v>
      </c>
      <c r="D939" s="181">
        <v>34150</v>
      </c>
      <c r="E939">
        <v>60579</v>
      </c>
      <c r="F939" t="s">
        <v>247</v>
      </c>
      <c r="G939" s="167">
        <v>4196</v>
      </c>
      <c r="H939">
        <v>-4196</v>
      </c>
      <c r="I939">
        <v>0</v>
      </c>
      <c r="J939" s="181">
        <v>34150</v>
      </c>
      <c r="K939" s="183">
        <v>1993</v>
      </c>
      <c r="L939" t="s">
        <v>629</v>
      </c>
    </row>
    <row r="940" spans="3:12" ht="12.75" customHeight="1">
      <c r="C940">
        <v>3000</v>
      </c>
      <c r="D940" s="181">
        <v>34181</v>
      </c>
      <c r="E940">
        <v>60580</v>
      </c>
      <c r="F940" t="s">
        <v>260</v>
      </c>
      <c r="G940" s="167">
        <v>7413</v>
      </c>
      <c r="H940">
        <v>-7413</v>
      </c>
      <c r="I940">
        <v>0</v>
      </c>
      <c r="J940" s="181">
        <v>34181</v>
      </c>
      <c r="K940" s="183">
        <v>1993</v>
      </c>
      <c r="L940" t="s">
        <v>629</v>
      </c>
    </row>
    <row r="941" spans="3:12" ht="12.75" customHeight="1">
      <c r="C941">
        <v>3000</v>
      </c>
      <c r="D941" s="181">
        <v>34181</v>
      </c>
      <c r="E941">
        <v>60581</v>
      </c>
      <c r="F941" t="s">
        <v>258</v>
      </c>
      <c r="G941" s="167">
        <v>6641.01</v>
      </c>
      <c r="H941">
        <v>-6641.01</v>
      </c>
      <c r="I941">
        <v>0</v>
      </c>
      <c r="J941" s="181">
        <v>34181</v>
      </c>
      <c r="K941" s="183">
        <v>1993</v>
      </c>
      <c r="L941" t="s">
        <v>629</v>
      </c>
    </row>
    <row r="942" spans="3:12" ht="12.75" customHeight="1">
      <c r="C942">
        <v>3000</v>
      </c>
      <c r="D942" s="181">
        <v>34303</v>
      </c>
      <c r="E942">
        <v>60582</v>
      </c>
      <c r="F942" t="s">
        <v>1634</v>
      </c>
      <c r="G942" s="167">
        <v>10930.84</v>
      </c>
      <c r="H942">
        <v>-10930.84</v>
      </c>
      <c r="I942">
        <v>0</v>
      </c>
      <c r="J942" s="181">
        <v>34303</v>
      </c>
      <c r="K942" s="183">
        <v>1993</v>
      </c>
      <c r="L942" t="s">
        <v>629</v>
      </c>
    </row>
    <row r="943" spans="3:12" ht="12.75" customHeight="1">
      <c r="C943">
        <v>3000</v>
      </c>
      <c r="D943" s="181">
        <v>34181</v>
      </c>
      <c r="E943">
        <v>60583</v>
      </c>
      <c r="F943" t="s">
        <v>256</v>
      </c>
      <c r="G943" s="167">
        <v>4860</v>
      </c>
      <c r="H943">
        <v>-4860</v>
      </c>
      <c r="I943">
        <v>0</v>
      </c>
      <c r="J943" s="181">
        <v>34181</v>
      </c>
      <c r="K943" s="183">
        <v>1993</v>
      </c>
      <c r="L943" t="s">
        <v>629</v>
      </c>
    </row>
    <row r="944" spans="3:12" ht="12.75" customHeight="1">
      <c r="C944">
        <v>3000</v>
      </c>
      <c r="D944" s="181">
        <v>34181</v>
      </c>
      <c r="E944">
        <v>60584</v>
      </c>
      <c r="F944" t="s">
        <v>261</v>
      </c>
      <c r="G944" s="167">
        <v>9185</v>
      </c>
      <c r="H944">
        <v>-9185</v>
      </c>
      <c r="I944">
        <v>0</v>
      </c>
      <c r="J944" s="181">
        <v>34181</v>
      </c>
      <c r="K944" s="183">
        <v>1993</v>
      </c>
      <c r="L944" t="s">
        <v>629</v>
      </c>
    </row>
    <row r="945" spans="3:12" ht="12.75" customHeight="1">
      <c r="C945">
        <v>3000</v>
      </c>
      <c r="D945" s="181">
        <v>34380</v>
      </c>
      <c r="E945">
        <v>60585</v>
      </c>
      <c r="F945" t="s">
        <v>1897</v>
      </c>
      <c r="G945" s="167">
        <v>6974.6</v>
      </c>
      <c r="H945">
        <v>-6974.6</v>
      </c>
      <c r="I945">
        <v>0</v>
      </c>
      <c r="J945" s="181">
        <v>34380</v>
      </c>
      <c r="K945" s="183">
        <v>1994</v>
      </c>
      <c r="L945" t="s">
        <v>629</v>
      </c>
    </row>
    <row r="946" spans="3:12" ht="12.75" customHeight="1">
      <c r="C946">
        <v>3000</v>
      </c>
      <c r="D946" s="181">
        <v>27895</v>
      </c>
      <c r="E946">
        <v>60592</v>
      </c>
      <c r="F946" t="s">
        <v>971</v>
      </c>
      <c r="G946" s="167">
        <v>10548</v>
      </c>
      <c r="H946">
        <v>-10548</v>
      </c>
      <c r="I946">
        <v>0</v>
      </c>
      <c r="J946" s="181">
        <v>27895</v>
      </c>
      <c r="K946" s="183">
        <v>1976</v>
      </c>
      <c r="L946" t="s">
        <v>629</v>
      </c>
    </row>
    <row r="947" spans="3:12" ht="12.75" customHeight="1">
      <c r="C947">
        <v>3000</v>
      </c>
      <c r="D947" s="181">
        <v>27759</v>
      </c>
      <c r="E947">
        <v>60594</v>
      </c>
      <c r="F947" t="s">
        <v>970</v>
      </c>
      <c r="G947" s="167">
        <v>12644</v>
      </c>
      <c r="H947">
        <v>-12644</v>
      </c>
      <c r="I947">
        <v>0</v>
      </c>
      <c r="J947" s="181">
        <v>27759</v>
      </c>
      <c r="K947" s="183">
        <v>1975</v>
      </c>
      <c r="L947" t="s">
        <v>629</v>
      </c>
    </row>
    <row r="948" spans="3:12" ht="12.75" customHeight="1">
      <c r="C948">
        <v>3000</v>
      </c>
      <c r="D948" s="181">
        <v>28125</v>
      </c>
      <c r="E948">
        <v>60599</v>
      </c>
      <c r="F948" t="s">
        <v>686</v>
      </c>
      <c r="G948" s="167">
        <v>650484</v>
      </c>
      <c r="H948">
        <v>-650484</v>
      </c>
      <c r="I948">
        <v>0</v>
      </c>
      <c r="J948" s="181">
        <v>28125</v>
      </c>
      <c r="K948" s="183">
        <v>1976</v>
      </c>
      <c r="L948" t="s">
        <v>629</v>
      </c>
    </row>
    <row r="949" spans="3:12" ht="12.75" customHeight="1">
      <c r="C949">
        <v>3000</v>
      </c>
      <c r="D949" s="181">
        <v>28125</v>
      </c>
      <c r="E949">
        <v>60600</v>
      </c>
      <c r="F949" t="s">
        <v>687</v>
      </c>
      <c r="G949" s="167">
        <v>2043798.25</v>
      </c>
      <c r="H949">
        <v>-2043798.25</v>
      </c>
      <c r="I949">
        <v>0</v>
      </c>
      <c r="J949" s="181">
        <v>28125</v>
      </c>
      <c r="K949" s="183">
        <v>1976</v>
      </c>
      <c r="L949" t="s">
        <v>629</v>
      </c>
    </row>
    <row r="950" spans="3:12" ht="12.75" customHeight="1">
      <c r="C950">
        <v>3000</v>
      </c>
      <c r="D950" s="181">
        <v>32447</v>
      </c>
      <c r="E950">
        <v>60606</v>
      </c>
      <c r="F950" t="s">
        <v>442</v>
      </c>
      <c r="G950" s="167">
        <v>59750</v>
      </c>
      <c r="H950">
        <v>-59750</v>
      </c>
      <c r="I950">
        <v>0</v>
      </c>
      <c r="J950" s="181">
        <v>32447</v>
      </c>
      <c r="K950" s="183">
        <v>1988</v>
      </c>
      <c r="L950" t="s">
        <v>629</v>
      </c>
    </row>
    <row r="951" spans="3:12" ht="12.75" customHeight="1">
      <c r="C951">
        <v>3000</v>
      </c>
      <c r="D951" s="181">
        <v>32567</v>
      </c>
      <c r="E951">
        <v>60608</v>
      </c>
      <c r="F951" t="s">
        <v>452</v>
      </c>
      <c r="G951" s="167">
        <v>12455.38</v>
      </c>
      <c r="H951">
        <v>-12455.38</v>
      </c>
      <c r="I951">
        <v>0</v>
      </c>
      <c r="J951" s="181">
        <v>32567</v>
      </c>
      <c r="K951" s="183">
        <v>1989</v>
      </c>
      <c r="L951" t="s">
        <v>629</v>
      </c>
    </row>
    <row r="952" spans="3:12" ht="12.75" customHeight="1">
      <c r="C952">
        <v>3000</v>
      </c>
      <c r="D952" s="181">
        <v>32492</v>
      </c>
      <c r="E952">
        <v>60609</v>
      </c>
      <c r="F952" t="s">
        <v>448</v>
      </c>
      <c r="G952" s="167">
        <v>28178.58</v>
      </c>
      <c r="H952">
        <v>-28178.58</v>
      </c>
      <c r="I952">
        <v>0</v>
      </c>
      <c r="J952" s="181">
        <v>32492</v>
      </c>
      <c r="K952" s="183">
        <v>1988</v>
      </c>
      <c r="L952" t="s">
        <v>629</v>
      </c>
    </row>
    <row r="953" spans="3:12" ht="12.75" customHeight="1">
      <c r="C953">
        <v>3000</v>
      </c>
      <c r="D953" s="181">
        <v>32492</v>
      </c>
      <c r="E953">
        <v>60610</v>
      </c>
      <c r="F953" t="s">
        <v>449</v>
      </c>
      <c r="G953" s="167">
        <v>44929.120000000003</v>
      </c>
      <c r="H953">
        <v>-44929.120000000003</v>
      </c>
      <c r="I953">
        <v>0</v>
      </c>
      <c r="J953" s="181">
        <v>32492</v>
      </c>
      <c r="K953" s="183">
        <v>1988</v>
      </c>
      <c r="L953" t="s">
        <v>629</v>
      </c>
    </row>
    <row r="954" spans="3:12" ht="12.75" customHeight="1">
      <c r="C954">
        <v>3000</v>
      </c>
      <c r="D954" s="181">
        <v>32584</v>
      </c>
      <c r="E954">
        <v>60611</v>
      </c>
      <c r="F954" t="s">
        <v>456</v>
      </c>
      <c r="G954" s="167">
        <v>14568.42</v>
      </c>
      <c r="H954">
        <v>-14568.42</v>
      </c>
      <c r="I954">
        <v>0</v>
      </c>
      <c r="J954" s="181">
        <v>32584</v>
      </c>
      <c r="K954" s="183">
        <v>1989</v>
      </c>
      <c r="L954" t="s">
        <v>629</v>
      </c>
    </row>
    <row r="955" spans="3:12" ht="12.75" customHeight="1">
      <c r="C955">
        <v>3000</v>
      </c>
      <c r="D955" s="181">
        <v>33237</v>
      </c>
      <c r="E955">
        <v>60634</v>
      </c>
      <c r="F955" t="s">
        <v>2655</v>
      </c>
      <c r="G955" s="167">
        <v>106568.59</v>
      </c>
      <c r="H955">
        <v>-106568.59</v>
      </c>
      <c r="I955">
        <v>0</v>
      </c>
      <c r="J955" s="181">
        <v>33237</v>
      </c>
      <c r="K955" s="183">
        <v>1990</v>
      </c>
      <c r="L955" t="s">
        <v>629</v>
      </c>
    </row>
    <row r="956" spans="3:12" ht="12.75" customHeight="1">
      <c r="C956">
        <v>3000</v>
      </c>
      <c r="D956" s="181">
        <v>33245</v>
      </c>
      <c r="E956">
        <v>60638</v>
      </c>
      <c r="F956" t="s">
        <v>2656</v>
      </c>
      <c r="G956" s="167">
        <v>27587.22</v>
      </c>
      <c r="H956">
        <v>-27587.22</v>
      </c>
      <c r="I956">
        <v>0</v>
      </c>
      <c r="J956" s="181">
        <v>33245</v>
      </c>
      <c r="K956" s="183">
        <v>1991</v>
      </c>
      <c r="L956" t="s">
        <v>629</v>
      </c>
    </row>
    <row r="957" spans="3:12" ht="12.75" customHeight="1">
      <c r="C957">
        <v>3000</v>
      </c>
      <c r="D957" s="181">
        <v>33506</v>
      </c>
      <c r="E957">
        <v>60642</v>
      </c>
      <c r="F957" t="s">
        <v>2139</v>
      </c>
      <c r="G957" s="167">
        <v>67430</v>
      </c>
      <c r="H957">
        <v>-67430</v>
      </c>
      <c r="I957">
        <v>0</v>
      </c>
      <c r="J957" s="181">
        <v>33506</v>
      </c>
      <c r="K957" s="183">
        <v>1991</v>
      </c>
      <c r="L957" t="s">
        <v>629</v>
      </c>
    </row>
    <row r="958" spans="3:12" ht="12.75" customHeight="1">
      <c r="C958">
        <v>3000</v>
      </c>
      <c r="D958" s="181">
        <v>33532</v>
      </c>
      <c r="E958">
        <v>60650</v>
      </c>
      <c r="F958" t="s">
        <v>2145</v>
      </c>
      <c r="G958" s="167">
        <v>33081.480000000003</v>
      </c>
      <c r="H958">
        <v>-33081.480000000003</v>
      </c>
      <c r="I958">
        <v>0</v>
      </c>
      <c r="J958" s="181">
        <v>33532</v>
      </c>
      <c r="K958" s="183">
        <v>1991</v>
      </c>
      <c r="L958" t="s">
        <v>629</v>
      </c>
    </row>
    <row r="959" spans="3:12" ht="12.75" customHeight="1">
      <c r="C959">
        <v>3000</v>
      </c>
      <c r="D959" s="181">
        <v>33471</v>
      </c>
      <c r="E959">
        <v>60652</v>
      </c>
      <c r="F959" t="s">
        <v>2133</v>
      </c>
      <c r="G959" s="167">
        <v>7072.42</v>
      </c>
      <c r="H959">
        <v>-7072.42</v>
      </c>
      <c r="I959">
        <v>0</v>
      </c>
      <c r="J959" s="181">
        <v>33471</v>
      </c>
      <c r="K959" s="183">
        <v>1991</v>
      </c>
      <c r="L959" t="s">
        <v>629</v>
      </c>
    </row>
    <row r="960" spans="3:12" ht="12.75" customHeight="1">
      <c r="C960">
        <v>3000</v>
      </c>
      <c r="D960" s="181">
        <v>33471</v>
      </c>
      <c r="E960">
        <v>60653</v>
      </c>
      <c r="F960" t="s">
        <v>2132</v>
      </c>
      <c r="G960" s="167">
        <v>4491.0600000000004</v>
      </c>
      <c r="H960">
        <v>-4491.0600000000004</v>
      </c>
      <c r="I960">
        <v>0</v>
      </c>
      <c r="J960" s="181">
        <v>33471</v>
      </c>
      <c r="K960" s="183">
        <v>1991</v>
      </c>
      <c r="L960" t="s">
        <v>629</v>
      </c>
    </row>
    <row r="961" spans="3:12" ht="12.75" customHeight="1">
      <c r="C961">
        <v>3000</v>
      </c>
      <c r="D961" s="181">
        <v>33471</v>
      </c>
      <c r="E961">
        <v>60654</v>
      </c>
      <c r="F961" t="s">
        <v>2134</v>
      </c>
      <c r="G961" s="167">
        <v>36885.39</v>
      </c>
      <c r="H961">
        <v>-36885.39</v>
      </c>
      <c r="I961">
        <v>0</v>
      </c>
      <c r="J961" s="181">
        <v>33471</v>
      </c>
      <c r="K961" s="183">
        <v>1991</v>
      </c>
      <c r="L961" t="s">
        <v>629</v>
      </c>
    </row>
    <row r="962" spans="3:12" ht="12.75" customHeight="1">
      <c r="C962">
        <v>3000</v>
      </c>
      <c r="D962" s="181">
        <v>33756</v>
      </c>
      <c r="E962">
        <v>60658</v>
      </c>
      <c r="F962" t="s">
        <v>1322</v>
      </c>
      <c r="G962" s="167">
        <v>16416.740000000002</v>
      </c>
      <c r="H962">
        <v>-16416.740000000002</v>
      </c>
      <c r="I962">
        <v>0</v>
      </c>
      <c r="J962" s="181">
        <v>33756</v>
      </c>
      <c r="K962" s="183">
        <v>1992</v>
      </c>
      <c r="L962" t="s">
        <v>629</v>
      </c>
    </row>
    <row r="963" spans="3:12" ht="12.75" customHeight="1">
      <c r="C963">
        <v>3000</v>
      </c>
      <c r="D963" s="181">
        <v>33908</v>
      </c>
      <c r="E963">
        <v>60660</v>
      </c>
      <c r="F963" t="s">
        <v>2280</v>
      </c>
      <c r="G963" s="167">
        <v>57523.06</v>
      </c>
      <c r="H963">
        <v>-57523.06</v>
      </c>
      <c r="I963">
        <v>0</v>
      </c>
      <c r="J963" s="181">
        <v>33908</v>
      </c>
      <c r="K963" s="183">
        <v>1992</v>
      </c>
      <c r="L963" t="s">
        <v>629</v>
      </c>
    </row>
    <row r="964" spans="3:12" ht="12.75" customHeight="1">
      <c r="C964">
        <v>3000</v>
      </c>
      <c r="D964" s="181">
        <v>33756</v>
      </c>
      <c r="E964">
        <v>60661</v>
      </c>
      <c r="F964" t="s">
        <v>3704</v>
      </c>
      <c r="G964" s="167">
        <v>9563.56</v>
      </c>
      <c r="H964">
        <v>-9563.56</v>
      </c>
      <c r="I964">
        <v>0</v>
      </c>
      <c r="J964" s="181">
        <v>33756</v>
      </c>
      <c r="K964" s="183">
        <v>1992</v>
      </c>
      <c r="L964" t="s">
        <v>629</v>
      </c>
    </row>
    <row r="965" spans="3:12" ht="12.75" customHeight="1">
      <c r="C965">
        <v>3000</v>
      </c>
      <c r="D965" s="181">
        <v>33756</v>
      </c>
      <c r="E965">
        <v>60662</v>
      </c>
      <c r="F965" t="s">
        <v>3703</v>
      </c>
      <c r="G965" s="167">
        <v>7780.19</v>
      </c>
      <c r="H965">
        <v>-7780.19</v>
      </c>
      <c r="I965">
        <v>0</v>
      </c>
      <c r="J965" s="181">
        <v>33756</v>
      </c>
      <c r="K965" s="183">
        <v>1992</v>
      </c>
      <c r="L965" t="s">
        <v>629</v>
      </c>
    </row>
    <row r="966" spans="3:12" ht="12.75" customHeight="1">
      <c r="C966">
        <v>3000</v>
      </c>
      <c r="D966" s="181">
        <v>33785</v>
      </c>
      <c r="E966">
        <v>60663</v>
      </c>
      <c r="F966" t="s">
        <v>1863</v>
      </c>
      <c r="G966" s="167">
        <v>48994</v>
      </c>
      <c r="H966">
        <v>-48994</v>
      </c>
      <c r="I966">
        <v>0</v>
      </c>
      <c r="J966" s="181">
        <v>33785</v>
      </c>
      <c r="K966" s="183">
        <v>1992</v>
      </c>
      <c r="L966" t="s">
        <v>629</v>
      </c>
    </row>
    <row r="967" spans="3:12" ht="12.75" customHeight="1">
      <c r="C967">
        <v>3000</v>
      </c>
      <c r="D967" s="181">
        <v>33756</v>
      </c>
      <c r="E967">
        <v>60664</v>
      </c>
      <c r="F967" t="s">
        <v>1853</v>
      </c>
      <c r="G967" s="167">
        <v>17879.599999999999</v>
      </c>
      <c r="H967">
        <v>-17879.599999999999</v>
      </c>
      <c r="I967">
        <v>0</v>
      </c>
      <c r="J967" s="181">
        <v>33756</v>
      </c>
      <c r="K967" s="183">
        <v>1992</v>
      </c>
      <c r="L967" t="s">
        <v>629</v>
      </c>
    </row>
    <row r="968" spans="3:12" ht="12.75" customHeight="1">
      <c r="C968">
        <v>3000</v>
      </c>
      <c r="D968" s="181">
        <v>33953</v>
      </c>
      <c r="E968">
        <v>60665</v>
      </c>
      <c r="F968" t="s">
        <v>1688</v>
      </c>
      <c r="G968" s="167">
        <v>18670.150000000001</v>
      </c>
      <c r="H968">
        <v>-18670.150000000001</v>
      </c>
      <c r="I968">
        <v>0</v>
      </c>
      <c r="J968" s="181">
        <v>33953</v>
      </c>
      <c r="K968" s="183">
        <v>1992</v>
      </c>
      <c r="L968" t="s">
        <v>629</v>
      </c>
    </row>
    <row r="969" spans="3:12" ht="12.75" customHeight="1">
      <c r="C969">
        <v>3000</v>
      </c>
      <c r="D969" s="181">
        <v>33785</v>
      </c>
      <c r="E969">
        <v>60666</v>
      </c>
      <c r="F969" t="s">
        <v>1862</v>
      </c>
      <c r="G969" s="167">
        <v>16164.7</v>
      </c>
      <c r="H969">
        <v>-16164.7</v>
      </c>
      <c r="I969">
        <v>0</v>
      </c>
      <c r="J969" s="181">
        <v>33785</v>
      </c>
      <c r="K969" s="183">
        <v>1992</v>
      </c>
      <c r="L969" t="s">
        <v>629</v>
      </c>
    </row>
    <row r="970" spans="3:12" ht="12.75" customHeight="1">
      <c r="C970">
        <v>3000</v>
      </c>
      <c r="D970" s="181">
        <v>34032</v>
      </c>
      <c r="E970">
        <v>60667</v>
      </c>
      <c r="F970" t="s">
        <v>222</v>
      </c>
      <c r="G970" s="167">
        <v>3250</v>
      </c>
      <c r="H970">
        <v>-3250</v>
      </c>
      <c r="I970">
        <v>0</v>
      </c>
      <c r="J970" s="181">
        <v>34032</v>
      </c>
      <c r="K970" s="183">
        <v>1993</v>
      </c>
      <c r="L970" t="s">
        <v>629</v>
      </c>
    </row>
    <row r="971" spans="3:12" ht="12.75" customHeight="1">
      <c r="C971">
        <v>3000</v>
      </c>
      <c r="D971" s="181">
        <v>33876</v>
      </c>
      <c r="E971">
        <v>60671</v>
      </c>
      <c r="F971" t="s">
        <v>2273</v>
      </c>
      <c r="G971" s="167">
        <v>19529</v>
      </c>
      <c r="H971">
        <v>-19529</v>
      </c>
      <c r="I971">
        <v>0</v>
      </c>
      <c r="J971" s="181">
        <v>33876</v>
      </c>
      <c r="K971" s="183">
        <v>1992</v>
      </c>
      <c r="L971" t="s">
        <v>629</v>
      </c>
    </row>
    <row r="972" spans="3:12" ht="12.75" customHeight="1">
      <c r="C972">
        <v>3000</v>
      </c>
      <c r="D972" s="181">
        <v>34181</v>
      </c>
      <c r="E972">
        <v>60695</v>
      </c>
      <c r="F972" t="s">
        <v>252</v>
      </c>
      <c r="G972" s="167">
        <v>1513</v>
      </c>
      <c r="H972">
        <v>-1513</v>
      </c>
      <c r="I972">
        <v>0</v>
      </c>
      <c r="J972" s="181">
        <v>34181</v>
      </c>
      <c r="K972" s="183">
        <v>1993</v>
      </c>
      <c r="L972" t="s">
        <v>629</v>
      </c>
    </row>
    <row r="973" spans="3:12" ht="12.75" customHeight="1">
      <c r="C973">
        <v>3000</v>
      </c>
      <c r="D973" s="181">
        <v>34365</v>
      </c>
      <c r="E973">
        <v>60696</v>
      </c>
      <c r="F973" t="s">
        <v>1895</v>
      </c>
      <c r="G973" s="167">
        <v>2649.1</v>
      </c>
      <c r="H973">
        <v>-2649.1</v>
      </c>
      <c r="I973">
        <v>0</v>
      </c>
      <c r="J973" s="181">
        <v>34365</v>
      </c>
      <c r="K973" s="183">
        <v>1994</v>
      </c>
      <c r="L973" t="s">
        <v>629</v>
      </c>
    </row>
    <row r="974" spans="3:12" ht="12.75" customHeight="1">
      <c r="C974">
        <v>3000</v>
      </c>
      <c r="D974" s="181">
        <v>34121</v>
      </c>
      <c r="E974">
        <v>60697</v>
      </c>
      <c r="F974" t="s">
        <v>236</v>
      </c>
      <c r="G974" s="167">
        <v>3356</v>
      </c>
      <c r="H974">
        <v>-3356</v>
      </c>
      <c r="I974">
        <v>0</v>
      </c>
      <c r="J974" s="181">
        <v>34121</v>
      </c>
      <c r="K974" s="183">
        <v>1993</v>
      </c>
      <c r="L974" t="s">
        <v>629</v>
      </c>
    </row>
    <row r="975" spans="3:12" ht="12.75" customHeight="1">
      <c r="C975">
        <v>3000</v>
      </c>
      <c r="D975" s="181">
        <v>34424</v>
      </c>
      <c r="E975">
        <v>60698</v>
      </c>
      <c r="F975" t="s">
        <v>1901</v>
      </c>
      <c r="G975" s="167">
        <v>5578.95</v>
      </c>
      <c r="H975">
        <v>-5578.95</v>
      </c>
      <c r="I975">
        <v>0</v>
      </c>
      <c r="J975" s="181">
        <v>34424</v>
      </c>
      <c r="K975" s="183">
        <v>1994</v>
      </c>
      <c r="L975" t="s">
        <v>629</v>
      </c>
    </row>
    <row r="976" spans="3:12" ht="12.75" customHeight="1">
      <c r="C976">
        <v>3000</v>
      </c>
      <c r="D976" s="181">
        <v>34424</v>
      </c>
      <c r="E976">
        <v>60699</v>
      </c>
      <c r="F976" t="s">
        <v>3307</v>
      </c>
      <c r="G976" s="167">
        <v>7395.35</v>
      </c>
      <c r="H976">
        <v>-7395.35</v>
      </c>
      <c r="I976">
        <v>0</v>
      </c>
      <c r="J976" s="181">
        <v>34424</v>
      </c>
      <c r="K976" s="183">
        <v>1994</v>
      </c>
      <c r="L976" t="s">
        <v>629</v>
      </c>
    </row>
    <row r="977" spans="3:12" ht="12.75" customHeight="1">
      <c r="C977">
        <v>3000</v>
      </c>
      <c r="D977" s="181">
        <v>34424</v>
      </c>
      <c r="E977">
        <v>60700</v>
      </c>
      <c r="F977" t="s">
        <v>3309</v>
      </c>
      <c r="G977" s="167">
        <v>24319</v>
      </c>
      <c r="H977">
        <v>-21087.97</v>
      </c>
      <c r="I977">
        <v>3231.03</v>
      </c>
      <c r="J977" s="181">
        <v>34424</v>
      </c>
      <c r="K977" s="183">
        <v>1994</v>
      </c>
      <c r="L977" t="s">
        <v>629</v>
      </c>
    </row>
    <row r="978" spans="3:12" ht="12.75" customHeight="1">
      <c r="C978">
        <v>3000</v>
      </c>
      <c r="D978" s="181">
        <v>28460</v>
      </c>
      <c r="E978">
        <v>60713</v>
      </c>
      <c r="F978" t="s">
        <v>327</v>
      </c>
      <c r="G978" s="167">
        <v>-67901.259999999995</v>
      </c>
      <c r="H978">
        <v>67901.259999999995</v>
      </c>
      <c r="I978">
        <v>0</v>
      </c>
      <c r="J978" s="181">
        <v>28460</v>
      </c>
      <c r="K978" s="183">
        <v>1977</v>
      </c>
      <c r="L978" t="s">
        <v>629</v>
      </c>
    </row>
    <row r="979" spans="3:12" ht="12.75" customHeight="1">
      <c r="C979">
        <v>3000</v>
      </c>
      <c r="D979" s="181">
        <v>28885</v>
      </c>
      <c r="E979">
        <v>60718</v>
      </c>
      <c r="F979" t="s">
        <v>689</v>
      </c>
      <c r="G979" s="167">
        <v>114070</v>
      </c>
      <c r="H979">
        <v>-114070</v>
      </c>
      <c r="I979">
        <v>0</v>
      </c>
      <c r="J979" s="181">
        <v>28885</v>
      </c>
      <c r="K979" s="183">
        <v>1979</v>
      </c>
      <c r="L979" t="s">
        <v>629</v>
      </c>
    </row>
    <row r="980" spans="3:12" ht="12.75" customHeight="1">
      <c r="C980">
        <v>3000</v>
      </c>
      <c r="D980" s="181">
        <v>28885</v>
      </c>
      <c r="E980">
        <v>60719</v>
      </c>
      <c r="F980" t="s">
        <v>3527</v>
      </c>
      <c r="G980" s="167">
        <v>14699</v>
      </c>
      <c r="H980">
        <v>-14699</v>
      </c>
      <c r="I980">
        <v>0</v>
      </c>
      <c r="J980" s="181">
        <v>28885</v>
      </c>
      <c r="K980" s="183">
        <v>1979</v>
      </c>
      <c r="L980" t="s">
        <v>629</v>
      </c>
    </row>
    <row r="981" spans="3:12" ht="12.75" customHeight="1">
      <c r="C981">
        <v>3000</v>
      </c>
      <c r="D981" s="181">
        <v>28885</v>
      </c>
      <c r="E981">
        <v>60721</v>
      </c>
      <c r="F981" t="s">
        <v>311</v>
      </c>
      <c r="G981" s="167">
        <v>30489</v>
      </c>
      <c r="H981">
        <v>-30489</v>
      </c>
      <c r="I981">
        <v>0</v>
      </c>
      <c r="J981" s="181">
        <v>28885</v>
      </c>
      <c r="K981" s="183">
        <v>1979</v>
      </c>
      <c r="L981" t="s">
        <v>629</v>
      </c>
    </row>
    <row r="982" spans="3:12" ht="12.75" customHeight="1">
      <c r="C982">
        <v>3000</v>
      </c>
      <c r="D982" s="181">
        <v>32492</v>
      </c>
      <c r="E982">
        <v>60726</v>
      </c>
      <c r="F982" t="s">
        <v>447</v>
      </c>
      <c r="G982" s="167">
        <v>23001.49</v>
      </c>
      <c r="H982">
        <v>-23001.49</v>
      </c>
      <c r="I982">
        <v>0</v>
      </c>
      <c r="J982" s="181">
        <v>32492</v>
      </c>
      <c r="K982" s="183">
        <v>1988</v>
      </c>
      <c r="L982" t="s">
        <v>629</v>
      </c>
    </row>
    <row r="983" spans="3:12" ht="12.75" customHeight="1">
      <c r="C983">
        <v>3000</v>
      </c>
      <c r="D983" s="181">
        <v>32567</v>
      </c>
      <c r="E983">
        <v>60728</v>
      </c>
      <c r="F983" t="s">
        <v>451</v>
      </c>
      <c r="G983" s="167">
        <v>6148</v>
      </c>
      <c r="H983">
        <v>-6148</v>
      </c>
      <c r="I983">
        <v>0</v>
      </c>
      <c r="J983" s="181">
        <v>32567</v>
      </c>
      <c r="K983" s="183">
        <v>1989</v>
      </c>
      <c r="L983" t="s">
        <v>629</v>
      </c>
    </row>
    <row r="984" spans="3:12" ht="12.75" customHeight="1">
      <c r="C984">
        <v>3000</v>
      </c>
      <c r="D984" s="181">
        <v>32416</v>
      </c>
      <c r="E984">
        <v>60730</v>
      </c>
      <c r="F984" t="s">
        <v>441</v>
      </c>
      <c r="G984" s="167">
        <v>28932.5</v>
      </c>
      <c r="H984">
        <v>-28932.5</v>
      </c>
      <c r="I984">
        <v>0</v>
      </c>
      <c r="J984" s="181">
        <v>32416</v>
      </c>
      <c r="K984" s="183">
        <v>1988</v>
      </c>
      <c r="L984" t="s">
        <v>629</v>
      </c>
    </row>
    <row r="985" spans="3:12" ht="12.75" customHeight="1">
      <c r="C985">
        <v>3000</v>
      </c>
      <c r="D985" s="181">
        <v>32932</v>
      </c>
      <c r="E985">
        <v>60740</v>
      </c>
      <c r="F985" t="s">
        <v>3806</v>
      </c>
      <c r="G985" s="167">
        <v>33746</v>
      </c>
      <c r="H985">
        <v>-25462.42</v>
      </c>
      <c r="I985">
        <v>8283.58</v>
      </c>
      <c r="J985" s="181">
        <v>32932</v>
      </c>
      <c r="K985" s="183">
        <v>1990</v>
      </c>
      <c r="L985" t="s">
        <v>629</v>
      </c>
    </row>
    <row r="986" spans="3:12" ht="12.75" customHeight="1">
      <c r="C986">
        <v>3000</v>
      </c>
      <c r="D986" s="181">
        <v>32932</v>
      </c>
      <c r="E986">
        <v>60741</v>
      </c>
      <c r="F986" t="s">
        <v>3810</v>
      </c>
      <c r="G986" s="167">
        <v>370000</v>
      </c>
      <c r="H986">
        <v>-276818.98</v>
      </c>
      <c r="I986">
        <v>93181.02</v>
      </c>
      <c r="J986" s="181">
        <v>32932</v>
      </c>
      <c r="K986" s="183">
        <v>1990</v>
      </c>
      <c r="L986" t="s">
        <v>629</v>
      </c>
    </row>
    <row r="987" spans="3:12" ht="12.75" customHeight="1">
      <c r="C987">
        <v>3000</v>
      </c>
      <c r="D987" s="181">
        <v>32932</v>
      </c>
      <c r="E987">
        <v>60742</v>
      </c>
      <c r="F987" t="s">
        <v>3803</v>
      </c>
      <c r="G987" s="167">
        <v>11800</v>
      </c>
      <c r="H987">
        <v>-8903.4599999999991</v>
      </c>
      <c r="I987">
        <v>2896.54</v>
      </c>
      <c r="J987" s="181">
        <v>32932</v>
      </c>
      <c r="K987" s="183">
        <v>1990</v>
      </c>
      <c r="L987" t="s">
        <v>629</v>
      </c>
    </row>
    <row r="988" spans="3:12" ht="12.75" customHeight="1">
      <c r="C988">
        <v>3000</v>
      </c>
      <c r="D988" s="181">
        <v>32932</v>
      </c>
      <c r="E988">
        <v>60743</v>
      </c>
      <c r="F988" t="s">
        <v>3808</v>
      </c>
      <c r="G988" s="167">
        <v>82722</v>
      </c>
      <c r="H988">
        <v>-62416.38</v>
      </c>
      <c r="I988">
        <v>20305.62</v>
      </c>
      <c r="J988" s="181">
        <v>32932</v>
      </c>
      <c r="K988" s="183">
        <v>1990</v>
      </c>
      <c r="L988" t="s">
        <v>629</v>
      </c>
    </row>
    <row r="989" spans="3:12" ht="12.75" customHeight="1">
      <c r="C989">
        <v>3000</v>
      </c>
      <c r="D989" s="181">
        <v>32932</v>
      </c>
      <c r="E989">
        <v>60744</v>
      </c>
      <c r="F989" t="s">
        <v>3811</v>
      </c>
      <c r="G989" s="167">
        <v>907000</v>
      </c>
      <c r="H989">
        <v>-684360.39</v>
      </c>
      <c r="I989">
        <v>222639.61</v>
      </c>
      <c r="J989" s="181">
        <v>32932</v>
      </c>
      <c r="K989" s="183">
        <v>1990</v>
      </c>
      <c r="L989" t="s">
        <v>629</v>
      </c>
    </row>
    <row r="990" spans="3:12" ht="12.75" customHeight="1">
      <c r="C990">
        <v>3000</v>
      </c>
      <c r="D990" s="181">
        <v>32932</v>
      </c>
      <c r="E990">
        <v>60745</v>
      </c>
      <c r="F990" t="s">
        <v>3805</v>
      </c>
      <c r="G990" s="167">
        <v>28900</v>
      </c>
      <c r="H990">
        <v>-21805.98</v>
      </c>
      <c r="I990">
        <v>7094.02</v>
      </c>
      <c r="J990" s="181">
        <v>32932</v>
      </c>
      <c r="K990" s="183">
        <v>1990</v>
      </c>
      <c r="L990" t="s">
        <v>629</v>
      </c>
    </row>
    <row r="991" spans="3:12" ht="12.75" customHeight="1">
      <c r="C991">
        <v>3000</v>
      </c>
      <c r="D991" s="181">
        <v>32932</v>
      </c>
      <c r="E991">
        <v>60746</v>
      </c>
      <c r="F991" t="s">
        <v>3809</v>
      </c>
      <c r="G991" s="167">
        <v>149807</v>
      </c>
      <c r="H991">
        <v>-113034.16</v>
      </c>
      <c r="I991">
        <v>36772.839999999997</v>
      </c>
      <c r="J991" s="181">
        <v>32932</v>
      </c>
      <c r="K991" s="183">
        <v>1990</v>
      </c>
      <c r="L991" t="s">
        <v>629</v>
      </c>
    </row>
    <row r="992" spans="3:12" ht="12.75" customHeight="1">
      <c r="C992">
        <v>3000</v>
      </c>
      <c r="D992" s="181">
        <v>32932</v>
      </c>
      <c r="E992">
        <v>60747</v>
      </c>
      <c r="F992" t="s">
        <v>3812</v>
      </c>
      <c r="G992" s="167">
        <v>1642500</v>
      </c>
      <c r="H992">
        <v>-1239318.6000000001</v>
      </c>
      <c r="I992">
        <v>403181.4</v>
      </c>
      <c r="J992" s="181">
        <v>32932</v>
      </c>
      <c r="K992" s="183">
        <v>1990</v>
      </c>
      <c r="L992" t="s">
        <v>629</v>
      </c>
    </row>
    <row r="993" spans="3:12" ht="12.75" customHeight="1">
      <c r="C993">
        <v>3000</v>
      </c>
      <c r="D993" s="181">
        <v>32932</v>
      </c>
      <c r="E993">
        <v>60748</v>
      </c>
      <c r="F993" t="s">
        <v>3807</v>
      </c>
      <c r="G993" s="167">
        <v>52400</v>
      </c>
      <c r="H993">
        <v>-39537.49</v>
      </c>
      <c r="I993">
        <v>12862.51</v>
      </c>
      <c r="J993" s="181">
        <v>32932</v>
      </c>
      <c r="K993" s="183">
        <v>1990</v>
      </c>
      <c r="L993" t="s">
        <v>629</v>
      </c>
    </row>
    <row r="994" spans="3:12" ht="12.75" customHeight="1">
      <c r="C994">
        <v>3000</v>
      </c>
      <c r="D994" s="181">
        <v>32932</v>
      </c>
      <c r="E994">
        <v>60750</v>
      </c>
      <c r="F994" t="s">
        <v>3804</v>
      </c>
      <c r="G994" s="167">
        <v>17406.59</v>
      </c>
      <c r="H994">
        <v>-13133.82</v>
      </c>
      <c r="I994">
        <v>4272.7700000000004</v>
      </c>
      <c r="J994" s="181">
        <v>32932</v>
      </c>
      <c r="K994" s="183">
        <v>1990</v>
      </c>
      <c r="L994" t="s">
        <v>629</v>
      </c>
    </row>
    <row r="995" spans="3:12" ht="12.75" customHeight="1">
      <c r="C995">
        <v>3000</v>
      </c>
      <c r="D995" s="181">
        <v>32932</v>
      </c>
      <c r="E995">
        <v>60751</v>
      </c>
      <c r="F995" t="s">
        <v>3802</v>
      </c>
      <c r="G995" s="167">
        <v>10824</v>
      </c>
      <c r="H995">
        <v>-8167.05</v>
      </c>
      <c r="I995">
        <v>2656.95</v>
      </c>
      <c r="J995" s="181">
        <v>32932</v>
      </c>
      <c r="K995" s="183">
        <v>1990</v>
      </c>
      <c r="L995" t="s">
        <v>629</v>
      </c>
    </row>
    <row r="996" spans="3:12" ht="12.75" customHeight="1">
      <c r="C996">
        <v>3000</v>
      </c>
      <c r="D996" s="181">
        <v>33025</v>
      </c>
      <c r="E996">
        <v>60752</v>
      </c>
      <c r="F996" t="s">
        <v>1405</v>
      </c>
      <c r="G996" s="167">
        <v>10813.55</v>
      </c>
      <c r="H996">
        <v>-10813.55</v>
      </c>
      <c r="I996">
        <v>0</v>
      </c>
      <c r="J996" s="181">
        <v>33025</v>
      </c>
      <c r="K996" s="183">
        <v>1990</v>
      </c>
      <c r="L996" t="s">
        <v>629</v>
      </c>
    </row>
    <row r="997" spans="3:12" ht="12.75" customHeight="1">
      <c r="C997">
        <v>3000</v>
      </c>
      <c r="D997" s="181">
        <v>33211</v>
      </c>
      <c r="E997">
        <v>60756</v>
      </c>
      <c r="F997" t="s">
        <v>3252</v>
      </c>
      <c r="G997" s="167">
        <v>29682</v>
      </c>
      <c r="H997">
        <v>-29682</v>
      </c>
      <c r="I997">
        <v>0</v>
      </c>
      <c r="J997" s="181">
        <v>33211</v>
      </c>
      <c r="K997" s="183">
        <v>1990</v>
      </c>
      <c r="L997" t="s">
        <v>629</v>
      </c>
    </row>
    <row r="998" spans="3:12" ht="12.75" customHeight="1">
      <c r="C998">
        <v>3000</v>
      </c>
      <c r="D998" s="181">
        <v>33211</v>
      </c>
      <c r="E998">
        <v>60757</v>
      </c>
      <c r="F998" t="s">
        <v>3251</v>
      </c>
      <c r="G998" s="167">
        <v>29674</v>
      </c>
      <c r="H998">
        <v>-29674</v>
      </c>
      <c r="I998">
        <v>0</v>
      </c>
      <c r="J998" s="181">
        <v>33211</v>
      </c>
      <c r="K998" s="183">
        <v>1990</v>
      </c>
      <c r="L998" t="s">
        <v>629</v>
      </c>
    </row>
    <row r="999" spans="3:12" ht="12.75" customHeight="1">
      <c r="C999">
        <v>3000</v>
      </c>
      <c r="D999" s="181">
        <v>33211</v>
      </c>
      <c r="E999">
        <v>60758</v>
      </c>
      <c r="F999" t="s">
        <v>3253</v>
      </c>
      <c r="G999" s="167">
        <v>52022.12</v>
      </c>
      <c r="H999">
        <v>-52022.12</v>
      </c>
      <c r="I999">
        <v>0</v>
      </c>
      <c r="J999" s="181">
        <v>33211</v>
      </c>
      <c r="K999" s="183">
        <v>1990</v>
      </c>
      <c r="L999" t="s">
        <v>629</v>
      </c>
    </row>
    <row r="1000" spans="3:12" ht="12.75" customHeight="1">
      <c r="C1000">
        <v>3000</v>
      </c>
      <c r="D1000" s="181">
        <v>33221</v>
      </c>
      <c r="E1000">
        <v>60759</v>
      </c>
      <c r="F1000" t="s">
        <v>3256</v>
      </c>
      <c r="G1000" s="167">
        <v>24678.22</v>
      </c>
      <c r="H1000">
        <v>-24678.22</v>
      </c>
      <c r="I1000">
        <v>0</v>
      </c>
      <c r="J1000" s="181">
        <v>33221</v>
      </c>
      <c r="K1000" s="183">
        <v>1990</v>
      </c>
      <c r="L1000" t="s">
        <v>629</v>
      </c>
    </row>
    <row r="1001" spans="3:12" ht="12.75" customHeight="1">
      <c r="C1001">
        <v>3000</v>
      </c>
      <c r="D1001" s="181">
        <v>33221</v>
      </c>
      <c r="E1001">
        <v>60760</v>
      </c>
      <c r="F1001" t="s">
        <v>3255</v>
      </c>
      <c r="G1001" s="167">
        <v>1394</v>
      </c>
      <c r="H1001">
        <v>-1394</v>
      </c>
      <c r="I1001">
        <v>0</v>
      </c>
      <c r="J1001" s="181">
        <v>33221</v>
      </c>
      <c r="K1001" s="183">
        <v>1990</v>
      </c>
      <c r="L1001" t="s">
        <v>629</v>
      </c>
    </row>
    <row r="1002" spans="3:12" ht="12.75" customHeight="1">
      <c r="C1002">
        <v>3000</v>
      </c>
      <c r="D1002" s="181">
        <v>33146</v>
      </c>
      <c r="E1002">
        <v>60763</v>
      </c>
      <c r="F1002" t="s">
        <v>2985</v>
      </c>
      <c r="G1002" s="167">
        <v>4548.75</v>
      </c>
      <c r="H1002">
        <v>-4548.75</v>
      </c>
      <c r="I1002">
        <v>0</v>
      </c>
      <c r="J1002" s="181">
        <v>33146</v>
      </c>
      <c r="K1002" s="183">
        <v>1990</v>
      </c>
      <c r="L1002" t="s">
        <v>629</v>
      </c>
    </row>
    <row r="1003" spans="3:12" ht="12.75" customHeight="1">
      <c r="C1003">
        <v>3000</v>
      </c>
      <c r="D1003" s="181">
        <v>33146</v>
      </c>
      <c r="E1003">
        <v>60764</v>
      </c>
      <c r="F1003" t="s">
        <v>2984</v>
      </c>
      <c r="G1003" s="167">
        <v>3430</v>
      </c>
      <c r="H1003">
        <v>-3430</v>
      </c>
      <c r="I1003">
        <v>0</v>
      </c>
      <c r="J1003" s="181">
        <v>33146</v>
      </c>
      <c r="K1003" s="183">
        <v>1990</v>
      </c>
      <c r="L1003" t="s">
        <v>629</v>
      </c>
    </row>
    <row r="1004" spans="3:12" ht="12.75" customHeight="1">
      <c r="C1004">
        <v>3000</v>
      </c>
      <c r="D1004" s="181">
        <v>33146</v>
      </c>
      <c r="E1004">
        <v>60765</v>
      </c>
      <c r="F1004" t="s">
        <v>2988</v>
      </c>
      <c r="G1004" s="167">
        <v>97323.08</v>
      </c>
      <c r="H1004">
        <v>-97323.08</v>
      </c>
      <c r="I1004">
        <v>0</v>
      </c>
      <c r="J1004" s="181">
        <v>33146</v>
      </c>
      <c r="K1004" s="183">
        <v>1990</v>
      </c>
      <c r="L1004" t="s">
        <v>629</v>
      </c>
    </row>
    <row r="1005" spans="3:12" ht="12.75" customHeight="1">
      <c r="C1005">
        <v>3000</v>
      </c>
      <c r="D1005" s="181">
        <v>33146</v>
      </c>
      <c r="E1005">
        <v>60766</v>
      </c>
      <c r="F1005" t="s">
        <v>2986</v>
      </c>
      <c r="G1005" s="167">
        <v>23050</v>
      </c>
      <c r="H1005">
        <v>-23050</v>
      </c>
      <c r="I1005">
        <v>0</v>
      </c>
      <c r="J1005" s="181">
        <v>33146</v>
      </c>
      <c r="K1005" s="183">
        <v>1990</v>
      </c>
      <c r="L1005" t="s">
        <v>629</v>
      </c>
    </row>
    <row r="1006" spans="3:12" ht="12.75" customHeight="1">
      <c r="C1006">
        <v>3000</v>
      </c>
      <c r="D1006" s="181">
        <v>33493</v>
      </c>
      <c r="E1006">
        <v>60771</v>
      </c>
      <c r="F1006" t="s">
        <v>2138</v>
      </c>
      <c r="G1006" s="167">
        <v>18485</v>
      </c>
      <c r="H1006">
        <v>-18485</v>
      </c>
      <c r="I1006">
        <v>0</v>
      </c>
      <c r="J1006" s="181">
        <v>33493</v>
      </c>
      <c r="K1006" s="183">
        <v>1991</v>
      </c>
      <c r="L1006" t="s">
        <v>629</v>
      </c>
    </row>
    <row r="1007" spans="3:12" ht="12.75" customHeight="1">
      <c r="C1007">
        <v>3000</v>
      </c>
      <c r="D1007" s="181">
        <v>33511</v>
      </c>
      <c r="E1007">
        <v>60773</v>
      </c>
      <c r="F1007" t="s">
        <v>2141</v>
      </c>
      <c r="G1007" s="167">
        <v>3715</v>
      </c>
      <c r="H1007">
        <v>-3715</v>
      </c>
      <c r="I1007">
        <v>0</v>
      </c>
      <c r="J1007" s="181">
        <v>33511</v>
      </c>
      <c r="K1007" s="183">
        <v>1991</v>
      </c>
      <c r="L1007" t="s">
        <v>629</v>
      </c>
    </row>
    <row r="1008" spans="3:12" ht="12.75" customHeight="1">
      <c r="C1008">
        <v>3000</v>
      </c>
      <c r="D1008" s="181">
        <v>33581</v>
      </c>
      <c r="E1008">
        <v>60775</v>
      </c>
      <c r="F1008" t="s">
        <v>3824</v>
      </c>
      <c r="G1008" s="167">
        <v>242962</v>
      </c>
      <c r="H1008">
        <v>-242962</v>
      </c>
      <c r="I1008">
        <v>0</v>
      </c>
      <c r="J1008" s="181">
        <v>33581</v>
      </c>
      <c r="K1008" s="183">
        <v>1991</v>
      </c>
      <c r="L1008" t="s">
        <v>629</v>
      </c>
    </row>
    <row r="1009" spans="3:12" ht="12.75" customHeight="1">
      <c r="C1009">
        <v>3000</v>
      </c>
      <c r="D1009" s="181">
        <v>33563</v>
      </c>
      <c r="E1009">
        <v>60776</v>
      </c>
      <c r="F1009" t="s">
        <v>2957</v>
      </c>
      <c r="G1009" s="167">
        <v>30163.5</v>
      </c>
      <c r="H1009">
        <v>-30163.5</v>
      </c>
      <c r="I1009">
        <v>0</v>
      </c>
      <c r="J1009" s="181">
        <v>33563</v>
      </c>
      <c r="K1009" s="183">
        <v>1991</v>
      </c>
      <c r="L1009" t="s">
        <v>629</v>
      </c>
    </row>
    <row r="1010" spans="3:12" ht="12.75" customHeight="1">
      <c r="C1010">
        <v>3000</v>
      </c>
      <c r="D1010" s="181">
        <v>33557</v>
      </c>
      <c r="E1010">
        <v>60777</v>
      </c>
      <c r="F1010" t="s">
        <v>2147</v>
      </c>
      <c r="G1010" s="167">
        <v>82019.710000000006</v>
      </c>
      <c r="H1010">
        <v>-82019.710000000006</v>
      </c>
      <c r="I1010">
        <v>0</v>
      </c>
      <c r="J1010" s="181">
        <v>33557</v>
      </c>
      <c r="K1010" s="183">
        <v>1991</v>
      </c>
      <c r="L1010" t="s">
        <v>629</v>
      </c>
    </row>
    <row r="1011" spans="3:12" ht="12.75" customHeight="1">
      <c r="C1011">
        <v>3000</v>
      </c>
      <c r="D1011" s="181">
        <v>33507</v>
      </c>
      <c r="E1011">
        <v>60778</v>
      </c>
      <c r="F1011" t="s">
        <v>2140</v>
      </c>
      <c r="G1011" s="167">
        <v>19655.68</v>
      </c>
      <c r="H1011">
        <v>-19655.68</v>
      </c>
      <c r="I1011">
        <v>0</v>
      </c>
      <c r="J1011" s="181">
        <v>33507</v>
      </c>
      <c r="K1011" s="183">
        <v>1991</v>
      </c>
      <c r="L1011" t="s">
        <v>629</v>
      </c>
    </row>
    <row r="1012" spans="3:12" ht="12.75" customHeight="1">
      <c r="C1012">
        <v>3000</v>
      </c>
      <c r="D1012" s="181">
        <v>33574</v>
      </c>
      <c r="E1012">
        <v>60779</v>
      </c>
      <c r="F1012" t="s">
        <v>3822</v>
      </c>
      <c r="G1012" s="167">
        <v>12621.33</v>
      </c>
      <c r="H1012">
        <v>-12621.33</v>
      </c>
      <c r="I1012">
        <v>0</v>
      </c>
      <c r="J1012" s="181">
        <v>33574</v>
      </c>
      <c r="K1012" s="183">
        <v>1991</v>
      </c>
      <c r="L1012" t="s">
        <v>629</v>
      </c>
    </row>
    <row r="1013" spans="3:12" ht="12.75" customHeight="1">
      <c r="C1013">
        <v>3000</v>
      </c>
      <c r="D1013" s="181">
        <v>33900</v>
      </c>
      <c r="E1013">
        <v>60783</v>
      </c>
      <c r="F1013" t="s">
        <v>2279</v>
      </c>
      <c r="G1013" s="167">
        <v>8942</v>
      </c>
      <c r="H1013">
        <v>-8942</v>
      </c>
      <c r="I1013">
        <v>0</v>
      </c>
      <c r="J1013" s="181">
        <v>33900</v>
      </c>
      <c r="K1013" s="183">
        <v>1992</v>
      </c>
      <c r="L1013" t="s">
        <v>629</v>
      </c>
    </row>
    <row r="1014" spans="3:12" ht="12.75" customHeight="1">
      <c r="C1014">
        <v>3000</v>
      </c>
      <c r="D1014" s="181">
        <v>33893</v>
      </c>
      <c r="E1014">
        <v>60787</v>
      </c>
      <c r="F1014" t="s">
        <v>2277</v>
      </c>
      <c r="G1014" s="167">
        <v>6195</v>
      </c>
      <c r="H1014">
        <v>-6195</v>
      </c>
      <c r="I1014">
        <v>0</v>
      </c>
      <c r="J1014" s="181">
        <v>33893</v>
      </c>
      <c r="K1014" s="183">
        <v>1992</v>
      </c>
      <c r="L1014" t="s">
        <v>629</v>
      </c>
    </row>
    <row r="1015" spans="3:12" ht="12.75" customHeight="1">
      <c r="C1015">
        <v>3000</v>
      </c>
      <c r="D1015" s="181">
        <v>33938</v>
      </c>
      <c r="E1015">
        <v>60788</v>
      </c>
      <c r="F1015" t="s">
        <v>1681</v>
      </c>
      <c r="G1015" s="167">
        <v>31472.67</v>
      </c>
      <c r="H1015">
        <v>-31472.67</v>
      </c>
      <c r="I1015">
        <v>0</v>
      </c>
      <c r="J1015" s="181">
        <v>33938</v>
      </c>
      <c r="K1015" s="183">
        <v>1992</v>
      </c>
      <c r="L1015" t="s">
        <v>629</v>
      </c>
    </row>
    <row r="1016" spans="3:12" ht="12.75" customHeight="1">
      <c r="C1016">
        <v>3000</v>
      </c>
      <c r="D1016" s="181">
        <v>33942</v>
      </c>
      <c r="E1016">
        <v>60789</v>
      </c>
      <c r="F1016" t="s">
        <v>1687</v>
      </c>
      <c r="G1016" s="167">
        <v>5900</v>
      </c>
      <c r="H1016">
        <v>-5900</v>
      </c>
      <c r="I1016">
        <v>0</v>
      </c>
      <c r="J1016" s="181">
        <v>33942</v>
      </c>
      <c r="K1016" s="183">
        <v>1992</v>
      </c>
      <c r="L1016" t="s">
        <v>629</v>
      </c>
    </row>
    <row r="1017" spans="3:12" ht="12.75" customHeight="1">
      <c r="C1017">
        <v>3000</v>
      </c>
      <c r="D1017" s="181">
        <v>33893</v>
      </c>
      <c r="E1017">
        <v>60791</v>
      </c>
      <c r="F1017" t="s">
        <v>2278</v>
      </c>
      <c r="G1017" s="167">
        <v>7925</v>
      </c>
      <c r="H1017">
        <v>-7925</v>
      </c>
      <c r="I1017">
        <v>0</v>
      </c>
      <c r="J1017" s="181">
        <v>33893</v>
      </c>
      <c r="K1017" s="183">
        <v>1992</v>
      </c>
      <c r="L1017" t="s">
        <v>629</v>
      </c>
    </row>
    <row r="1018" spans="3:12" ht="12.75" customHeight="1">
      <c r="C1018">
        <v>3000</v>
      </c>
      <c r="D1018" s="181">
        <v>34029</v>
      </c>
      <c r="E1018">
        <v>60792</v>
      </c>
      <c r="F1018" t="s">
        <v>221</v>
      </c>
      <c r="G1018" s="167">
        <v>10400</v>
      </c>
      <c r="H1018">
        <v>-10400</v>
      </c>
      <c r="I1018">
        <v>0</v>
      </c>
      <c r="J1018" s="181">
        <v>34029</v>
      </c>
      <c r="K1018" s="183">
        <v>1993</v>
      </c>
      <c r="L1018" t="s">
        <v>629</v>
      </c>
    </row>
    <row r="1019" spans="3:12" ht="12.75" customHeight="1">
      <c r="C1019">
        <v>3000</v>
      </c>
      <c r="D1019" s="181">
        <v>33908</v>
      </c>
      <c r="E1019">
        <v>60793</v>
      </c>
      <c r="F1019" t="s">
        <v>553</v>
      </c>
      <c r="G1019" s="167">
        <v>298543.75</v>
      </c>
      <c r="H1019">
        <v>-298543.75</v>
      </c>
      <c r="I1019">
        <v>0</v>
      </c>
      <c r="J1019" s="181">
        <v>33908</v>
      </c>
      <c r="K1019" s="183">
        <v>1992</v>
      </c>
      <c r="L1019" t="s">
        <v>629</v>
      </c>
    </row>
    <row r="1020" spans="3:12" ht="12.75" customHeight="1">
      <c r="C1020">
        <v>3000</v>
      </c>
      <c r="D1020" s="181">
        <v>29586</v>
      </c>
      <c r="E1020">
        <v>60832</v>
      </c>
      <c r="F1020" t="s">
        <v>3039</v>
      </c>
      <c r="G1020" s="167">
        <v>47098</v>
      </c>
      <c r="H1020">
        <v>-47098</v>
      </c>
      <c r="I1020">
        <v>0</v>
      </c>
      <c r="J1020" s="181">
        <v>29586</v>
      </c>
      <c r="K1020" s="183">
        <v>1980</v>
      </c>
      <c r="L1020" t="s">
        <v>629</v>
      </c>
    </row>
    <row r="1021" spans="3:12" ht="12.75" customHeight="1">
      <c r="C1021">
        <v>3000</v>
      </c>
      <c r="D1021" s="181">
        <v>29586</v>
      </c>
      <c r="E1021">
        <v>60834</v>
      </c>
      <c r="F1021" t="s">
        <v>3040</v>
      </c>
      <c r="G1021" s="167">
        <v>49997</v>
      </c>
      <c r="H1021">
        <v>-49997</v>
      </c>
      <c r="I1021">
        <v>0</v>
      </c>
      <c r="J1021" s="181">
        <v>29586</v>
      </c>
      <c r="K1021" s="183">
        <v>1980</v>
      </c>
      <c r="L1021" t="s">
        <v>629</v>
      </c>
    </row>
    <row r="1022" spans="3:12" ht="12.75" customHeight="1">
      <c r="C1022">
        <v>3000</v>
      </c>
      <c r="D1022" s="181">
        <v>29586</v>
      </c>
      <c r="E1022">
        <v>60835</v>
      </c>
      <c r="F1022" t="s">
        <v>2590</v>
      </c>
      <c r="G1022" s="167">
        <v>137375</v>
      </c>
      <c r="H1022">
        <v>-137375</v>
      </c>
      <c r="I1022">
        <v>0</v>
      </c>
      <c r="J1022" s="181">
        <v>29586</v>
      </c>
      <c r="K1022" s="183">
        <v>1980</v>
      </c>
      <c r="L1022" t="s">
        <v>629</v>
      </c>
    </row>
    <row r="1023" spans="3:12" ht="12.75" customHeight="1">
      <c r="C1023">
        <v>3000</v>
      </c>
      <c r="D1023" s="181">
        <v>32659</v>
      </c>
      <c r="E1023">
        <v>60846</v>
      </c>
      <c r="F1023" t="s">
        <v>3097</v>
      </c>
      <c r="G1023" s="167">
        <v>0</v>
      </c>
      <c r="H1023">
        <v>0</v>
      </c>
      <c r="I1023">
        <v>0</v>
      </c>
      <c r="J1023" s="181">
        <v>32659</v>
      </c>
      <c r="K1023" s="183">
        <v>1989</v>
      </c>
      <c r="L1023" t="s">
        <v>629</v>
      </c>
    </row>
    <row r="1024" spans="3:12" ht="12.75" customHeight="1">
      <c r="C1024">
        <v>3000</v>
      </c>
      <c r="D1024" s="181">
        <v>32659</v>
      </c>
      <c r="E1024">
        <v>60848</v>
      </c>
      <c r="F1024" t="s">
        <v>3097</v>
      </c>
      <c r="G1024" s="167">
        <v>0</v>
      </c>
      <c r="H1024">
        <v>0</v>
      </c>
      <c r="I1024">
        <v>0</v>
      </c>
      <c r="J1024" s="181">
        <v>32659</v>
      </c>
      <c r="K1024" s="183">
        <v>1989</v>
      </c>
      <c r="L1024" t="s">
        <v>629</v>
      </c>
    </row>
    <row r="1025" spans="3:12" ht="12.75" customHeight="1">
      <c r="C1025">
        <v>3000</v>
      </c>
      <c r="D1025" s="181">
        <v>32659</v>
      </c>
      <c r="E1025">
        <v>60850</v>
      </c>
      <c r="F1025" t="s">
        <v>3097</v>
      </c>
      <c r="G1025" s="167">
        <v>0</v>
      </c>
      <c r="H1025">
        <v>0</v>
      </c>
      <c r="I1025">
        <v>0</v>
      </c>
      <c r="J1025" s="181">
        <v>32659</v>
      </c>
      <c r="K1025" s="183">
        <v>1989</v>
      </c>
      <c r="L1025" t="s">
        <v>629</v>
      </c>
    </row>
    <row r="1026" spans="3:12" ht="12.75" customHeight="1">
      <c r="C1026">
        <v>3000</v>
      </c>
      <c r="D1026" s="181">
        <v>32582</v>
      </c>
      <c r="E1026">
        <v>60855</v>
      </c>
      <c r="F1026" t="s">
        <v>455</v>
      </c>
      <c r="G1026" s="167">
        <v>30168.61</v>
      </c>
      <c r="H1026">
        <v>-30168.61</v>
      </c>
      <c r="I1026">
        <v>0</v>
      </c>
      <c r="J1026" s="181">
        <v>32582</v>
      </c>
      <c r="K1026" s="183">
        <v>1989</v>
      </c>
      <c r="L1026" t="s">
        <v>629</v>
      </c>
    </row>
    <row r="1027" spans="3:12" ht="12.75" customHeight="1">
      <c r="C1027">
        <v>3000</v>
      </c>
      <c r="D1027" s="181">
        <v>32355</v>
      </c>
      <c r="E1027">
        <v>60857</v>
      </c>
      <c r="F1027" t="s">
        <v>424</v>
      </c>
      <c r="G1027" s="167">
        <v>10378</v>
      </c>
      <c r="H1027">
        <v>-10378</v>
      </c>
      <c r="I1027">
        <v>0</v>
      </c>
      <c r="J1027" s="181">
        <v>32355</v>
      </c>
      <c r="K1027" s="183">
        <v>1988</v>
      </c>
      <c r="L1027" t="s">
        <v>629</v>
      </c>
    </row>
    <row r="1028" spans="3:12" ht="12.75" customHeight="1">
      <c r="C1028">
        <v>3000</v>
      </c>
      <c r="D1028" s="181">
        <v>32356</v>
      </c>
      <c r="E1028">
        <v>60859</v>
      </c>
      <c r="F1028" t="s">
        <v>425</v>
      </c>
      <c r="G1028" s="167">
        <v>2253.0500000000002</v>
      </c>
      <c r="H1028">
        <v>-2253.0500000000002</v>
      </c>
      <c r="I1028">
        <v>0</v>
      </c>
      <c r="J1028" s="181">
        <v>32356</v>
      </c>
      <c r="K1028" s="183">
        <v>1988</v>
      </c>
      <c r="L1028" t="s">
        <v>629</v>
      </c>
    </row>
    <row r="1029" spans="3:12" ht="12.75" customHeight="1">
      <c r="C1029">
        <v>3000</v>
      </c>
      <c r="D1029" s="181">
        <v>32598</v>
      </c>
      <c r="E1029">
        <v>60860</v>
      </c>
      <c r="F1029" t="s">
        <v>458</v>
      </c>
      <c r="G1029" s="167">
        <v>7903.45</v>
      </c>
      <c r="H1029">
        <v>-7903.45</v>
      </c>
      <c r="I1029">
        <v>0</v>
      </c>
      <c r="J1029" s="181">
        <v>32598</v>
      </c>
      <c r="K1029" s="183">
        <v>1989</v>
      </c>
      <c r="L1029" t="s">
        <v>629</v>
      </c>
    </row>
    <row r="1030" spans="3:12" ht="12.75" customHeight="1">
      <c r="C1030">
        <v>3000</v>
      </c>
      <c r="D1030" s="181">
        <v>32598</v>
      </c>
      <c r="E1030">
        <v>60861</v>
      </c>
      <c r="F1030" t="s">
        <v>457</v>
      </c>
      <c r="G1030" s="167">
        <v>7600</v>
      </c>
      <c r="H1030">
        <v>-7600</v>
      </c>
      <c r="I1030">
        <v>0</v>
      </c>
      <c r="J1030" s="181">
        <v>32598</v>
      </c>
      <c r="K1030" s="183">
        <v>1989</v>
      </c>
      <c r="L1030" t="s">
        <v>629</v>
      </c>
    </row>
    <row r="1031" spans="3:12" ht="12.75" customHeight="1">
      <c r="C1031">
        <v>3000</v>
      </c>
      <c r="D1031" s="181">
        <v>33025</v>
      </c>
      <c r="E1031">
        <v>60862</v>
      </c>
      <c r="F1031" t="s">
        <v>3299</v>
      </c>
      <c r="G1031" s="167">
        <v>31641</v>
      </c>
      <c r="H1031">
        <v>-31641</v>
      </c>
      <c r="I1031">
        <v>0</v>
      </c>
      <c r="J1031" s="181">
        <v>33025</v>
      </c>
      <c r="K1031" s="183">
        <v>1990</v>
      </c>
      <c r="L1031" t="s">
        <v>629</v>
      </c>
    </row>
    <row r="1032" spans="3:12" ht="12.75" customHeight="1">
      <c r="C1032">
        <v>3000</v>
      </c>
      <c r="D1032" s="181">
        <v>33025</v>
      </c>
      <c r="E1032">
        <v>60863</v>
      </c>
      <c r="F1032" t="s">
        <v>1406</v>
      </c>
      <c r="G1032" s="167">
        <v>11032.66</v>
      </c>
      <c r="H1032">
        <v>-11032.66</v>
      </c>
      <c r="I1032">
        <v>0</v>
      </c>
      <c r="J1032" s="181">
        <v>33025</v>
      </c>
      <c r="K1032" s="183">
        <v>1990</v>
      </c>
      <c r="L1032" t="s">
        <v>629</v>
      </c>
    </row>
    <row r="1033" spans="3:12" ht="12.75" customHeight="1">
      <c r="C1033">
        <v>3000</v>
      </c>
      <c r="D1033" s="181">
        <v>33025</v>
      </c>
      <c r="E1033">
        <v>60866</v>
      </c>
      <c r="F1033" t="s">
        <v>769</v>
      </c>
      <c r="G1033" s="167">
        <v>7319.1</v>
      </c>
      <c r="H1033">
        <v>-7319.1</v>
      </c>
      <c r="I1033">
        <v>0</v>
      </c>
      <c r="J1033" s="181">
        <v>33025</v>
      </c>
      <c r="K1033" s="183">
        <v>1990</v>
      </c>
      <c r="L1033" t="s">
        <v>629</v>
      </c>
    </row>
    <row r="1034" spans="3:12" ht="12.75" customHeight="1">
      <c r="C1034">
        <v>3000</v>
      </c>
      <c r="D1034" s="181">
        <v>33025</v>
      </c>
      <c r="E1034">
        <v>60871</v>
      </c>
      <c r="F1034" t="s">
        <v>1407</v>
      </c>
      <c r="G1034" s="167">
        <v>12800</v>
      </c>
      <c r="H1034">
        <v>-12800</v>
      </c>
      <c r="I1034">
        <v>0</v>
      </c>
      <c r="J1034" s="181">
        <v>33025</v>
      </c>
      <c r="K1034" s="183">
        <v>1990</v>
      </c>
      <c r="L1034" t="s">
        <v>629</v>
      </c>
    </row>
    <row r="1035" spans="3:12" ht="12.75" customHeight="1">
      <c r="C1035">
        <v>3000</v>
      </c>
      <c r="D1035" s="181">
        <v>33025</v>
      </c>
      <c r="E1035">
        <v>60872</v>
      </c>
      <c r="F1035" t="s">
        <v>3298</v>
      </c>
      <c r="G1035" s="167">
        <v>24041.200000000001</v>
      </c>
      <c r="H1035">
        <v>-24041.200000000001</v>
      </c>
      <c r="I1035">
        <v>0</v>
      </c>
      <c r="J1035" s="181">
        <v>33025</v>
      </c>
      <c r="K1035" s="183">
        <v>1990</v>
      </c>
      <c r="L1035" t="s">
        <v>629</v>
      </c>
    </row>
    <row r="1036" spans="3:12" ht="12.75" customHeight="1">
      <c r="C1036">
        <v>3000</v>
      </c>
      <c r="D1036" s="181">
        <v>33025</v>
      </c>
      <c r="E1036">
        <v>60873</v>
      </c>
      <c r="F1036" t="s">
        <v>3303</v>
      </c>
      <c r="G1036" s="167">
        <v>129146.55</v>
      </c>
      <c r="H1036">
        <v>-129146.55</v>
      </c>
      <c r="I1036">
        <v>0</v>
      </c>
      <c r="J1036" s="181">
        <v>33025</v>
      </c>
      <c r="K1036" s="183">
        <v>1990</v>
      </c>
      <c r="L1036" t="s">
        <v>629</v>
      </c>
    </row>
    <row r="1037" spans="3:12" ht="12.75" customHeight="1">
      <c r="C1037">
        <v>3000</v>
      </c>
      <c r="D1037" s="181">
        <v>33025</v>
      </c>
      <c r="E1037">
        <v>60877</v>
      </c>
      <c r="F1037" t="s">
        <v>1408</v>
      </c>
      <c r="G1037" s="167">
        <v>17535.759999999998</v>
      </c>
      <c r="H1037">
        <v>-17535.759999999998</v>
      </c>
      <c r="I1037">
        <v>0</v>
      </c>
      <c r="J1037" s="181">
        <v>33025</v>
      </c>
      <c r="K1037" s="183">
        <v>1990</v>
      </c>
      <c r="L1037" t="s">
        <v>629</v>
      </c>
    </row>
    <row r="1038" spans="3:12" ht="12.75" customHeight="1">
      <c r="C1038">
        <v>3000</v>
      </c>
      <c r="D1038" s="181">
        <v>33190</v>
      </c>
      <c r="E1038">
        <v>60883</v>
      </c>
      <c r="F1038" t="s">
        <v>3237</v>
      </c>
      <c r="G1038" s="167">
        <v>2653.85</v>
      </c>
      <c r="H1038">
        <v>-2653.85</v>
      </c>
      <c r="I1038">
        <v>0</v>
      </c>
      <c r="J1038" s="181">
        <v>33190</v>
      </c>
      <c r="K1038" s="183">
        <v>1990</v>
      </c>
      <c r="L1038" t="s">
        <v>629</v>
      </c>
    </row>
    <row r="1039" spans="3:12" ht="12.75" customHeight="1">
      <c r="C1039">
        <v>3000</v>
      </c>
      <c r="D1039" s="181">
        <v>33190</v>
      </c>
      <c r="E1039">
        <v>60884</v>
      </c>
      <c r="F1039" t="s">
        <v>3238</v>
      </c>
      <c r="G1039" s="167">
        <v>4207.7299999999996</v>
      </c>
      <c r="H1039">
        <v>-4207.7299999999996</v>
      </c>
      <c r="I1039">
        <v>0</v>
      </c>
      <c r="J1039" s="181">
        <v>33190</v>
      </c>
      <c r="K1039" s="183">
        <v>1990</v>
      </c>
      <c r="L1039" t="s">
        <v>629</v>
      </c>
    </row>
    <row r="1040" spans="3:12" ht="12.75" customHeight="1">
      <c r="C1040">
        <v>3000</v>
      </c>
      <c r="D1040" s="181">
        <v>33267</v>
      </c>
      <c r="E1040">
        <v>60886</v>
      </c>
      <c r="F1040" t="s">
        <v>3267</v>
      </c>
      <c r="G1040" s="167">
        <v>17166.189999999999</v>
      </c>
      <c r="H1040">
        <v>-17166.189999999999</v>
      </c>
      <c r="I1040">
        <v>0</v>
      </c>
      <c r="J1040" s="181">
        <v>33267</v>
      </c>
      <c r="K1040" s="183">
        <v>1991</v>
      </c>
      <c r="L1040" t="s">
        <v>629</v>
      </c>
    </row>
    <row r="1041" spans="3:12" ht="12.75" customHeight="1">
      <c r="C1041">
        <v>3000</v>
      </c>
      <c r="D1041" s="181">
        <v>33267</v>
      </c>
      <c r="E1041">
        <v>60887</v>
      </c>
      <c r="F1041" t="s">
        <v>2660</v>
      </c>
      <c r="G1041" s="167">
        <v>13445</v>
      </c>
      <c r="H1041">
        <v>-13445</v>
      </c>
      <c r="I1041">
        <v>0</v>
      </c>
      <c r="J1041" s="181">
        <v>33267</v>
      </c>
      <c r="K1041" s="183">
        <v>1991</v>
      </c>
      <c r="L1041" t="s">
        <v>629</v>
      </c>
    </row>
    <row r="1042" spans="3:12" ht="12.75" customHeight="1">
      <c r="C1042">
        <v>3000</v>
      </c>
      <c r="D1042" s="181">
        <v>33142</v>
      </c>
      <c r="E1042">
        <v>60889</v>
      </c>
      <c r="F1042" t="s">
        <v>2981</v>
      </c>
      <c r="G1042" s="167">
        <v>17262.34</v>
      </c>
      <c r="H1042">
        <v>-17262.34</v>
      </c>
      <c r="I1042">
        <v>0</v>
      </c>
      <c r="J1042" s="181">
        <v>33142</v>
      </c>
      <c r="K1042" s="183">
        <v>1990</v>
      </c>
      <c r="L1042" t="s">
        <v>629</v>
      </c>
    </row>
    <row r="1043" spans="3:12" ht="12.75" customHeight="1">
      <c r="C1043">
        <v>3000</v>
      </c>
      <c r="D1043" s="181">
        <v>33263</v>
      </c>
      <c r="E1043">
        <v>60890</v>
      </c>
      <c r="F1043" t="s">
        <v>2659</v>
      </c>
      <c r="G1043" s="167">
        <v>93838.56</v>
      </c>
      <c r="H1043">
        <v>-93838.56</v>
      </c>
      <c r="I1043">
        <v>0</v>
      </c>
      <c r="J1043" s="181">
        <v>33263</v>
      </c>
      <c r="K1043" s="183">
        <v>1991</v>
      </c>
      <c r="L1043" t="s">
        <v>629</v>
      </c>
    </row>
    <row r="1044" spans="3:12" ht="12.75" customHeight="1">
      <c r="C1044">
        <v>3000</v>
      </c>
      <c r="D1044" s="181">
        <v>33555</v>
      </c>
      <c r="E1044">
        <v>60892</v>
      </c>
      <c r="F1044" t="s">
        <v>2146</v>
      </c>
      <c r="G1044" s="167">
        <v>33738.639999999999</v>
      </c>
      <c r="H1044">
        <v>-33738.639999999999</v>
      </c>
      <c r="I1044">
        <v>0</v>
      </c>
      <c r="J1044" s="181">
        <v>33555</v>
      </c>
      <c r="K1044" s="183">
        <v>1991</v>
      </c>
      <c r="L1044" t="s">
        <v>629</v>
      </c>
    </row>
    <row r="1045" spans="3:12" ht="12.75" customHeight="1">
      <c r="C1045">
        <v>3000</v>
      </c>
      <c r="D1045" s="181">
        <v>34059</v>
      </c>
      <c r="E1045">
        <v>60903</v>
      </c>
      <c r="F1045" t="s">
        <v>228</v>
      </c>
      <c r="G1045" s="167">
        <v>20373.86</v>
      </c>
      <c r="H1045">
        <v>-20373.86</v>
      </c>
      <c r="I1045">
        <v>0</v>
      </c>
      <c r="J1045" s="181">
        <v>34059</v>
      </c>
      <c r="K1045" s="183">
        <v>1993</v>
      </c>
      <c r="L1045" t="s">
        <v>629</v>
      </c>
    </row>
    <row r="1046" spans="3:12" ht="12.75" customHeight="1">
      <c r="C1046">
        <v>3000</v>
      </c>
      <c r="D1046" s="181">
        <v>34000</v>
      </c>
      <c r="E1046">
        <v>60906</v>
      </c>
      <c r="F1046" t="s">
        <v>213</v>
      </c>
      <c r="G1046" s="167">
        <v>26441.53</v>
      </c>
      <c r="H1046">
        <v>-26441.53</v>
      </c>
      <c r="I1046">
        <v>0</v>
      </c>
      <c r="J1046" s="181">
        <v>34000</v>
      </c>
      <c r="K1046" s="183">
        <v>1993</v>
      </c>
      <c r="L1046" t="s">
        <v>629</v>
      </c>
    </row>
    <row r="1047" spans="3:12" ht="12.75" customHeight="1">
      <c r="C1047">
        <v>3000</v>
      </c>
      <c r="D1047" s="181">
        <v>34000</v>
      </c>
      <c r="E1047">
        <v>60907</v>
      </c>
      <c r="F1047" t="s">
        <v>217</v>
      </c>
      <c r="G1047" s="167">
        <v>63795</v>
      </c>
      <c r="H1047">
        <v>-63795</v>
      </c>
      <c r="I1047">
        <v>0</v>
      </c>
      <c r="J1047" s="181">
        <v>34000</v>
      </c>
      <c r="K1047" s="183">
        <v>1993</v>
      </c>
      <c r="L1047" t="s">
        <v>629</v>
      </c>
    </row>
    <row r="1048" spans="3:12" ht="12.75" customHeight="1">
      <c r="C1048">
        <v>3000</v>
      </c>
      <c r="D1048" s="181">
        <v>34000</v>
      </c>
      <c r="E1048">
        <v>60908</v>
      </c>
      <c r="F1048" t="s">
        <v>204</v>
      </c>
      <c r="G1048" s="167">
        <v>1788.29</v>
      </c>
      <c r="H1048">
        <v>-1788.29</v>
      </c>
      <c r="I1048">
        <v>0</v>
      </c>
      <c r="J1048" s="181">
        <v>34000</v>
      </c>
      <c r="K1048" s="183">
        <v>1993</v>
      </c>
      <c r="L1048" t="s">
        <v>629</v>
      </c>
    </row>
    <row r="1049" spans="3:12" ht="12.75" customHeight="1">
      <c r="C1049">
        <v>3000</v>
      </c>
      <c r="D1049" s="181">
        <v>34000</v>
      </c>
      <c r="E1049">
        <v>60909</v>
      </c>
      <c r="F1049" t="s">
        <v>202</v>
      </c>
      <c r="G1049" s="167">
        <v>1021.88</v>
      </c>
      <c r="H1049">
        <v>-1021.88</v>
      </c>
      <c r="I1049">
        <v>0</v>
      </c>
      <c r="J1049" s="181">
        <v>34000</v>
      </c>
      <c r="K1049" s="183">
        <v>1993</v>
      </c>
      <c r="L1049" t="s">
        <v>629</v>
      </c>
    </row>
    <row r="1050" spans="3:12" ht="12.75" customHeight="1">
      <c r="C1050">
        <v>3000</v>
      </c>
      <c r="D1050" s="181">
        <v>34000</v>
      </c>
      <c r="E1050">
        <v>60910</v>
      </c>
      <c r="F1050" t="s">
        <v>210</v>
      </c>
      <c r="G1050" s="167">
        <v>14050.85</v>
      </c>
      <c r="H1050">
        <v>-14050.85</v>
      </c>
      <c r="I1050">
        <v>0</v>
      </c>
      <c r="J1050" s="181">
        <v>34000</v>
      </c>
      <c r="K1050" s="183">
        <v>1993</v>
      </c>
      <c r="L1050" t="s">
        <v>629</v>
      </c>
    </row>
    <row r="1051" spans="3:12" ht="12.75" customHeight="1">
      <c r="C1051">
        <v>3000</v>
      </c>
      <c r="D1051" s="181">
        <v>34000</v>
      </c>
      <c r="E1051">
        <v>60911</v>
      </c>
      <c r="F1051" t="s">
        <v>209</v>
      </c>
      <c r="G1051" s="167">
        <v>8685.98</v>
      </c>
      <c r="H1051">
        <v>-8685.98</v>
      </c>
      <c r="I1051">
        <v>0</v>
      </c>
      <c r="J1051" s="181">
        <v>34000</v>
      </c>
      <c r="K1051" s="183">
        <v>1993</v>
      </c>
      <c r="L1051" t="s">
        <v>629</v>
      </c>
    </row>
    <row r="1052" spans="3:12" ht="12.75" customHeight="1">
      <c r="C1052">
        <v>3000</v>
      </c>
      <c r="D1052" s="181">
        <v>34000</v>
      </c>
      <c r="E1052">
        <v>60914</v>
      </c>
      <c r="F1052" t="s">
        <v>216</v>
      </c>
      <c r="G1052" s="167">
        <v>45796.7</v>
      </c>
      <c r="H1052">
        <v>-45796.7</v>
      </c>
      <c r="I1052">
        <v>0</v>
      </c>
      <c r="J1052" s="181">
        <v>34000</v>
      </c>
      <c r="K1052" s="183">
        <v>1993</v>
      </c>
      <c r="L1052" t="s">
        <v>629</v>
      </c>
    </row>
    <row r="1053" spans="3:12" ht="12.75" customHeight="1">
      <c r="C1053">
        <v>3000</v>
      </c>
      <c r="D1053" s="181">
        <v>34000</v>
      </c>
      <c r="E1053">
        <v>60915</v>
      </c>
      <c r="F1053" t="s">
        <v>212</v>
      </c>
      <c r="G1053" s="167">
        <v>24240.66</v>
      </c>
      <c r="H1053">
        <v>-24240.66</v>
      </c>
      <c r="I1053">
        <v>0</v>
      </c>
      <c r="J1053" s="181">
        <v>34000</v>
      </c>
      <c r="K1053" s="183">
        <v>1993</v>
      </c>
      <c r="L1053" t="s">
        <v>629</v>
      </c>
    </row>
    <row r="1054" spans="3:12" ht="12.75" customHeight="1">
      <c r="C1054">
        <v>3000</v>
      </c>
      <c r="D1054" s="181">
        <v>34000</v>
      </c>
      <c r="E1054">
        <v>60916</v>
      </c>
      <c r="F1054" t="s">
        <v>218</v>
      </c>
      <c r="G1054" s="167">
        <v>73623.39</v>
      </c>
      <c r="H1054">
        <v>-73623.39</v>
      </c>
      <c r="I1054">
        <v>0</v>
      </c>
      <c r="J1054" s="181">
        <v>34000</v>
      </c>
      <c r="K1054" s="183">
        <v>1993</v>
      </c>
      <c r="L1054" t="s">
        <v>629</v>
      </c>
    </row>
    <row r="1055" spans="3:12" ht="12.75" customHeight="1">
      <c r="C1055">
        <v>3000</v>
      </c>
      <c r="D1055" s="181">
        <v>34000</v>
      </c>
      <c r="E1055">
        <v>60917</v>
      </c>
      <c r="F1055" t="s">
        <v>219</v>
      </c>
      <c r="G1055" s="167">
        <v>123163.54</v>
      </c>
      <c r="H1055">
        <v>-115284.8</v>
      </c>
      <c r="I1055">
        <v>7878.74</v>
      </c>
      <c r="J1055" s="181">
        <v>34000</v>
      </c>
      <c r="K1055" s="183">
        <v>1993</v>
      </c>
      <c r="L1055" t="s">
        <v>629</v>
      </c>
    </row>
    <row r="1056" spans="3:12" ht="12.75" customHeight="1">
      <c r="C1056">
        <v>3000</v>
      </c>
      <c r="D1056" s="181">
        <v>34334</v>
      </c>
      <c r="E1056">
        <v>60943</v>
      </c>
      <c r="F1056" t="s">
        <v>1642</v>
      </c>
      <c r="G1056" s="167">
        <v>19007.849999999999</v>
      </c>
      <c r="H1056">
        <v>-19007.849999999999</v>
      </c>
      <c r="I1056">
        <v>0</v>
      </c>
      <c r="J1056" s="181">
        <v>34334</v>
      </c>
      <c r="K1056" s="183">
        <v>1993</v>
      </c>
      <c r="L1056" t="s">
        <v>629</v>
      </c>
    </row>
    <row r="1057" spans="3:12" ht="12.75" customHeight="1">
      <c r="C1057">
        <v>3000</v>
      </c>
      <c r="D1057" s="181">
        <v>29951</v>
      </c>
      <c r="E1057">
        <v>60952</v>
      </c>
      <c r="F1057" t="s">
        <v>3046</v>
      </c>
      <c r="G1057" s="167">
        <v>76904</v>
      </c>
      <c r="H1057">
        <v>-76904</v>
      </c>
      <c r="I1057">
        <v>0</v>
      </c>
      <c r="J1057" s="181">
        <v>29951</v>
      </c>
      <c r="K1057" s="183">
        <v>1981</v>
      </c>
      <c r="L1057" t="s">
        <v>629</v>
      </c>
    </row>
    <row r="1058" spans="3:12" ht="12.75" customHeight="1">
      <c r="C1058">
        <v>3000</v>
      </c>
      <c r="D1058" s="181">
        <v>30041</v>
      </c>
      <c r="E1058">
        <v>60953</v>
      </c>
      <c r="F1058" t="s">
        <v>3048</v>
      </c>
      <c r="G1058" s="167">
        <v>6595</v>
      </c>
      <c r="H1058">
        <v>-6595</v>
      </c>
      <c r="I1058">
        <v>0</v>
      </c>
      <c r="J1058" s="181">
        <v>30041</v>
      </c>
      <c r="K1058" s="183">
        <v>1982</v>
      </c>
      <c r="L1058" t="s">
        <v>629</v>
      </c>
    </row>
    <row r="1059" spans="3:12" ht="12.75" customHeight="1">
      <c r="C1059">
        <v>3000</v>
      </c>
      <c r="D1059" s="181">
        <v>30132</v>
      </c>
      <c r="E1059">
        <v>60959</v>
      </c>
      <c r="F1059" t="s">
        <v>3049</v>
      </c>
      <c r="G1059" s="167">
        <v>165000</v>
      </c>
      <c r="H1059">
        <v>-165000</v>
      </c>
      <c r="I1059">
        <v>0</v>
      </c>
      <c r="J1059" s="181">
        <v>30132</v>
      </c>
      <c r="K1059" s="183">
        <v>1982</v>
      </c>
      <c r="L1059" t="s">
        <v>629</v>
      </c>
    </row>
    <row r="1060" spans="3:12" ht="12.75" customHeight="1">
      <c r="C1060">
        <v>3000</v>
      </c>
      <c r="D1060" s="181">
        <v>30132</v>
      </c>
      <c r="E1060">
        <v>60960</v>
      </c>
      <c r="F1060" t="s">
        <v>3051</v>
      </c>
      <c r="G1060" s="167">
        <v>5692046</v>
      </c>
      <c r="H1060">
        <v>-5692046</v>
      </c>
      <c r="I1060">
        <v>0</v>
      </c>
      <c r="J1060" s="181">
        <v>30132</v>
      </c>
      <c r="K1060" s="183">
        <v>1982</v>
      </c>
      <c r="L1060" t="s">
        <v>629</v>
      </c>
    </row>
    <row r="1061" spans="3:12" ht="12.75" customHeight="1">
      <c r="C1061">
        <v>3000</v>
      </c>
      <c r="D1061" s="181">
        <v>30132</v>
      </c>
      <c r="E1061">
        <v>60961</v>
      </c>
      <c r="F1061" t="s">
        <v>3050</v>
      </c>
      <c r="G1061" s="167">
        <v>314410</v>
      </c>
      <c r="H1061">
        <v>-314410</v>
      </c>
      <c r="I1061">
        <v>0</v>
      </c>
      <c r="J1061" s="181">
        <v>30132</v>
      </c>
      <c r="K1061" s="183">
        <v>1982</v>
      </c>
      <c r="L1061" t="s">
        <v>629</v>
      </c>
    </row>
    <row r="1062" spans="3:12" ht="12.75" customHeight="1">
      <c r="C1062">
        <v>3000</v>
      </c>
      <c r="D1062" s="181">
        <v>29982</v>
      </c>
      <c r="E1062">
        <v>60962</v>
      </c>
      <c r="F1062" t="s">
        <v>3047</v>
      </c>
      <c r="G1062" s="167">
        <v>650812</v>
      </c>
      <c r="H1062">
        <v>-650812</v>
      </c>
      <c r="I1062">
        <v>0</v>
      </c>
      <c r="J1062" s="181">
        <v>29982</v>
      </c>
      <c r="K1062" s="183">
        <v>1982</v>
      </c>
      <c r="L1062" t="s">
        <v>629</v>
      </c>
    </row>
    <row r="1063" spans="3:12" ht="12.75" customHeight="1">
      <c r="C1063">
        <v>3000</v>
      </c>
      <c r="D1063" s="181">
        <v>29859</v>
      </c>
      <c r="E1063">
        <v>60963</v>
      </c>
      <c r="F1063" t="s">
        <v>3044</v>
      </c>
      <c r="G1063" s="167">
        <v>10897373</v>
      </c>
      <c r="H1063">
        <v>-10897373</v>
      </c>
      <c r="I1063">
        <v>0</v>
      </c>
      <c r="J1063" s="181">
        <v>29859</v>
      </c>
      <c r="K1063" s="183">
        <v>1981</v>
      </c>
      <c r="L1063" t="s">
        <v>629</v>
      </c>
    </row>
    <row r="1064" spans="3:12" ht="12.75" customHeight="1">
      <c r="C1064">
        <v>3000</v>
      </c>
      <c r="D1064" s="181">
        <v>29859</v>
      </c>
      <c r="E1064">
        <v>60964</v>
      </c>
      <c r="F1064" t="s">
        <v>3043</v>
      </c>
      <c r="G1064" s="167">
        <v>2529859</v>
      </c>
      <c r="H1064">
        <v>-2529859</v>
      </c>
      <c r="I1064">
        <v>0</v>
      </c>
      <c r="J1064" s="181">
        <v>29859</v>
      </c>
      <c r="K1064" s="183">
        <v>1981</v>
      </c>
      <c r="L1064" t="s">
        <v>629</v>
      </c>
    </row>
    <row r="1065" spans="3:12" ht="12.75" customHeight="1">
      <c r="C1065">
        <v>3000</v>
      </c>
      <c r="D1065" s="181">
        <v>32617</v>
      </c>
      <c r="E1065">
        <v>60966</v>
      </c>
      <c r="F1065" t="s">
        <v>460</v>
      </c>
      <c r="G1065" s="167">
        <v>6360.5</v>
      </c>
      <c r="H1065">
        <v>-6360.5</v>
      </c>
      <c r="I1065">
        <v>0</v>
      </c>
      <c r="J1065" s="181">
        <v>32617</v>
      </c>
      <c r="K1065" s="183">
        <v>1989</v>
      </c>
      <c r="L1065" t="s">
        <v>629</v>
      </c>
    </row>
    <row r="1066" spans="3:12" ht="12.75" customHeight="1">
      <c r="C1066">
        <v>3000</v>
      </c>
      <c r="D1066" s="181">
        <v>32574</v>
      </c>
      <c r="E1066">
        <v>60967</v>
      </c>
      <c r="F1066" t="s">
        <v>453</v>
      </c>
      <c r="G1066" s="167">
        <v>83194.78</v>
      </c>
      <c r="H1066">
        <v>-83194.78</v>
      </c>
      <c r="I1066">
        <v>0</v>
      </c>
      <c r="J1066" s="181">
        <v>32574</v>
      </c>
      <c r="K1066" s="183">
        <v>1989</v>
      </c>
      <c r="L1066" t="s">
        <v>629</v>
      </c>
    </row>
    <row r="1067" spans="3:12" ht="12.75" customHeight="1">
      <c r="C1067">
        <v>3000</v>
      </c>
      <c r="D1067" s="181">
        <v>32617</v>
      </c>
      <c r="E1067">
        <v>60968</v>
      </c>
      <c r="F1067" t="s">
        <v>461</v>
      </c>
      <c r="G1067" s="167">
        <v>8368</v>
      </c>
      <c r="H1067">
        <v>-8368</v>
      </c>
      <c r="I1067">
        <v>0</v>
      </c>
      <c r="J1067" s="181">
        <v>32617</v>
      </c>
      <c r="K1067" s="183">
        <v>1989</v>
      </c>
      <c r="L1067" t="s">
        <v>629</v>
      </c>
    </row>
    <row r="1068" spans="3:12" ht="12.75" customHeight="1">
      <c r="C1068">
        <v>3000</v>
      </c>
      <c r="D1068" s="181">
        <v>32660</v>
      </c>
      <c r="E1068">
        <v>60972</v>
      </c>
      <c r="F1068" t="s">
        <v>2010</v>
      </c>
      <c r="G1068" s="167">
        <v>15802.1</v>
      </c>
      <c r="H1068">
        <v>-15802.1</v>
      </c>
      <c r="I1068">
        <v>0</v>
      </c>
      <c r="J1068" s="181">
        <v>32660</v>
      </c>
      <c r="K1068" s="183">
        <v>1989</v>
      </c>
      <c r="L1068" t="s">
        <v>629</v>
      </c>
    </row>
    <row r="1069" spans="3:12" ht="12.75" customHeight="1">
      <c r="C1069">
        <v>3000</v>
      </c>
      <c r="D1069" s="181">
        <v>32660</v>
      </c>
      <c r="E1069">
        <v>60973</v>
      </c>
      <c r="F1069" t="s">
        <v>3286</v>
      </c>
      <c r="G1069" s="167">
        <v>10218</v>
      </c>
      <c r="H1069">
        <v>-10218</v>
      </c>
      <c r="I1069">
        <v>0</v>
      </c>
      <c r="J1069" s="181">
        <v>32660</v>
      </c>
      <c r="K1069" s="183">
        <v>1989</v>
      </c>
      <c r="L1069" t="s">
        <v>629</v>
      </c>
    </row>
    <row r="1070" spans="3:12" ht="12.75" customHeight="1">
      <c r="C1070">
        <v>3000</v>
      </c>
      <c r="D1070" s="181">
        <v>32660</v>
      </c>
      <c r="E1070">
        <v>60974</v>
      </c>
      <c r="F1070" t="s">
        <v>3284</v>
      </c>
      <c r="G1070" s="167">
        <v>8345</v>
      </c>
      <c r="H1070">
        <v>-8345</v>
      </c>
      <c r="I1070">
        <v>0</v>
      </c>
      <c r="J1070" s="181">
        <v>32660</v>
      </c>
      <c r="K1070" s="183">
        <v>1989</v>
      </c>
      <c r="L1070" t="s">
        <v>629</v>
      </c>
    </row>
    <row r="1071" spans="3:12" ht="12.75" customHeight="1">
      <c r="C1071">
        <v>3000</v>
      </c>
      <c r="D1071" s="181">
        <v>32666</v>
      </c>
      <c r="E1071">
        <v>60976</v>
      </c>
      <c r="F1071" t="s">
        <v>2017</v>
      </c>
      <c r="G1071" s="167">
        <v>4395</v>
      </c>
      <c r="H1071">
        <v>-4395</v>
      </c>
      <c r="I1071">
        <v>0</v>
      </c>
      <c r="J1071" s="181">
        <v>32666</v>
      </c>
      <c r="K1071" s="183">
        <v>1989</v>
      </c>
      <c r="L1071" t="s">
        <v>629</v>
      </c>
    </row>
    <row r="1072" spans="3:12" ht="12.75" customHeight="1">
      <c r="C1072">
        <v>3000</v>
      </c>
      <c r="D1072" s="181">
        <v>32660</v>
      </c>
      <c r="E1072">
        <v>60979</v>
      </c>
      <c r="F1072" t="s">
        <v>2015</v>
      </c>
      <c r="G1072" s="167">
        <v>54632.94</v>
      </c>
      <c r="H1072">
        <v>-54632.94</v>
      </c>
      <c r="I1072">
        <v>0</v>
      </c>
      <c r="J1072" s="181">
        <v>32660</v>
      </c>
      <c r="K1072" s="183">
        <v>1989</v>
      </c>
      <c r="L1072" t="s">
        <v>629</v>
      </c>
    </row>
    <row r="1073" spans="3:12" ht="12.75" customHeight="1">
      <c r="C1073">
        <v>3000</v>
      </c>
      <c r="D1073" s="181">
        <v>33025</v>
      </c>
      <c r="E1073">
        <v>60984</v>
      </c>
      <c r="F1073" t="s">
        <v>3443</v>
      </c>
      <c r="G1073" s="167">
        <v>940</v>
      </c>
      <c r="H1073">
        <v>-940</v>
      </c>
      <c r="I1073">
        <v>0</v>
      </c>
      <c r="J1073" s="181">
        <v>33025</v>
      </c>
      <c r="K1073" s="183">
        <v>1990</v>
      </c>
      <c r="L1073" t="s">
        <v>629</v>
      </c>
    </row>
    <row r="1074" spans="3:12" ht="12.75" customHeight="1">
      <c r="C1074">
        <v>3000</v>
      </c>
      <c r="D1074" s="181">
        <v>33037</v>
      </c>
      <c r="E1074">
        <v>60988</v>
      </c>
      <c r="F1074" t="s">
        <v>3304</v>
      </c>
      <c r="G1074" s="167">
        <v>21532.92</v>
      </c>
      <c r="H1074">
        <v>-21532.92</v>
      </c>
      <c r="I1074">
        <v>0</v>
      </c>
      <c r="J1074" s="181">
        <v>33037</v>
      </c>
      <c r="K1074" s="183">
        <v>1990</v>
      </c>
      <c r="L1074" t="s">
        <v>629</v>
      </c>
    </row>
    <row r="1075" spans="3:12" ht="12.75" customHeight="1">
      <c r="C1075">
        <v>3000</v>
      </c>
      <c r="D1075" s="181">
        <v>33025</v>
      </c>
      <c r="E1075">
        <v>60990</v>
      </c>
      <c r="F1075" t="s">
        <v>3302</v>
      </c>
      <c r="G1075" s="167">
        <v>86874.21</v>
      </c>
      <c r="H1075">
        <v>-86874.21</v>
      </c>
      <c r="I1075">
        <v>0</v>
      </c>
      <c r="J1075" s="181">
        <v>33025</v>
      </c>
      <c r="K1075" s="183">
        <v>1990</v>
      </c>
      <c r="L1075" t="s">
        <v>629</v>
      </c>
    </row>
    <row r="1076" spans="3:12" ht="12.75" customHeight="1">
      <c r="C1076">
        <v>3000</v>
      </c>
      <c r="D1076" s="181">
        <v>33025</v>
      </c>
      <c r="E1076">
        <v>60991</v>
      </c>
      <c r="F1076" t="s">
        <v>3297</v>
      </c>
      <c r="G1076" s="167">
        <v>22774</v>
      </c>
      <c r="H1076">
        <v>-22774</v>
      </c>
      <c r="I1076">
        <v>0</v>
      </c>
      <c r="J1076" s="181">
        <v>33025</v>
      </c>
      <c r="K1076" s="183">
        <v>1990</v>
      </c>
      <c r="L1076" t="s">
        <v>629</v>
      </c>
    </row>
    <row r="1077" spans="3:12" ht="12.75" customHeight="1">
      <c r="C1077">
        <v>3000</v>
      </c>
      <c r="D1077" s="181">
        <v>33054</v>
      </c>
      <c r="E1077">
        <v>60996</v>
      </c>
      <c r="F1077" t="s">
        <v>980</v>
      </c>
      <c r="G1077" s="167">
        <v>183896.87</v>
      </c>
      <c r="H1077">
        <v>-183896.87</v>
      </c>
      <c r="I1077">
        <v>0</v>
      </c>
      <c r="J1077" s="181">
        <v>33054</v>
      </c>
      <c r="K1077" s="183">
        <v>1990</v>
      </c>
      <c r="L1077" t="s">
        <v>629</v>
      </c>
    </row>
    <row r="1078" spans="3:12" ht="12.75" customHeight="1">
      <c r="C1078">
        <v>3000</v>
      </c>
      <c r="D1078" s="181">
        <v>33253</v>
      </c>
      <c r="E1078">
        <v>60997</v>
      </c>
      <c r="F1078" t="s">
        <v>2657</v>
      </c>
      <c r="G1078" s="167">
        <v>6044.4</v>
      </c>
      <c r="H1078">
        <v>-6044.4</v>
      </c>
      <c r="I1078">
        <v>0</v>
      </c>
      <c r="J1078" s="181">
        <v>33253</v>
      </c>
      <c r="K1078" s="183">
        <v>1991</v>
      </c>
      <c r="L1078" t="s">
        <v>629</v>
      </c>
    </row>
    <row r="1079" spans="3:12" ht="12.75" customHeight="1">
      <c r="C1079">
        <v>3000</v>
      </c>
      <c r="D1079" s="181">
        <v>33172</v>
      </c>
      <c r="E1079">
        <v>60998</v>
      </c>
      <c r="F1079" t="s">
        <v>2855</v>
      </c>
      <c r="G1079" s="167">
        <v>5918</v>
      </c>
      <c r="H1079">
        <v>-5918</v>
      </c>
      <c r="I1079">
        <v>0</v>
      </c>
      <c r="J1079" s="181">
        <v>33172</v>
      </c>
      <c r="K1079" s="183">
        <v>1990</v>
      </c>
      <c r="L1079" t="s">
        <v>629</v>
      </c>
    </row>
    <row r="1080" spans="3:12" ht="12.75" customHeight="1">
      <c r="C1080">
        <v>3000</v>
      </c>
      <c r="D1080" s="181">
        <v>33085</v>
      </c>
      <c r="E1080">
        <v>60999</v>
      </c>
      <c r="F1080" t="s">
        <v>2926</v>
      </c>
      <c r="G1080" s="167">
        <v>7750</v>
      </c>
      <c r="H1080">
        <v>-7750</v>
      </c>
      <c r="I1080">
        <v>0</v>
      </c>
      <c r="J1080" s="181">
        <v>33085</v>
      </c>
      <c r="K1080" s="183">
        <v>1990</v>
      </c>
      <c r="L1080" t="s">
        <v>629</v>
      </c>
    </row>
    <row r="1081" spans="3:12" ht="12.75" customHeight="1">
      <c r="C1081">
        <v>3000</v>
      </c>
      <c r="D1081" s="181">
        <v>33085</v>
      </c>
      <c r="E1081">
        <v>61000</v>
      </c>
      <c r="F1081" t="s">
        <v>2921</v>
      </c>
      <c r="G1081" s="167">
        <v>5000</v>
      </c>
      <c r="H1081">
        <v>-5000</v>
      </c>
      <c r="I1081">
        <v>0</v>
      </c>
      <c r="J1081" s="181">
        <v>33085</v>
      </c>
      <c r="K1081" s="183">
        <v>1990</v>
      </c>
      <c r="L1081" t="s">
        <v>629</v>
      </c>
    </row>
    <row r="1082" spans="3:12" ht="12.75" customHeight="1">
      <c r="C1082">
        <v>3000</v>
      </c>
      <c r="D1082" s="181">
        <v>33085</v>
      </c>
      <c r="E1082">
        <v>61001</v>
      </c>
      <c r="F1082" t="s">
        <v>2918</v>
      </c>
      <c r="G1082" s="167">
        <v>875</v>
      </c>
      <c r="H1082">
        <v>-875</v>
      </c>
      <c r="I1082">
        <v>0</v>
      </c>
      <c r="J1082" s="181">
        <v>33085</v>
      </c>
      <c r="K1082" s="183">
        <v>1990</v>
      </c>
      <c r="L1082" t="s">
        <v>629</v>
      </c>
    </row>
    <row r="1083" spans="3:12" ht="12.75" customHeight="1">
      <c r="C1083">
        <v>3000</v>
      </c>
      <c r="D1083" s="181">
        <v>33085</v>
      </c>
      <c r="E1083">
        <v>61004</v>
      </c>
      <c r="F1083" t="s">
        <v>2922</v>
      </c>
      <c r="G1083" s="167">
        <v>5065</v>
      </c>
      <c r="H1083">
        <v>-5065</v>
      </c>
      <c r="I1083">
        <v>0</v>
      </c>
      <c r="J1083" s="181">
        <v>33085</v>
      </c>
      <c r="K1083" s="183">
        <v>1990</v>
      </c>
      <c r="L1083" t="s">
        <v>629</v>
      </c>
    </row>
    <row r="1084" spans="3:12" ht="12.75" customHeight="1">
      <c r="C1084">
        <v>3000</v>
      </c>
      <c r="D1084" s="181">
        <v>33085</v>
      </c>
      <c r="E1084">
        <v>61006</v>
      </c>
      <c r="F1084" t="s">
        <v>2920</v>
      </c>
      <c r="G1084" s="167">
        <v>3308</v>
      </c>
      <c r="H1084">
        <v>-3308</v>
      </c>
      <c r="I1084">
        <v>0</v>
      </c>
      <c r="J1084" s="181">
        <v>33085</v>
      </c>
      <c r="K1084" s="183">
        <v>1990</v>
      </c>
      <c r="L1084" t="s">
        <v>629</v>
      </c>
    </row>
    <row r="1085" spans="3:12" ht="12.75" customHeight="1">
      <c r="C1085">
        <v>3000</v>
      </c>
      <c r="D1085" s="181">
        <v>33085</v>
      </c>
      <c r="E1085">
        <v>61007</v>
      </c>
      <c r="F1085" t="s">
        <v>2925</v>
      </c>
      <c r="G1085" s="167">
        <v>6920</v>
      </c>
      <c r="H1085">
        <v>-6920</v>
      </c>
      <c r="I1085">
        <v>0</v>
      </c>
      <c r="J1085" s="181">
        <v>33085</v>
      </c>
      <c r="K1085" s="183">
        <v>1990</v>
      </c>
      <c r="L1085" t="s">
        <v>629</v>
      </c>
    </row>
    <row r="1086" spans="3:12" ht="12.75" customHeight="1">
      <c r="C1086">
        <v>3000</v>
      </c>
      <c r="D1086" s="181">
        <v>33085</v>
      </c>
      <c r="E1086">
        <v>61008</v>
      </c>
      <c r="F1086" t="s">
        <v>2924</v>
      </c>
      <c r="G1086" s="167">
        <v>6900</v>
      </c>
      <c r="H1086">
        <v>-6900</v>
      </c>
      <c r="I1086">
        <v>0</v>
      </c>
      <c r="J1086" s="181">
        <v>33085</v>
      </c>
      <c r="K1086" s="183">
        <v>1990</v>
      </c>
      <c r="L1086" t="s">
        <v>629</v>
      </c>
    </row>
    <row r="1087" spans="3:12" ht="12.75" customHeight="1">
      <c r="C1087">
        <v>3000</v>
      </c>
      <c r="D1087" s="181">
        <v>33085</v>
      </c>
      <c r="E1087">
        <v>61009</v>
      </c>
      <c r="F1087" t="s">
        <v>2919</v>
      </c>
      <c r="G1087" s="167">
        <v>1200</v>
      </c>
      <c r="H1087">
        <v>-1200</v>
      </c>
      <c r="I1087">
        <v>0</v>
      </c>
      <c r="J1087" s="181">
        <v>33085</v>
      </c>
      <c r="K1087" s="183">
        <v>1990</v>
      </c>
      <c r="L1087" t="s">
        <v>629</v>
      </c>
    </row>
    <row r="1088" spans="3:12" ht="12.75" customHeight="1">
      <c r="C1088">
        <v>3000</v>
      </c>
      <c r="D1088" s="181">
        <v>33085</v>
      </c>
      <c r="E1088">
        <v>61010</v>
      </c>
      <c r="F1088" t="s">
        <v>2936</v>
      </c>
      <c r="G1088" s="167">
        <v>90555.11</v>
      </c>
      <c r="H1088">
        <v>-90555.11</v>
      </c>
      <c r="I1088">
        <v>0</v>
      </c>
      <c r="J1088" s="181">
        <v>33085</v>
      </c>
      <c r="K1088" s="183">
        <v>1990</v>
      </c>
      <c r="L1088" t="s">
        <v>629</v>
      </c>
    </row>
    <row r="1089" spans="3:12" ht="12.75" customHeight="1">
      <c r="C1089">
        <v>3000</v>
      </c>
      <c r="D1089" s="181">
        <v>33194</v>
      </c>
      <c r="E1089">
        <v>61012</v>
      </c>
      <c r="F1089" t="s">
        <v>3239</v>
      </c>
      <c r="G1089" s="167">
        <v>4480.87</v>
      </c>
      <c r="H1089">
        <v>-4480.87</v>
      </c>
      <c r="I1089">
        <v>0</v>
      </c>
      <c r="J1089" s="181">
        <v>33194</v>
      </c>
      <c r="K1089" s="183">
        <v>1990</v>
      </c>
      <c r="L1089" t="s">
        <v>629</v>
      </c>
    </row>
    <row r="1090" spans="3:12" ht="12.75" customHeight="1">
      <c r="C1090">
        <v>3000</v>
      </c>
      <c r="D1090" s="181">
        <v>33194</v>
      </c>
      <c r="E1090">
        <v>61013</v>
      </c>
      <c r="F1090" t="s">
        <v>3240</v>
      </c>
      <c r="G1090" s="167">
        <v>29227.33</v>
      </c>
      <c r="H1090">
        <v>-29227.33</v>
      </c>
      <c r="I1090">
        <v>0</v>
      </c>
      <c r="J1090" s="181">
        <v>33194</v>
      </c>
      <c r="K1090" s="183">
        <v>1990</v>
      </c>
      <c r="L1090" t="s">
        <v>629</v>
      </c>
    </row>
    <row r="1091" spans="3:12" ht="12.75" customHeight="1">
      <c r="C1091">
        <v>3000</v>
      </c>
      <c r="D1091" s="181">
        <v>33081</v>
      </c>
      <c r="E1091">
        <v>61014</v>
      </c>
      <c r="F1091" t="s">
        <v>703</v>
      </c>
      <c r="G1091" s="167">
        <v>8662</v>
      </c>
      <c r="H1091">
        <v>-8662</v>
      </c>
      <c r="I1091">
        <v>0</v>
      </c>
      <c r="J1091" s="181">
        <v>33081</v>
      </c>
      <c r="K1091" s="183">
        <v>1990</v>
      </c>
      <c r="L1091" t="s">
        <v>629</v>
      </c>
    </row>
    <row r="1092" spans="3:12" ht="12.75" customHeight="1">
      <c r="C1092">
        <v>3000</v>
      </c>
      <c r="D1092" s="181">
        <v>33081</v>
      </c>
      <c r="E1092">
        <v>61015</v>
      </c>
      <c r="F1092" t="s">
        <v>701</v>
      </c>
      <c r="G1092" s="167">
        <v>2655</v>
      </c>
      <c r="H1092">
        <v>-2655</v>
      </c>
      <c r="I1092">
        <v>0</v>
      </c>
      <c r="J1092" s="181">
        <v>33081</v>
      </c>
      <c r="K1092" s="183">
        <v>1990</v>
      </c>
      <c r="L1092" t="s">
        <v>629</v>
      </c>
    </row>
    <row r="1093" spans="3:12" ht="12.75" customHeight="1">
      <c r="C1093">
        <v>3000</v>
      </c>
      <c r="D1093" s="181">
        <v>33581</v>
      </c>
      <c r="E1093">
        <v>61016</v>
      </c>
      <c r="F1093" t="s">
        <v>3823</v>
      </c>
      <c r="G1093" s="167">
        <v>16678.88</v>
      </c>
      <c r="H1093">
        <v>-16678.88</v>
      </c>
      <c r="I1093">
        <v>0</v>
      </c>
      <c r="J1093" s="181">
        <v>33581</v>
      </c>
      <c r="K1093" s="183">
        <v>1991</v>
      </c>
      <c r="L1093" t="s">
        <v>629</v>
      </c>
    </row>
    <row r="1094" spans="3:12" ht="12.75" customHeight="1">
      <c r="C1094">
        <v>3000</v>
      </c>
      <c r="D1094" s="181">
        <v>33561</v>
      </c>
      <c r="E1094">
        <v>61021</v>
      </c>
      <c r="F1094" t="s">
        <v>2148</v>
      </c>
      <c r="G1094" s="167">
        <v>76463</v>
      </c>
      <c r="H1094">
        <v>-76463</v>
      </c>
      <c r="I1094">
        <v>0</v>
      </c>
      <c r="J1094" s="181">
        <v>33561</v>
      </c>
      <c r="K1094" s="183">
        <v>1991</v>
      </c>
      <c r="L1094" t="s">
        <v>629</v>
      </c>
    </row>
    <row r="1095" spans="3:12" ht="12.75" customHeight="1">
      <c r="C1095">
        <v>3000</v>
      </c>
      <c r="D1095" s="181">
        <v>33390</v>
      </c>
      <c r="E1095">
        <v>61022</v>
      </c>
      <c r="F1095" t="s">
        <v>1048</v>
      </c>
      <c r="G1095" s="167">
        <v>22268</v>
      </c>
      <c r="H1095">
        <v>-22268</v>
      </c>
      <c r="I1095">
        <v>0</v>
      </c>
      <c r="J1095" s="181">
        <v>33390</v>
      </c>
      <c r="K1095" s="183">
        <v>1991</v>
      </c>
      <c r="L1095" t="s">
        <v>629</v>
      </c>
    </row>
    <row r="1096" spans="3:12" ht="12.75" customHeight="1">
      <c r="C1096">
        <v>3000</v>
      </c>
      <c r="D1096" s="181">
        <v>33390</v>
      </c>
      <c r="E1096">
        <v>61023</v>
      </c>
      <c r="F1096" t="s">
        <v>1044</v>
      </c>
      <c r="G1096" s="167">
        <v>18200</v>
      </c>
      <c r="H1096">
        <v>-18200</v>
      </c>
      <c r="I1096">
        <v>0</v>
      </c>
      <c r="J1096" s="181">
        <v>33390</v>
      </c>
      <c r="K1096" s="183">
        <v>1991</v>
      </c>
      <c r="L1096" t="s">
        <v>629</v>
      </c>
    </row>
    <row r="1097" spans="3:12" ht="12.75" customHeight="1">
      <c r="C1097">
        <v>3000</v>
      </c>
      <c r="D1097" s="181">
        <v>33390</v>
      </c>
      <c r="E1097">
        <v>61024</v>
      </c>
      <c r="F1097" t="s">
        <v>864</v>
      </c>
      <c r="G1097" s="167">
        <v>9579.84</v>
      </c>
      <c r="H1097">
        <v>-9579.84</v>
      </c>
      <c r="I1097">
        <v>0</v>
      </c>
      <c r="J1097" s="181">
        <v>33390</v>
      </c>
      <c r="K1097" s="183">
        <v>1991</v>
      </c>
      <c r="L1097" t="s">
        <v>629</v>
      </c>
    </row>
    <row r="1098" spans="3:12" ht="12.75" customHeight="1">
      <c r="C1098">
        <v>3000</v>
      </c>
      <c r="D1098" s="181">
        <v>33390</v>
      </c>
      <c r="E1098">
        <v>61025</v>
      </c>
      <c r="F1098" t="s">
        <v>1036</v>
      </c>
      <c r="G1098" s="167">
        <v>10596.52</v>
      </c>
      <c r="H1098">
        <v>-10596.52</v>
      </c>
      <c r="I1098">
        <v>0</v>
      </c>
      <c r="J1098" s="181">
        <v>33390</v>
      </c>
      <c r="K1098" s="183">
        <v>1991</v>
      </c>
      <c r="L1098" t="s">
        <v>629</v>
      </c>
    </row>
    <row r="1099" spans="3:12" ht="12.75" customHeight="1">
      <c r="C1099">
        <v>3000</v>
      </c>
      <c r="D1099" s="181">
        <v>33603</v>
      </c>
      <c r="E1099">
        <v>61028</v>
      </c>
      <c r="F1099" t="s">
        <v>3668</v>
      </c>
      <c r="G1099" s="167">
        <v>1938009.52</v>
      </c>
      <c r="H1099">
        <v>-1938009.52</v>
      </c>
      <c r="I1099">
        <v>0</v>
      </c>
      <c r="J1099" s="181">
        <v>33603</v>
      </c>
      <c r="K1099" s="183">
        <v>1991</v>
      </c>
      <c r="L1099" t="s">
        <v>629</v>
      </c>
    </row>
    <row r="1100" spans="3:12" ht="12.75" customHeight="1">
      <c r="C1100">
        <v>3000</v>
      </c>
      <c r="D1100" s="181">
        <v>33603</v>
      </c>
      <c r="E1100">
        <v>61029</v>
      </c>
      <c r="F1100" t="s">
        <v>3863</v>
      </c>
      <c r="G1100" s="167">
        <v>64202</v>
      </c>
      <c r="H1100">
        <v>-64202</v>
      </c>
      <c r="I1100">
        <v>0</v>
      </c>
      <c r="J1100" s="181">
        <v>33603</v>
      </c>
      <c r="K1100" s="183">
        <v>1991</v>
      </c>
      <c r="L1100" t="s">
        <v>629</v>
      </c>
    </row>
    <row r="1101" spans="3:12" ht="12.75" customHeight="1">
      <c r="C1101">
        <v>3000</v>
      </c>
      <c r="D1101" s="181">
        <v>33603</v>
      </c>
      <c r="E1101">
        <v>61030</v>
      </c>
      <c r="F1101" t="s">
        <v>3858</v>
      </c>
      <c r="G1101" s="167">
        <v>49690</v>
      </c>
      <c r="H1101">
        <v>-49690</v>
      </c>
      <c r="I1101">
        <v>0</v>
      </c>
      <c r="J1101" s="181">
        <v>33603</v>
      </c>
      <c r="K1101" s="183">
        <v>1991</v>
      </c>
      <c r="L1101" t="s">
        <v>629</v>
      </c>
    </row>
    <row r="1102" spans="3:12" ht="12.75" customHeight="1">
      <c r="C1102">
        <v>3000</v>
      </c>
      <c r="D1102" s="181">
        <v>33603</v>
      </c>
      <c r="E1102">
        <v>61031</v>
      </c>
      <c r="F1102" t="s">
        <v>3866</v>
      </c>
      <c r="G1102" s="167">
        <v>102953.07</v>
      </c>
      <c r="H1102">
        <v>-102953.07</v>
      </c>
      <c r="I1102">
        <v>0</v>
      </c>
      <c r="J1102" s="181">
        <v>33603</v>
      </c>
      <c r="K1102" s="183">
        <v>1991</v>
      </c>
      <c r="L1102" t="s">
        <v>629</v>
      </c>
    </row>
    <row r="1103" spans="3:12" ht="12.75" customHeight="1">
      <c r="C1103">
        <v>3000</v>
      </c>
      <c r="D1103" s="181">
        <v>34000</v>
      </c>
      <c r="E1103">
        <v>61032</v>
      </c>
      <c r="F1103" t="s">
        <v>207</v>
      </c>
      <c r="G1103" s="167">
        <v>5504.4</v>
      </c>
      <c r="H1103">
        <v>-5504.4</v>
      </c>
      <c r="I1103">
        <v>0</v>
      </c>
      <c r="J1103" s="181">
        <v>34000</v>
      </c>
      <c r="K1103" s="183">
        <v>1993</v>
      </c>
      <c r="L1103" t="s">
        <v>629</v>
      </c>
    </row>
    <row r="1104" spans="3:12" ht="12.75" customHeight="1">
      <c r="C1104">
        <v>3000</v>
      </c>
      <c r="D1104" s="181">
        <v>34000</v>
      </c>
      <c r="E1104">
        <v>61033</v>
      </c>
      <c r="F1104" t="s">
        <v>205</v>
      </c>
      <c r="G1104" s="167">
        <v>4220</v>
      </c>
      <c r="H1104">
        <v>-4220</v>
      </c>
      <c r="I1104">
        <v>0</v>
      </c>
      <c r="J1104" s="181">
        <v>34000</v>
      </c>
      <c r="K1104" s="183">
        <v>1993</v>
      </c>
      <c r="L1104" t="s">
        <v>629</v>
      </c>
    </row>
    <row r="1105" spans="3:12" ht="12.75" customHeight="1">
      <c r="C1105">
        <v>3000</v>
      </c>
      <c r="D1105" s="181">
        <v>33816</v>
      </c>
      <c r="E1105">
        <v>61034</v>
      </c>
      <c r="F1105" t="s">
        <v>1866</v>
      </c>
      <c r="G1105" s="167">
        <v>2672.22</v>
      </c>
      <c r="H1105">
        <v>-2672.22</v>
      </c>
      <c r="I1105">
        <v>0</v>
      </c>
      <c r="J1105" s="181">
        <v>33816</v>
      </c>
      <c r="K1105" s="183">
        <v>1992</v>
      </c>
      <c r="L1105" t="s">
        <v>629</v>
      </c>
    </row>
    <row r="1106" spans="3:12" ht="12.75" customHeight="1">
      <c r="C1106">
        <v>3000</v>
      </c>
      <c r="D1106" s="181">
        <v>33816</v>
      </c>
      <c r="E1106">
        <v>61035</v>
      </c>
      <c r="F1106" t="s">
        <v>2266</v>
      </c>
      <c r="G1106" s="167">
        <v>8290.51</v>
      </c>
      <c r="H1106">
        <v>-8004.94</v>
      </c>
      <c r="I1106">
        <v>285.57</v>
      </c>
      <c r="J1106" s="181">
        <v>33816</v>
      </c>
      <c r="K1106" s="183">
        <v>1992</v>
      </c>
      <c r="L1106" t="s">
        <v>629</v>
      </c>
    </row>
    <row r="1107" spans="3:12" ht="12.75" customHeight="1">
      <c r="C1107">
        <v>3000</v>
      </c>
      <c r="D1107" s="181">
        <v>33877</v>
      </c>
      <c r="E1107">
        <v>61036</v>
      </c>
      <c r="F1107" t="s">
        <v>2274</v>
      </c>
      <c r="G1107" s="167">
        <v>12000</v>
      </c>
      <c r="H1107">
        <v>-12000</v>
      </c>
      <c r="I1107">
        <v>0</v>
      </c>
      <c r="J1107" s="181">
        <v>33877</v>
      </c>
      <c r="K1107" s="183">
        <v>1992</v>
      </c>
      <c r="L1107" t="s">
        <v>629</v>
      </c>
    </row>
    <row r="1108" spans="3:12" ht="12.75" customHeight="1">
      <c r="C1108">
        <v>3000</v>
      </c>
      <c r="D1108" s="181">
        <v>34000</v>
      </c>
      <c r="E1108">
        <v>61038</v>
      </c>
      <c r="F1108" t="s">
        <v>215</v>
      </c>
      <c r="G1108" s="167">
        <v>33901.120000000003</v>
      </c>
      <c r="H1108">
        <v>-33901.120000000003</v>
      </c>
      <c r="I1108">
        <v>0</v>
      </c>
      <c r="J1108" s="181">
        <v>34000</v>
      </c>
      <c r="K1108" s="183">
        <v>1993</v>
      </c>
      <c r="L1108" t="s">
        <v>629</v>
      </c>
    </row>
    <row r="1109" spans="3:12" ht="12.75" customHeight="1">
      <c r="C1109">
        <v>3000</v>
      </c>
      <c r="D1109" s="181">
        <v>34000</v>
      </c>
      <c r="E1109">
        <v>61039</v>
      </c>
      <c r="F1109" t="s">
        <v>203</v>
      </c>
      <c r="G1109" s="167">
        <v>1516.14</v>
      </c>
      <c r="H1109">
        <v>-1516.14</v>
      </c>
      <c r="I1109">
        <v>0</v>
      </c>
      <c r="J1109" s="181">
        <v>34000</v>
      </c>
      <c r="K1109" s="183">
        <v>1993</v>
      </c>
      <c r="L1109" t="s">
        <v>629</v>
      </c>
    </row>
    <row r="1110" spans="3:12" ht="12.75" customHeight="1">
      <c r="C1110">
        <v>3000</v>
      </c>
      <c r="D1110" s="181">
        <v>34000</v>
      </c>
      <c r="E1110">
        <v>61040</v>
      </c>
      <c r="F1110" t="s">
        <v>211</v>
      </c>
      <c r="G1110" s="167">
        <v>22300.639999999999</v>
      </c>
      <c r="H1110">
        <v>-22300.639999999999</v>
      </c>
      <c r="I1110">
        <v>0</v>
      </c>
      <c r="J1110" s="181">
        <v>34000</v>
      </c>
      <c r="K1110" s="183">
        <v>1993</v>
      </c>
      <c r="L1110" t="s">
        <v>629</v>
      </c>
    </row>
    <row r="1111" spans="3:12" ht="12.75" customHeight="1">
      <c r="C1111">
        <v>3000</v>
      </c>
      <c r="D1111" s="181">
        <v>34000</v>
      </c>
      <c r="E1111">
        <v>61041</v>
      </c>
      <c r="F1111" t="s">
        <v>206</v>
      </c>
      <c r="G1111" s="167">
        <v>4926.3999999999996</v>
      </c>
      <c r="H1111">
        <v>-4611.2700000000004</v>
      </c>
      <c r="I1111">
        <v>315.13</v>
      </c>
      <c r="J1111" s="181">
        <v>34000</v>
      </c>
      <c r="K1111" s="183">
        <v>1993</v>
      </c>
      <c r="L1111" t="s">
        <v>629</v>
      </c>
    </row>
    <row r="1112" spans="3:12" ht="12.75" customHeight="1">
      <c r="C1112">
        <v>3000</v>
      </c>
      <c r="D1112" s="181">
        <v>34000</v>
      </c>
      <c r="E1112">
        <v>61043</v>
      </c>
      <c r="F1112" t="s">
        <v>214</v>
      </c>
      <c r="G1112" s="167">
        <v>31342.86</v>
      </c>
      <c r="H1112">
        <v>-31342.86</v>
      </c>
      <c r="I1112">
        <v>0</v>
      </c>
      <c r="J1112" s="181">
        <v>34000</v>
      </c>
      <c r="K1112" s="183">
        <v>1993</v>
      </c>
      <c r="L1112" t="s">
        <v>629</v>
      </c>
    </row>
    <row r="1113" spans="3:12" ht="12.75" customHeight="1">
      <c r="C1113">
        <v>3000</v>
      </c>
      <c r="D1113" s="181">
        <v>34486</v>
      </c>
      <c r="E1113">
        <v>61070</v>
      </c>
      <c r="F1113" t="s">
        <v>37</v>
      </c>
      <c r="G1113" s="167">
        <v>5323</v>
      </c>
      <c r="H1113">
        <v>-5323</v>
      </c>
      <c r="I1113">
        <v>0</v>
      </c>
      <c r="J1113" s="181">
        <v>34486</v>
      </c>
      <c r="K1113" s="183">
        <v>1994</v>
      </c>
      <c r="L1113" t="s">
        <v>629</v>
      </c>
    </row>
    <row r="1114" spans="3:12" ht="12.75" customHeight="1">
      <c r="C1114">
        <v>3000</v>
      </c>
      <c r="D1114" s="181">
        <v>34486</v>
      </c>
      <c r="E1114">
        <v>61071</v>
      </c>
      <c r="F1114" t="s">
        <v>1627</v>
      </c>
      <c r="G1114" s="167">
        <v>20858.43</v>
      </c>
      <c r="H1114">
        <v>-20858.43</v>
      </c>
      <c r="I1114">
        <v>0</v>
      </c>
      <c r="J1114" s="181">
        <v>34486</v>
      </c>
      <c r="K1114" s="183">
        <v>1994</v>
      </c>
      <c r="L1114" t="s">
        <v>629</v>
      </c>
    </row>
    <row r="1115" spans="3:12" ht="12.75" customHeight="1">
      <c r="C1115">
        <v>3000</v>
      </c>
      <c r="D1115" s="181">
        <v>34486</v>
      </c>
      <c r="E1115">
        <v>61075</v>
      </c>
      <c r="F1115" t="s">
        <v>1625</v>
      </c>
      <c r="G1115" s="167">
        <v>13980.12</v>
      </c>
      <c r="H1115">
        <v>-13980.12</v>
      </c>
      <c r="I1115">
        <v>0</v>
      </c>
      <c r="J1115" s="181">
        <v>34486</v>
      </c>
      <c r="K1115" s="183">
        <v>1994</v>
      </c>
      <c r="L1115" t="s">
        <v>629</v>
      </c>
    </row>
    <row r="1116" spans="3:12" ht="12.75" customHeight="1">
      <c r="C1116">
        <v>3000</v>
      </c>
      <c r="D1116" s="181">
        <v>30286</v>
      </c>
      <c r="E1116">
        <v>61077</v>
      </c>
      <c r="F1116" t="s">
        <v>1152</v>
      </c>
      <c r="G1116" s="167">
        <v>47135</v>
      </c>
      <c r="H1116">
        <v>-47135</v>
      </c>
      <c r="I1116">
        <v>0</v>
      </c>
      <c r="J1116" s="181">
        <v>30286</v>
      </c>
      <c r="K1116" s="183">
        <v>1982</v>
      </c>
      <c r="L1116" t="s">
        <v>629</v>
      </c>
    </row>
    <row r="1117" spans="3:12" ht="12.75" customHeight="1">
      <c r="C1117">
        <v>3000</v>
      </c>
      <c r="D1117" s="181">
        <v>30497</v>
      </c>
      <c r="E1117">
        <v>61078</v>
      </c>
      <c r="F1117" t="s">
        <v>3059</v>
      </c>
      <c r="G1117" s="167">
        <v>17377</v>
      </c>
      <c r="H1117">
        <v>-17377</v>
      </c>
      <c r="I1117">
        <v>0</v>
      </c>
      <c r="J1117" s="181">
        <v>30497</v>
      </c>
      <c r="K1117" s="183">
        <v>1983</v>
      </c>
      <c r="L1117" t="s">
        <v>629</v>
      </c>
    </row>
    <row r="1118" spans="3:12" ht="12.75" customHeight="1">
      <c r="C1118">
        <v>3000</v>
      </c>
      <c r="D1118" s="181">
        <v>30467</v>
      </c>
      <c r="E1118">
        <v>61079</v>
      </c>
      <c r="F1118" t="s">
        <v>3058</v>
      </c>
      <c r="G1118" s="167">
        <v>13211.1</v>
      </c>
      <c r="H1118">
        <v>-13211.1</v>
      </c>
      <c r="I1118">
        <v>0</v>
      </c>
      <c r="J1118" s="181">
        <v>30467</v>
      </c>
      <c r="K1118" s="183">
        <v>1983</v>
      </c>
      <c r="L1118" t="s">
        <v>629</v>
      </c>
    </row>
    <row r="1119" spans="3:12" ht="12.75" customHeight="1">
      <c r="C1119">
        <v>3000</v>
      </c>
      <c r="D1119" s="181">
        <v>30133</v>
      </c>
      <c r="E1119">
        <v>61083</v>
      </c>
      <c r="F1119" t="s">
        <v>3056</v>
      </c>
      <c r="G1119" s="167">
        <v>1161745.71</v>
      </c>
      <c r="H1119">
        <v>-1161745.71</v>
      </c>
      <c r="I1119">
        <v>0</v>
      </c>
      <c r="J1119" s="181">
        <v>30133</v>
      </c>
      <c r="K1119" s="183">
        <v>1982</v>
      </c>
      <c r="L1119" t="s">
        <v>629</v>
      </c>
    </row>
    <row r="1120" spans="3:12" ht="12.75" customHeight="1">
      <c r="C1120">
        <v>3000</v>
      </c>
      <c r="D1120" s="181">
        <v>30133</v>
      </c>
      <c r="E1120">
        <v>61084</v>
      </c>
      <c r="F1120" t="s">
        <v>3054</v>
      </c>
      <c r="G1120" s="167">
        <v>250966.09</v>
      </c>
      <c r="H1120">
        <v>-250966.09</v>
      </c>
      <c r="I1120">
        <v>0</v>
      </c>
      <c r="J1120" s="181">
        <v>30133</v>
      </c>
      <c r="K1120" s="183">
        <v>1982</v>
      </c>
      <c r="L1120" t="s">
        <v>629</v>
      </c>
    </row>
    <row r="1121" spans="3:12" ht="12.75" customHeight="1">
      <c r="C1121">
        <v>3000</v>
      </c>
      <c r="D1121" s="181">
        <v>30256</v>
      </c>
      <c r="E1121">
        <v>61085</v>
      </c>
      <c r="F1121" t="s">
        <v>3057</v>
      </c>
      <c r="G1121" s="167">
        <v>92794.7</v>
      </c>
      <c r="H1121">
        <v>-92794.7</v>
      </c>
      <c r="I1121">
        <v>0</v>
      </c>
      <c r="J1121" s="181">
        <v>30256</v>
      </c>
      <c r="K1121" s="183">
        <v>1982</v>
      </c>
      <c r="L1121" t="s">
        <v>629</v>
      </c>
    </row>
    <row r="1122" spans="3:12" ht="12.75" customHeight="1">
      <c r="C1122">
        <v>3000</v>
      </c>
      <c r="D1122" s="181">
        <v>30133</v>
      </c>
      <c r="E1122">
        <v>61086</v>
      </c>
      <c r="F1122" t="s">
        <v>2345</v>
      </c>
      <c r="G1122" s="167">
        <v>-385600</v>
      </c>
      <c r="H1122">
        <v>385600</v>
      </c>
      <c r="I1122">
        <v>0</v>
      </c>
      <c r="J1122" s="181">
        <v>30133</v>
      </c>
      <c r="K1122" s="183">
        <v>1982</v>
      </c>
      <c r="L1122" t="s">
        <v>629</v>
      </c>
    </row>
    <row r="1123" spans="3:12" ht="12.75" customHeight="1">
      <c r="C1123">
        <v>3000</v>
      </c>
      <c r="D1123" s="181">
        <v>30133</v>
      </c>
      <c r="E1123">
        <v>61087</v>
      </c>
      <c r="F1123" t="s">
        <v>3055</v>
      </c>
      <c r="G1123" s="167">
        <v>351397.38</v>
      </c>
      <c r="H1123">
        <v>-351397.38</v>
      </c>
      <c r="I1123">
        <v>0</v>
      </c>
      <c r="J1123" s="181">
        <v>30133</v>
      </c>
      <c r="K1123" s="183">
        <v>1982</v>
      </c>
      <c r="L1123" t="s">
        <v>629</v>
      </c>
    </row>
    <row r="1124" spans="3:12" ht="12.75" customHeight="1">
      <c r="C1124">
        <v>3000</v>
      </c>
      <c r="D1124" s="181">
        <v>30133</v>
      </c>
      <c r="E1124">
        <v>61088</v>
      </c>
      <c r="F1124" t="s">
        <v>3053</v>
      </c>
      <c r="G1124" s="167">
        <v>137.69999999999999</v>
      </c>
      <c r="H1124">
        <v>-137.69999999999999</v>
      </c>
      <c r="I1124">
        <v>0</v>
      </c>
      <c r="J1124" s="181">
        <v>30133</v>
      </c>
      <c r="K1124" s="183">
        <v>1982</v>
      </c>
      <c r="L1124" t="s">
        <v>629</v>
      </c>
    </row>
    <row r="1125" spans="3:12" ht="12.75" customHeight="1">
      <c r="C1125">
        <v>3000</v>
      </c>
      <c r="D1125" s="181">
        <v>32660</v>
      </c>
      <c r="E1125">
        <v>61089</v>
      </c>
      <c r="F1125" t="s">
        <v>2014</v>
      </c>
      <c r="G1125" s="167">
        <v>52346.2</v>
      </c>
      <c r="H1125">
        <v>-52346.2</v>
      </c>
      <c r="I1125">
        <v>0</v>
      </c>
      <c r="J1125" s="181">
        <v>32660</v>
      </c>
      <c r="K1125" s="183">
        <v>1989</v>
      </c>
      <c r="L1125" t="s">
        <v>629</v>
      </c>
    </row>
    <row r="1126" spans="3:12" ht="12.75" customHeight="1">
      <c r="C1126">
        <v>3000</v>
      </c>
      <c r="D1126" s="181">
        <v>32660</v>
      </c>
      <c r="E1126">
        <v>61091</v>
      </c>
      <c r="F1126" t="s">
        <v>3283</v>
      </c>
      <c r="G1126" s="167">
        <v>6854</v>
      </c>
      <c r="H1126">
        <v>-6854</v>
      </c>
      <c r="I1126">
        <v>0</v>
      </c>
      <c r="J1126" s="181">
        <v>32660</v>
      </c>
      <c r="K1126" s="183">
        <v>1989</v>
      </c>
      <c r="L1126" t="s">
        <v>629</v>
      </c>
    </row>
    <row r="1127" spans="3:12" ht="12.75" customHeight="1">
      <c r="C1127">
        <v>3000</v>
      </c>
      <c r="D1127" s="181">
        <v>32660</v>
      </c>
      <c r="E1127">
        <v>61093</v>
      </c>
      <c r="F1127" t="s">
        <v>2011</v>
      </c>
      <c r="G1127" s="167">
        <v>20568.2</v>
      </c>
      <c r="H1127">
        <v>-20568.2</v>
      </c>
      <c r="I1127">
        <v>0</v>
      </c>
      <c r="J1127" s="181">
        <v>32660</v>
      </c>
      <c r="K1127" s="183">
        <v>1989</v>
      </c>
      <c r="L1127" t="s">
        <v>629</v>
      </c>
    </row>
    <row r="1128" spans="3:12" ht="12.75" customHeight="1">
      <c r="C1128">
        <v>3000</v>
      </c>
      <c r="D1128" s="181">
        <v>32660</v>
      </c>
      <c r="E1128">
        <v>61097</v>
      </c>
      <c r="F1128" t="s">
        <v>3285</v>
      </c>
      <c r="G1128" s="167">
        <v>9337.2099999999991</v>
      </c>
      <c r="H1128">
        <v>-9337.2099999999991</v>
      </c>
      <c r="I1128">
        <v>0</v>
      </c>
      <c r="J1128" s="181">
        <v>32660</v>
      </c>
      <c r="K1128" s="183">
        <v>1989</v>
      </c>
      <c r="L1128" t="s">
        <v>629</v>
      </c>
    </row>
    <row r="1129" spans="3:12" ht="12.75" customHeight="1">
      <c r="C1129">
        <v>3000</v>
      </c>
      <c r="D1129" s="181">
        <v>32681</v>
      </c>
      <c r="E1129">
        <v>61099</v>
      </c>
      <c r="F1129" t="s">
        <v>2021</v>
      </c>
      <c r="G1129" s="167">
        <v>244360.04</v>
      </c>
      <c r="H1129">
        <v>-244360.04</v>
      </c>
      <c r="I1129">
        <v>0</v>
      </c>
      <c r="J1129" s="181">
        <v>32681</v>
      </c>
      <c r="K1129" s="183">
        <v>1989</v>
      </c>
      <c r="L1129" t="s">
        <v>629</v>
      </c>
    </row>
    <row r="1130" spans="3:12" ht="12.75" customHeight="1">
      <c r="C1130">
        <v>3000</v>
      </c>
      <c r="D1130" s="181">
        <v>32700</v>
      </c>
      <c r="E1130">
        <v>61101</v>
      </c>
      <c r="F1130" t="s">
        <v>2022</v>
      </c>
      <c r="G1130" s="167">
        <v>17061.02</v>
      </c>
      <c r="H1130">
        <v>-17061.02</v>
      </c>
      <c r="I1130">
        <v>0</v>
      </c>
      <c r="J1130" s="181">
        <v>32700</v>
      </c>
      <c r="K1130" s="183">
        <v>1989</v>
      </c>
      <c r="L1130" t="s">
        <v>629</v>
      </c>
    </row>
    <row r="1131" spans="3:12" ht="12.75" customHeight="1">
      <c r="C1131">
        <v>3000</v>
      </c>
      <c r="D1131" s="181">
        <v>33067</v>
      </c>
      <c r="E1131">
        <v>61106</v>
      </c>
      <c r="F1131" t="s">
        <v>697</v>
      </c>
      <c r="G1131" s="167">
        <v>11767.33</v>
      </c>
      <c r="H1131">
        <v>-11767.33</v>
      </c>
      <c r="I1131">
        <v>0</v>
      </c>
      <c r="J1131" s="181">
        <v>33067</v>
      </c>
      <c r="K1131" s="183">
        <v>1990</v>
      </c>
      <c r="L1131" t="s">
        <v>629</v>
      </c>
    </row>
    <row r="1132" spans="3:12" ht="12.75" customHeight="1">
      <c r="C1132">
        <v>3000</v>
      </c>
      <c r="D1132" s="181">
        <v>33025</v>
      </c>
      <c r="E1132">
        <v>61107</v>
      </c>
      <c r="F1132" t="s">
        <v>3447</v>
      </c>
      <c r="G1132" s="167">
        <v>3424.19</v>
      </c>
      <c r="H1132">
        <v>-3424.19</v>
      </c>
      <c r="I1132">
        <v>0</v>
      </c>
      <c r="J1132" s="181">
        <v>33025</v>
      </c>
      <c r="K1132" s="183">
        <v>1990</v>
      </c>
      <c r="L1132" t="s">
        <v>629</v>
      </c>
    </row>
    <row r="1133" spans="3:12" ht="12.75" customHeight="1">
      <c r="C1133">
        <v>3000</v>
      </c>
      <c r="D1133" s="181">
        <v>33025</v>
      </c>
      <c r="E1133">
        <v>61112</v>
      </c>
      <c r="F1133" t="s">
        <v>1401</v>
      </c>
      <c r="G1133" s="167">
        <v>8424</v>
      </c>
      <c r="H1133">
        <v>-8424</v>
      </c>
      <c r="I1133">
        <v>0</v>
      </c>
      <c r="J1133" s="181">
        <v>33025</v>
      </c>
      <c r="K1133" s="183">
        <v>1990</v>
      </c>
      <c r="L1133" t="s">
        <v>629</v>
      </c>
    </row>
    <row r="1134" spans="3:12" ht="12.75" customHeight="1">
      <c r="C1134">
        <v>3000</v>
      </c>
      <c r="D1134" s="181">
        <v>33025</v>
      </c>
      <c r="E1134">
        <v>61113</v>
      </c>
      <c r="F1134" t="s">
        <v>1396</v>
      </c>
      <c r="G1134" s="167">
        <v>5151.8100000000004</v>
      </c>
      <c r="H1134">
        <v>-5151.8100000000004</v>
      </c>
      <c r="I1134">
        <v>0</v>
      </c>
      <c r="J1134" s="181">
        <v>33025</v>
      </c>
      <c r="K1134" s="183">
        <v>1990</v>
      </c>
      <c r="L1134" t="s">
        <v>629</v>
      </c>
    </row>
    <row r="1135" spans="3:12" ht="12.75" customHeight="1">
      <c r="C1135">
        <v>3000</v>
      </c>
      <c r="D1135" s="181">
        <v>33055</v>
      </c>
      <c r="E1135">
        <v>61114</v>
      </c>
      <c r="F1135" t="s">
        <v>982</v>
      </c>
      <c r="G1135" s="167">
        <v>6255.95</v>
      </c>
      <c r="H1135">
        <v>-6255.95</v>
      </c>
      <c r="I1135">
        <v>0</v>
      </c>
      <c r="J1135" s="181">
        <v>33055</v>
      </c>
      <c r="K1135" s="183">
        <v>1990</v>
      </c>
      <c r="L1135" t="s">
        <v>629</v>
      </c>
    </row>
    <row r="1136" spans="3:12" ht="12.75" customHeight="1">
      <c r="C1136">
        <v>3000</v>
      </c>
      <c r="D1136" s="181">
        <v>33025</v>
      </c>
      <c r="E1136">
        <v>61115</v>
      </c>
      <c r="F1136" t="s">
        <v>1398</v>
      </c>
      <c r="G1136" s="167">
        <v>6764</v>
      </c>
      <c r="H1136">
        <v>-6764</v>
      </c>
      <c r="I1136">
        <v>0</v>
      </c>
      <c r="J1136" s="181">
        <v>33025</v>
      </c>
      <c r="K1136" s="183">
        <v>1990</v>
      </c>
      <c r="L1136" t="s">
        <v>629</v>
      </c>
    </row>
    <row r="1137" spans="3:12" ht="12.75" customHeight="1">
      <c r="C1137">
        <v>3000</v>
      </c>
      <c r="D1137" s="181">
        <v>33025</v>
      </c>
      <c r="E1137">
        <v>61116</v>
      </c>
      <c r="F1137" t="s">
        <v>1399</v>
      </c>
      <c r="G1137" s="167">
        <v>7112.5</v>
      </c>
      <c r="H1137">
        <v>-7112.5</v>
      </c>
      <c r="I1137">
        <v>0</v>
      </c>
      <c r="J1137" s="181">
        <v>33025</v>
      </c>
      <c r="K1137" s="183">
        <v>1990</v>
      </c>
      <c r="L1137" t="s">
        <v>629</v>
      </c>
    </row>
    <row r="1138" spans="3:12" ht="12.75" customHeight="1">
      <c r="C1138">
        <v>3000</v>
      </c>
      <c r="D1138" s="181">
        <v>33025</v>
      </c>
      <c r="E1138">
        <v>61120</v>
      </c>
      <c r="F1138" t="s">
        <v>3444</v>
      </c>
      <c r="G1138" s="167">
        <v>1490</v>
      </c>
      <c r="H1138">
        <v>-1490</v>
      </c>
      <c r="I1138">
        <v>0</v>
      </c>
      <c r="J1138" s="181">
        <v>33025</v>
      </c>
      <c r="K1138" s="183">
        <v>1990</v>
      </c>
      <c r="L1138" t="s">
        <v>629</v>
      </c>
    </row>
    <row r="1139" spans="3:12" ht="12.75" customHeight="1">
      <c r="C1139">
        <v>3000</v>
      </c>
      <c r="D1139" s="181">
        <v>33025</v>
      </c>
      <c r="E1139">
        <v>61121</v>
      </c>
      <c r="F1139" t="s">
        <v>3295</v>
      </c>
      <c r="G1139" s="167">
        <v>17949</v>
      </c>
      <c r="H1139">
        <v>-17949</v>
      </c>
      <c r="I1139">
        <v>0</v>
      </c>
      <c r="J1139" s="181">
        <v>33025</v>
      </c>
      <c r="K1139" s="183">
        <v>1990</v>
      </c>
      <c r="L1139" t="s">
        <v>629</v>
      </c>
    </row>
    <row r="1140" spans="3:12" ht="12.75" customHeight="1">
      <c r="C1140">
        <v>3000</v>
      </c>
      <c r="D1140" s="181">
        <v>33025</v>
      </c>
      <c r="E1140">
        <v>61122</v>
      </c>
      <c r="F1140" t="s">
        <v>1397</v>
      </c>
      <c r="G1140" s="167">
        <v>5400</v>
      </c>
      <c r="H1140">
        <v>-5400</v>
      </c>
      <c r="I1140">
        <v>0</v>
      </c>
      <c r="J1140" s="181">
        <v>33025</v>
      </c>
      <c r="K1140" s="183">
        <v>1990</v>
      </c>
      <c r="L1140" t="s">
        <v>629</v>
      </c>
    </row>
    <row r="1141" spans="3:12" ht="12.75" customHeight="1">
      <c r="C1141">
        <v>3000</v>
      </c>
      <c r="D1141" s="181">
        <v>33025</v>
      </c>
      <c r="E1141">
        <v>61123</v>
      </c>
      <c r="F1141" t="s">
        <v>1403</v>
      </c>
      <c r="G1141" s="167">
        <v>10123</v>
      </c>
      <c r="H1141">
        <v>-10123</v>
      </c>
      <c r="I1141">
        <v>0</v>
      </c>
      <c r="J1141" s="181">
        <v>33025</v>
      </c>
      <c r="K1141" s="183">
        <v>1990</v>
      </c>
      <c r="L1141" t="s">
        <v>629</v>
      </c>
    </row>
    <row r="1142" spans="3:12" ht="12.75" customHeight="1">
      <c r="C1142">
        <v>3000</v>
      </c>
      <c r="D1142" s="181">
        <v>33207</v>
      </c>
      <c r="E1142">
        <v>61130</v>
      </c>
      <c r="F1142" t="s">
        <v>3244</v>
      </c>
      <c r="G1142" s="167">
        <v>10886.64</v>
      </c>
      <c r="H1142">
        <v>-10886.64</v>
      </c>
      <c r="I1142">
        <v>0</v>
      </c>
      <c r="J1142" s="181">
        <v>33207</v>
      </c>
      <c r="K1142" s="183">
        <v>1990</v>
      </c>
      <c r="L1142" t="s">
        <v>629</v>
      </c>
    </row>
    <row r="1143" spans="3:12" ht="12.75" customHeight="1">
      <c r="C1143">
        <v>3000</v>
      </c>
      <c r="D1143" s="181">
        <v>33269</v>
      </c>
      <c r="E1143">
        <v>61132</v>
      </c>
      <c r="F1143" t="s">
        <v>3271</v>
      </c>
      <c r="G1143" s="167">
        <v>7811.48</v>
      </c>
      <c r="H1143">
        <v>-7811.48</v>
      </c>
      <c r="I1143">
        <v>0</v>
      </c>
      <c r="J1143" s="181">
        <v>33269</v>
      </c>
      <c r="K1143" s="183">
        <v>1991</v>
      </c>
      <c r="L1143" t="s">
        <v>629</v>
      </c>
    </row>
    <row r="1144" spans="3:12" ht="12.75" customHeight="1">
      <c r="C1144">
        <v>3000</v>
      </c>
      <c r="D1144" s="181">
        <v>33269</v>
      </c>
      <c r="E1144">
        <v>61133</v>
      </c>
      <c r="F1144" t="s">
        <v>3270</v>
      </c>
      <c r="G1144" s="167">
        <v>6472.48</v>
      </c>
      <c r="H1144">
        <v>-6472.48</v>
      </c>
      <c r="I1144">
        <v>0</v>
      </c>
      <c r="J1144" s="181">
        <v>33269</v>
      </c>
      <c r="K1144" s="183">
        <v>1991</v>
      </c>
      <c r="L1144" t="s">
        <v>629</v>
      </c>
    </row>
    <row r="1145" spans="3:12" ht="12.75" customHeight="1">
      <c r="C1145">
        <v>3000</v>
      </c>
      <c r="D1145" s="181">
        <v>33269</v>
      </c>
      <c r="E1145">
        <v>61134</v>
      </c>
      <c r="F1145" t="s">
        <v>3268</v>
      </c>
      <c r="G1145" s="167">
        <v>733.55</v>
      </c>
      <c r="H1145">
        <v>-733.55</v>
      </c>
      <c r="I1145">
        <v>0</v>
      </c>
      <c r="J1145" s="181">
        <v>33269</v>
      </c>
      <c r="K1145" s="183">
        <v>1991</v>
      </c>
      <c r="L1145" t="s">
        <v>629</v>
      </c>
    </row>
    <row r="1146" spans="3:12" ht="12.75" customHeight="1">
      <c r="C1146">
        <v>3000</v>
      </c>
      <c r="D1146" s="181">
        <v>33269</v>
      </c>
      <c r="E1146">
        <v>61135</v>
      </c>
      <c r="F1146" t="s">
        <v>3269</v>
      </c>
      <c r="G1146" s="167">
        <v>3564</v>
      </c>
      <c r="H1146">
        <v>-3564</v>
      </c>
      <c r="I1146">
        <v>0</v>
      </c>
      <c r="J1146" s="181">
        <v>33269</v>
      </c>
      <c r="K1146" s="183">
        <v>1991</v>
      </c>
      <c r="L1146" t="s">
        <v>629</v>
      </c>
    </row>
    <row r="1147" spans="3:12" ht="12.75" customHeight="1">
      <c r="C1147">
        <v>3000</v>
      </c>
      <c r="D1147" s="181">
        <v>33603</v>
      </c>
      <c r="E1147">
        <v>61140</v>
      </c>
      <c r="F1147" t="s">
        <v>972</v>
      </c>
      <c r="G1147" s="167">
        <v>19600</v>
      </c>
      <c r="H1147">
        <v>-19600</v>
      </c>
      <c r="I1147">
        <v>0</v>
      </c>
      <c r="J1147" s="181">
        <v>33603</v>
      </c>
      <c r="K1147" s="183">
        <v>1991</v>
      </c>
      <c r="L1147" t="s">
        <v>629</v>
      </c>
    </row>
    <row r="1148" spans="3:12" ht="12.75" customHeight="1">
      <c r="C1148">
        <v>3000</v>
      </c>
      <c r="D1148" s="181">
        <v>33603</v>
      </c>
      <c r="E1148">
        <v>61141</v>
      </c>
      <c r="F1148" t="s">
        <v>973</v>
      </c>
      <c r="G1148" s="167">
        <v>20400</v>
      </c>
      <c r="H1148">
        <v>-20400</v>
      </c>
      <c r="I1148">
        <v>0</v>
      </c>
      <c r="J1148" s="181">
        <v>33603</v>
      </c>
      <c r="K1148" s="183">
        <v>1991</v>
      </c>
      <c r="L1148" t="s">
        <v>629</v>
      </c>
    </row>
    <row r="1149" spans="3:12" ht="12.75" customHeight="1">
      <c r="C1149">
        <v>3000</v>
      </c>
      <c r="D1149" s="181">
        <v>33603</v>
      </c>
      <c r="E1149">
        <v>61148</v>
      </c>
      <c r="F1149" t="s">
        <v>3842</v>
      </c>
      <c r="G1149" s="167">
        <v>16417.93</v>
      </c>
      <c r="H1149">
        <v>-16417.93</v>
      </c>
      <c r="I1149">
        <v>0</v>
      </c>
      <c r="J1149" s="181">
        <v>33603</v>
      </c>
      <c r="K1149" s="183">
        <v>1991</v>
      </c>
      <c r="L1149" t="s">
        <v>629</v>
      </c>
    </row>
    <row r="1150" spans="3:12" ht="12.75" customHeight="1">
      <c r="C1150">
        <v>3000</v>
      </c>
      <c r="D1150" s="181">
        <v>33603</v>
      </c>
      <c r="E1150">
        <v>61150</v>
      </c>
      <c r="F1150" t="s">
        <v>3864</v>
      </c>
      <c r="G1150" s="167">
        <v>64716.2</v>
      </c>
      <c r="H1150">
        <v>-64716.2</v>
      </c>
      <c r="I1150">
        <v>0</v>
      </c>
      <c r="J1150" s="181">
        <v>33603</v>
      </c>
      <c r="K1150" s="183">
        <v>1991</v>
      </c>
      <c r="L1150" t="s">
        <v>629</v>
      </c>
    </row>
    <row r="1151" spans="3:12" ht="12.75" customHeight="1">
      <c r="C1151">
        <v>3000</v>
      </c>
      <c r="D1151" s="181">
        <v>33603</v>
      </c>
      <c r="E1151">
        <v>61151</v>
      </c>
      <c r="F1151" t="s">
        <v>3868</v>
      </c>
      <c r="G1151" s="167">
        <v>154336.62</v>
      </c>
      <c r="H1151">
        <v>-154336.62</v>
      </c>
      <c r="I1151">
        <v>0</v>
      </c>
      <c r="J1151" s="181">
        <v>33603</v>
      </c>
      <c r="K1151" s="183">
        <v>1991</v>
      </c>
      <c r="L1151" t="s">
        <v>629</v>
      </c>
    </row>
    <row r="1152" spans="3:12" ht="12.75" customHeight="1">
      <c r="C1152">
        <v>3000</v>
      </c>
      <c r="D1152" s="181">
        <v>33938</v>
      </c>
      <c r="E1152">
        <v>61156</v>
      </c>
      <c r="F1152" t="s">
        <v>1685</v>
      </c>
      <c r="G1152" s="167">
        <v>955210.19</v>
      </c>
      <c r="H1152">
        <v>-955210.19</v>
      </c>
      <c r="I1152">
        <v>0</v>
      </c>
      <c r="J1152" s="181">
        <v>33938</v>
      </c>
      <c r="K1152" s="183">
        <v>1992</v>
      </c>
      <c r="L1152" t="s">
        <v>629</v>
      </c>
    </row>
    <row r="1153" spans="3:12" ht="12.75" customHeight="1">
      <c r="C1153">
        <v>3000</v>
      </c>
      <c r="D1153" s="181">
        <v>34090</v>
      </c>
      <c r="E1153">
        <v>61162</v>
      </c>
      <c r="F1153" t="s">
        <v>232</v>
      </c>
      <c r="G1153" s="167">
        <v>20673</v>
      </c>
      <c r="H1153">
        <v>-20673</v>
      </c>
      <c r="I1153">
        <v>0</v>
      </c>
      <c r="J1153" s="181">
        <v>34090</v>
      </c>
      <c r="K1153" s="183">
        <v>1993</v>
      </c>
      <c r="L1153" t="s">
        <v>629</v>
      </c>
    </row>
    <row r="1154" spans="3:12" ht="12.75" customHeight="1">
      <c r="C1154">
        <v>3000</v>
      </c>
      <c r="D1154" s="181">
        <v>34090</v>
      </c>
      <c r="E1154">
        <v>61163</v>
      </c>
      <c r="F1154" t="s">
        <v>231</v>
      </c>
      <c r="G1154" s="167">
        <v>20350.34</v>
      </c>
      <c r="H1154">
        <v>-20350.34</v>
      </c>
      <c r="I1154">
        <v>0</v>
      </c>
      <c r="J1154" s="181">
        <v>34090</v>
      </c>
      <c r="K1154" s="183">
        <v>1993</v>
      </c>
      <c r="L1154" t="s">
        <v>629</v>
      </c>
    </row>
    <row r="1155" spans="3:12" ht="12.75" customHeight="1">
      <c r="C1155">
        <v>3000</v>
      </c>
      <c r="D1155" s="181">
        <v>33756</v>
      </c>
      <c r="E1155">
        <v>61164</v>
      </c>
      <c r="F1155" t="s">
        <v>3705</v>
      </c>
      <c r="G1155" s="167">
        <v>11055</v>
      </c>
      <c r="H1155">
        <v>-11055</v>
      </c>
      <c r="I1155">
        <v>0</v>
      </c>
      <c r="J1155" s="181">
        <v>33756</v>
      </c>
      <c r="K1155" s="183">
        <v>1992</v>
      </c>
      <c r="L1155" t="s">
        <v>629</v>
      </c>
    </row>
    <row r="1156" spans="3:12" ht="12.75" customHeight="1">
      <c r="C1156">
        <v>3000</v>
      </c>
      <c r="D1156" s="181">
        <v>34026</v>
      </c>
      <c r="E1156">
        <v>61167</v>
      </c>
      <c r="F1156" t="s">
        <v>220</v>
      </c>
      <c r="G1156" s="167">
        <v>3752</v>
      </c>
      <c r="H1156">
        <v>-3752</v>
      </c>
      <c r="I1156">
        <v>0</v>
      </c>
      <c r="J1156" s="181">
        <v>34026</v>
      </c>
      <c r="K1156" s="183">
        <v>1993</v>
      </c>
      <c r="L1156" t="s">
        <v>629</v>
      </c>
    </row>
    <row r="1157" spans="3:12" ht="12.75" customHeight="1">
      <c r="C1157">
        <v>3000</v>
      </c>
      <c r="D1157" s="181">
        <v>34057</v>
      </c>
      <c r="E1157">
        <v>61168</v>
      </c>
      <c r="F1157" t="s">
        <v>3918</v>
      </c>
      <c r="G1157" s="167">
        <v>4985</v>
      </c>
      <c r="H1157">
        <v>-4985</v>
      </c>
      <c r="I1157">
        <v>0</v>
      </c>
      <c r="J1157" s="181">
        <v>34057</v>
      </c>
      <c r="K1157" s="183">
        <v>1993</v>
      </c>
      <c r="L1157" t="s">
        <v>629</v>
      </c>
    </row>
    <row r="1158" spans="3:12" ht="12.75" customHeight="1">
      <c r="C1158">
        <v>3000</v>
      </c>
      <c r="D1158" s="181">
        <v>34044</v>
      </c>
      <c r="E1158">
        <v>61169</v>
      </c>
      <c r="F1158" t="s">
        <v>2529</v>
      </c>
      <c r="G1158" s="167">
        <v>2217</v>
      </c>
      <c r="H1158">
        <v>-2217</v>
      </c>
      <c r="I1158">
        <v>0</v>
      </c>
      <c r="J1158" s="181">
        <v>34044</v>
      </c>
      <c r="K1158" s="183">
        <v>1993</v>
      </c>
      <c r="L1158" t="s">
        <v>629</v>
      </c>
    </row>
    <row r="1159" spans="3:12" ht="12.75" customHeight="1">
      <c r="C1159">
        <v>3000</v>
      </c>
      <c r="D1159" s="181">
        <v>27759</v>
      </c>
      <c r="E1159">
        <v>61189</v>
      </c>
      <c r="F1159" t="s">
        <v>326</v>
      </c>
      <c r="G1159" s="167">
        <v>-566778</v>
      </c>
      <c r="H1159">
        <v>566778</v>
      </c>
      <c r="I1159">
        <v>0</v>
      </c>
      <c r="J1159" s="181">
        <v>27759</v>
      </c>
      <c r="K1159" s="183">
        <v>1975</v>
      </c>
      <c r="L1159" t="s">
        <v>629</v>
      </c>
    </row>
    <row r="1160" spans="3:12" ht="12.75" customHeight="1">
      <c r="C1160">
        <v>3000</v>
      </c>
      <c r="D1160" s="181">
        <v>27850</v>
      </c>
      <c r="E1160">
        <v>61190</v>
      </c>
      <c r="F1160" t="s">
        <v>690</v>
      </c>
      <c r="G1160" s="167">
        <v>-551558</v>
      </c>
      <c r="H1160">
        <v>551558</v>
      </c>
      <c r="I1160">
        <v>0</v>
      </c>
      <c r="J1160" s="181">
        <v>27850</v>
      </c>
      <c r="K1160" s="183">
        <v>1976</v>
      </c>
      <c r="L1160" t="s">
        <v>629</v>
      </c>
    </row>
    <row r="1161" spans="3:12" ht="12.75" customHeight="1">
      <c r="C1161">
        <v>3000</v>
      </c>
      <c r="D1161" s="181">
        <v>27850</v>
      </c>
      <c r="E1161">
        <v>61191</v>
      </c>
      <c r="F1161" t="s">
        <v>690</v>
      </c>
      <c r="G1161" s="167">
        <v>-59498</v>
      </c>
      <c r="H1161">
        <v>59498</v>
      </c>
      <c r="I1161">
        <v>0</v>
      </c>
      <c r="J1161" s="181">
        <v>27850</v>
      </c>
      <c r="K1161" s="183">
        <v>1976</v>
      </c>
      <c r="L1161" t="s">
        <v>629</v>
      </c>
    </row>
    <row r="1162" spans="3:12" ht="12.75" customHeight="1">
      <c r="C1162">
        <v>3000</v>
      </c>
      <c r="D1162" s="181">
        <v>29767</v>
      </c>
      <c r="E1162">
        <v>61192</v>
      </c>
      <c r="F1162" t="s">
        <v>690</v>
      </c>
      <c r="G1162" s="167">
        <v>-13692537</v>
      </c>
      <c r="H1162">
        <v>13692537</v>
      </c>
      <c r="I1162">
        <v>0</v>
      </c>
      <c r="J1162" s="181">
        <v>29767</v>
      </c>
      <c r="K1162" s="183">
        <v>1981</v>
      </c>
      <c r="L1162" t="s">
        <v>629</v>
      </c>
    </row>
    <row r="1163" spans="3:12" ht="12.75" customHeight="1">
      <c r="C1163">
        <v>3000</v>
      </c>
      <c r="D1163" s="181">
        <v>32721</v>
      </c>
      <c r="E1163">
        <v>61198</v>
      </c>
      <c r="F1163" t="s">
        <v>2752</v>
      </c>
      <c r="G1163" s="167">
        <v>22911</v>
      </c>
      <c r="H1163">
        <v>-22911</v>
      </c>
      <c r="I1163">
        <v>0</v>
      </c>
      <c r="J1163" s="181">
        <v>32721</v>
      </c>
      <c r="K1163" s="183">
        <v>1989</v>
      </c>
      <c r="L1163" t="s">
        <v>629</v>
      </c>
    </row>
    <row r="1164" spans="3:12" ht="12.75" customHeight="1">
      <c r="C1164">
        <v>3000</v>
      </c>
      <c r="D1164" s="181">
        <v>32873</v>
      </c>
      <c r="E1164">
        <v>61199</v>
      </c>
      <c r="F1164" t="s">
        <v>735</v>
      </c>
      <c r="G1164" s="167">
        <v>29940.42</v>
      </c>
      <c r="H1164">
        <v>-29940.42</v>
      </c>
      <c r="I1164">
        <v>0</v>
      </c>
      <c r="J1164" s="181">
        <v>32873</v>
      </c>
      <c r="K1164" s="183">
        <v>1989</v>
      </c>
      <c r="L1164" t="s">
        <v>629</v>
      </c>
    </row>
    <row r="1165" spans="3:12" ht="12.75" customHeight="1">
      <c r="C1165">
        <v>3000</v>
      </c>
      <c r="D1165" s="181">
        <v>32842</v>
      </c>
      <c r="E1165">
        <v>61200</v>
      </c>
      <c r="F1165" t="s">
        <v>723</v>
      </c>
      <c r="G1165" s="167">
        <v>3174</v>
      </c>
      <c r="H1165">
        <v>-3174</v>
      </c>
      <c r="I1165">
        <v>0</v>
      </c>
      <c r="J1165" s="181">
        <v>32842</v>
      </c>
      <c r="K1165" s="183">
        <v>1989</v>
      </c>
      <c r="L1165" t="s">
        <v>629</v>
      </c>
    </row>
    <row r="1166" spans="3:12" ht="12.75" customHeight="1">
      <c r="C1166">
        <v>3000</v>
      </c>
      <c r="D1166" s="181">
        <v>33177</v>
      </c>
      <c r="E1166">
        <v>61209</v>
      </c>
      <c r="F1166" t="s">
        <v>3234</v>
      </c>
      <c r="G1166" s="167">
        <v>9770</v>
      </c>
      <c r="H1166">
        <v>-9770</v>
      </c>
      <c r="I1166">
        <v>0</v>
      </c>
      <c r="J1166" s="181">
        <v>33177</v>
      </c>
      <c r="K1166" s="183">
        <v>1990</v>
      </c>
      <c r="L1166" t="s">
        <v>629</v>
      </c>
    </row>
    <row r="1167" spans="3:12" ht="12.75" customHeight="1">
      <c r="C1167">
        <v>3000</v>
      </c>
      <c r="D1167" s="181">
        <v>33289</v>
      </c>
      <c r="E1167">
        <v>61210</v>
      </c>
      <c r="F1167" t="s">
        <v>3276</v>
      </c>
      <c r="G1167" s="167">
        <v>1598.43</v>
      </c>
      <c r="H1167">
        <v>-1598.43</v>
      </c>
      <c r="I1167">
        <v>0</v>
      </c>
      <c r="J1167" s="181">
        <v>33289</v>
      </c>
      <c r="K1167" s="183">
        <v>1991</v>
      </c>
      <c r="L1167" t="s">
        <v>629</v>
      </c>
    </row>
    <row r="1168" spans="3:12" ht="12.75" customHeight="1">
      <c r="C1168">
        <v>3000</v>
      </c>
      <c r="D1168" s="181">
        <v>33289</v>
      </c>
      <c r="E1168">
        <v>61211</v>
      </c>
      <c r="F1168" t="s">
        <v>3277</v>
      </c>
      <c r="G1168" s="167">
        <v>2423.8000000000002</v>
      </c>
      <c r="H1168">
        <v>-2423.8000000000002</v>
      </c>
      <c r="I1168">
        <v>0</v>
      </c>
      <c r="J1168" s="181">
        <v>33289</v>
      </c>
      <c r="K1168" s="183">
        <v>1991</v>
      </c>
      <c r="L1168" t="s">
        <v>629</v>
      </c>
    </row>
    <row r="1169" spans="3:12" ht="12.75" customHeight="1">
      <c r="C1169">
        <v>3000</v>
      </c>
      <c r="D1169" s="181">
        <v>33175</v>
      </c>
      <c r="E1169">
        <v>61215</v>
      </c>
      <c r="F1169" t="s">
        <v>3233</v>
      </c>
      <c r="G1169" s="167">
        <v>7537.9</v>
      </c>
      <c r="H1169">
        <v>-7537.9</v>
      </c>
      <c r="I1169">
        <v>0</v>
      </c>
      <c r="J1169" s="181">
        <v>33175</v>
      </c>
      <c r="K1169" s="183">
        <v>1990</v>
      </c>
      <c r="L1169" t="s">
        <v>629</v>
      </c>
    </row>
    <row r="1170" spans="3:12" ht="12.75" customHeight="1">
      <c r="C1170">
        <v>3000</v>
      </c>
      <c r="D1170" s="181">
        <v>33175</v>
      </c>
      <c r="E1170">
        <v>61216</v>
      </c>
      <c r="F1170" t="s">
        <v>2856</v>
      </c>
      <c r="G1170" s="167">
        <v>6962.04</v>
      </c>
      <c r="H1170">
        <v>-6962.04</v>
      </c>
      <c r="I1170">
        <v>0</v>
      </c>
      <c r="J1170" s="181">
        <v>33175</v>
      </c>
      <c r="K1170" s="183">
        <v>1990</v>
      </c>
      <c r="L1170" t="s">
        <v>629</v>
      </c>
    </row>
    <row r="1171" spans="3:12" ht="12.75" customHeight="1">
      <c r="C1171">
        <v>3000</v>
      </c>
      <c r="D1171" s="181">
        <v>33253</v>
      </c>
      <c r="E1171">
        <v>61217</v>
      </c>
      <c r="F1171" t="s">
        <v>2658</v>
      </c>
      <c r="G1171" s="167">
        <v>19955.37</v>
      </c>
      <c r="H1171">
        <v>-19955.37</v>
      </c>
      <c r="I1171">
        <v>0</v>
      </c>
      <c r="J1171" s="181">
        <v>33253</v>
      </c>
      <c r="K1171" s="183">
        <v>1991</v>
      </c>
      <c r="L1171" t="s">
        <v>629</v>
      </c>
    </row>
    <row r="1172" spans="3:12" ht="12.75" customHeight="1">
      <c r="C1172">
        <v>3000</v>
      </c>
      <c r="D1172" s="181">
        <v>33648</v>
      </c>
      <c r="E1172">
        <v>61219</v>
      </c>
      <c r="F1172" t="s">
        <v>3676</v>
      </c>
      <c r="G1172" s="167">
        <v>13475</v>
      </c>
      <c r="H1172">
        <v>-13475</v>
      </c>
      <c r="I1172">
        <v>0</v>
      </c>
      <c r="J1172" s="181">
        <v>33648</v>
      </c>
      <c r="K1172" s="183">
        <v>1992</v>
      </c>
      <c r="L1172" t="s">
        <v>629</v>
      </c>
    </row>
    <row r="1173" spans="3:12" ht="12.75" customHeight="1">
      <c r="C1173">
        <v>3000</v>
      </c>
      <c r="D1173" s="181">
        <v>33623</v>
      </c>
      <c r="E1173">
        <v>61221</v>
      </c>
      <c r="F1173" t="s">
        <v>3670</v>
      </c>
      <c r="G1173" s="167">
        <v>107489.16</v>
      </c>
      <c r="H1173">
        <v>-107489.16</v>
      </c>
      <c r="I1173">
        <v>0</v>
      </c>
      <c r="J1173" s="181">
        <v>33623</v>
      </c>
      <c r="K1173" s="183">
        <v>1992</v>
      </c>
      <c r="L1173" t="s">
        <v>629</v>
      </c>
    </row>
    <row r="1174" spans="3:12" ht="12.75" customHeight="1">
      <c r="C1174">
        <v>3000</v>
      </c>
      <c r="D1174" s="181">
        <v>33686</v>
      </c>
      <c r="E1174">
        <v>61222</v>
      </c>
      <c r="F1174" t="s">
        <v>3697</v>
      </c>
      <c r="G1174" s="167">
        <v>55535.9</v>
      </c>
      <c r="H1174">
        <v>-55535.9</v>
      </c>
      <c r="I1174">
        <v>0</v>
      </c>
      <c r="J1174" s="181">
        <v>33686</v>
      </c>
      <c r="K1174" s="183">
        <v>1992</v>
      </c>
      <c r="L1174" t="s">
        <v>629</v>
      </c>
    </row>
    <row r="1175" spans="3:12" ht="12.75" customHeight="1">
      <c r="C1175">
        <v>3000</v>
      </c>
      <c r="D1175" s="181">
        <v>33686</v>
      </c>
      <c r="E1175">
        <v>61223</v>
      </c>
      <c r="F1175" t="s">
        <v>3696</v>
      </c>
      <c r="G1175" s="167">
        <v>38300.230000000003</v>
      </c>
      <c r="H1175">
        <v>-38300.230000000003</v>
      </c>
      <c r="I1175">
        <v>0</v>
      </c>
      <c r="J1175" s="181">
        <v>33686</v>
      </c>
      <c r="K1175" s="183">
        <v>1992</v>
      </c>
      <c r="L1175" t="s">
        <v>629</v>
      </c>
    </row>
    <row r="1176" spans="3:12" ht="12.75" customHeight="1">
      <c r="C1176">
        <v>3000</v>
      </c>
      <c r="D1176" s="181">
        <v>33686</v>
      </c>
      <c r="E1176">
        <v>61224</v>
      </c>
      <c r="F1176" t="s">
        <v>3694</v>
      </c>
      <c r="G1176" s="167">
        <v>6688.32</v>
      </c>
      <c r="H1176">
        <v>-6688.32</v>
      </c>
      <c r="I1176">
        <v>0</v>
      </c>
      <c r="J1176" s="181">
        <v>33686</v>
      </c>
      <c r="K1176" s="183">
        <v>1992</v>
      </c>
      <c r="L1176" t="s">
        <v>629</v>
      </c>
    </row>
    <row r="1177" spans="3:12" ht="12.75" customHeight="1">
      <c r="C1177">
        <v>3000</v>
      </c>
      <c r="D1177" s="181">
        <v>33686</v>
      </c>
      <c r="E1177">
        <v>61225</v>
      </c>
      <c r="F1177" t="s">
        <v>3695</v>
      </c>
      <c r="G1177" s="167">
        <v>28293.9</v>
      </c>
      <c r="H1177">
        <v>-28293.9</v>
      </c>
      <c r="I1177">
        <v>0</v>
      </c>
      <c r="J1177" s="181">
        <v>33686</v>
      </c>
      <c r="K1177" s="183">
        <v>1992</v>
      </c>
      <c r="L1177" t="s">
        <v>629</v>
      </c>
    </row>
    <row r="1178" spans="3:12" ht="12.75" customHeight="1">
      <c r="C1178">
        <v>3000</v>
      </c>
      <c r="D1178" s="181">
        <v>33686</v>
      </c>
      <c r="E1178">
        <v>61226</v>
      </c>
      <c r="F1178" t="s">
        <v>3698</v>
      </c>
      <c r="G1178" s="167">
        <v>99823.679999999993</v>
      </c>
      <c r="H1178">
        <v>-99823.679999999993</v>
      </c>
      <c r="I1178">
        <v>0</v>
      </c>
      <c r="J1178" s="181">
        <v>33686</v>
      </c>
      <c r="K1178" s="183">
        <v>1992</v>
      </c>
      <c r="L1178" t="s">
        <v>629</v>
      </c>
    </row>
    <row r="1179" spans="3:12" ht="12.75" customHeight="1">
      <c r="C1179">
        <v>3000</v>
      </c>
      <c r="D1179" s="181">
        <v>33689</v>
      </c>
      <c r="E1179">
        <v>61235</v>
      </c>
      <c r="F1179" t="s">
        <v>3699</v>
      </c>
      <c r="G1179" s="167">
        <v>32960</v>
      </c>
      <c r="H1179">
        <v>-32960</v>
      </c>
      <c r="I1179">
        <v>0</v>
      </c>
      <c r="J1179" s="181">
        <v>33689</v>
      </c>
      <c r="K1179" s="183">
        <v>1992</v>
      </c>
      <c r="L1179" t="s">
        <v>629</v>
      </c>
    </row>
    <row r="1180" spans="3:12" ht="12.75" customHeight="1">
      <c r="C1180">
        <v>3000</v>
      </c>
      <c r="D1180" s="181">
        <v>34212</v>
      </c>
      <c r="E1180">
        <v>61238</v>
      </c>
      <c r="F1180" t="s">
        <v>2004</v>
      </c>
      <c r="G1180" s="167">
        <v>12369.25</v>
      </c>
      <c r="H1180">
        <v>-12369.25</v>
      </c>
      <c r="I1180">
        <v>0</v>
      </c>
      <c r="J1180" s="181">
        <v>34212</v>
      </c>
      <c r="K1180" s="183">
        <v>1993</v>
      </c>
      <c r="L1180" t="s">
        <v>629</v>
      </c>
    </row>
    <row r="1181" spans="3:12" ht="12.75" customHeight="1">
      <c r="C1181">
        <v>3000</v>
      </c>
      <c r="D1181" s="181">
        <v>34334</v>
      </c>
      <c r="E1181">
        <v>61239</v>
      </c>
      <c r="F1181" t="s">
        <v>1644</v>
      </c>
      <c r="G1181" s="167">
        <v>132201.16</v>
      </c>
      <c r="H1181">
        <v>-132201.16</v>
      </c>
      <c r="I1181">
        <v>0</v>
      </c>
      <c r="J1181" s="181">
        <v>34334</v>
      </c>
      <c r="K1181" s="183">
        <v>1993</v>
      </c>
      <c r="L1181" t="s">
        <v>629</v>
      </c>
    </row>
    <row r="1182" spans="3:12" ht="12.75" customHeight="1">
      <c r="C1182">
        <v>3000</v>
      </c>
      <c r="D1182" s="181">
        <v>34212</v>
      </c>
      <c r="E1182">
        <v>61240</v>
      </c>
      <c r="F1182" t="s">
        <v>1034</v>
      </c>
      <c r="G1182" s="167">
        <v>44083.1</v>
      </c>
      <c r="H1182">
        <v>-44083.1</v>
      </c>
      <c r="I1182">
        <v>0</v>
      </c>
      <c r="J1182" s="181">
        <v>34212</v>
      </c>
      <c r="K1182" s="183">
        <v>1993</v>
      </c>
      <c r="L1182" t="s">
        <v>629</v>
      </c>
    </row>
    <row r="1183" spans="3:12" ht="12.75" customHeight="1">
      <c r="C1183">
        <v>3000</v>
      </c>
      <c r="D1183" s="181">
        <v>34150</v>
      </c>
      <c r="E1183">
        <v>61241</v>
      </c>
      <c r="F1183" t="s">
        <v>249</v>
      </c>
      <c r="G1183" s="167">
        <v>17651.78</v>
      </c>
      <c r="H1183">
        <v>-17651.78</v>
      </c>
      <c r="I1183">
        <v>0</v>
      </c>
      <c r="J1183" s="181">
        <v>34150</v>
      </c>
      <c r="K1183" s="183">
        <v>1993</v>
      </c>
      <c r="L1183" t="s">
        <v>629</v>
      </c>
    </row>
    <row r="1184" spans="3:12" ht="12.75" customHeight="1">
      <c r="C1184">
        <v>3000</v>
      </c>
      <c r="D1184" s="181">
        <v>34121</v>
      </c>
      <c r="E1184">
        <v>61255</v>
      </c>
      <c r="F1184" t="s">
        <v>242</v>
      </c>
      <c r="G1184" s="167">
        <v>11622.43</v>
      </c>
      <c r="H1184">
        <v>-11622.43</v>
      </c>
      <c r="I1184">
        <v>0</v>
      </c>
      <c r="J1184" s="181">
        <v>34121</v>
      </c>
      <c r="K1184" s="183">
        <v>1993</v>
      </c>
      <c r="L1184" t="s">
        <v>629</v>
      </c>
    </row>
    <row r="1185" spans="3:12" ht="12.75" customHeight="1">
      <c r="C1185">
        <v>3000</v>
      </c>
      <c r="D1185" s="181">
        <v>34212</v>
      </c>
      <c r="E1185">
        <v>61256</v>
      </c>
      <c r="F1185" t="s">
        <v>2001</v>
      </c>
      <c r="G1185" s="167">
        <v>7195</v>
      </c>
      <c r="H1185">
        <v>-7195</v>
      </c>
      <c r="I1185">
        <v>0</v>
      </c>
      <c r="J1185" s="181">
        <v>34212</v>
      </c>
      <c r="K1185" s="183">
        <v>1993</v>
      </c>
      <c r="L1185" t="s">
        <v>629</v>
      </c>
    </row>
    <row r="1186" spans="3:12" ht="12.75" customHeight="1">
      <c r="C1186">
        <v>3000</v>
      </c>
      <c r="D1186" s="181">
        <v>34212</v>
      </c>
      <c r="E1186">
        <v>61257</v>
      </c>
      <c r="F1186" t="s">
        <v>1999</v>
      </c>
      <c r="G1186" s="167">
        <v>4671</v>
      </c>
      <c r="H1186">
        <v>-4671</v>
      </c>
      <c r="I1186">
        <v>0</v>
      </c>
      <c r="J1186" s="181">
        <v>34212</v>
      </c>
      <c r="K1186" s="183">
        <v>1993</v>
      </c>
      <c r="L1186" t="s">
        <v>629</v>
      </c>
    </row>
    <row r="1187" spans="3:12" ht="12.75" customHeight="1">
      <c r="C1187">
        <v>3000</v>
      </c>
      <c r="D1187" s="181">
        <v>34121</v>
      </c>
      <c r="E1187">
        <v>61260</v>
      </c>
      <c r="F1187" t="s">
        <v>244</v>
      </c>
      <c r="G1187" s="167">
        <v>12392.81</v>
      </c>
      <c r="H1187">
        <v>-12392.81</v>
      </c>
      <c r="I1187">
        <v>0</v>
      </c>
      <c r="J1187" s="181">
        <v>34121</v>
      </c>
      <c r="K1187" s="183">
        <v>1993</v>
      </c>
      <c r="L1187" t="s">
        <v>629</v>
      </c>
    </row>
    <row r="1188" spans="3:12" ht="12.75" customHeight="1">
      <c r="C1188">
        <v>3000</v>
      </c>
      <c r="D1188" s="181">
        <v>34486</v>
      </c>
      <c r="E1188">
        <v>61263</v>
      </c>
      <c r="F1188" t="s">
        <v>1614</v>
      </c>
      <c r="G1188" s="167">
        <v>2088</v>
      </c>
      <c r="H1188">
        <v>-2088</v>
      </c>
      <c r="I1188">
        <v>0</v>
      </c>
      <c r="J1188" s="181">
        <v>34486</v>
      </c>
      <c r="K1188" s="183">
        <v>1994</v>
      </c>
      <c r="L1188" t="s">
        <v>629</v>
      </c>
    </row>
    <row r="1189" spans="3:12" ht="12.75" customHeight="1">
      <c r="C1189">
        <v>3000</v>
      </c>
      <c r="D1189" s="181">
        <v>34486</v>
      </c>
      <c r="E1189">
        <v>61264</v>
      </c>
      <c r="F1189" t="s">
        <v>1622</v>
      </c>
      <c r="G1189" s="167">
        <v>6005.69</v>
      </c>
      <c r="H1189">
        <v>-6005.69</v>
      </c>
      <c r="I1189">
        <v>0</v>
      </c>
      <c r="J1189" s="181">
        <v>34486</v>
      </c>
      <c r="K1189" s="183">
        <v>1994</v>
      </c>
      <c r="L1189" t="s">
        <v>629</v>
      </c>
    </row>
    <row r="1190" spans="3:12" ht="12.75" customHeight="1">
      <c r="C1190">
        <v>3000</v>
      </c>
      <c r="D1190" s="181">
        <v>34486</v>
      </c>
      <c r="E1190">
        <v>61265</v>
      </c>
      <c r="F1190" t="s">
        <v>1611</v>
      </c>
      <c r="G1190" s="167">
        <v>1792</v>
      </c>
      <c r="H1190">
        <v>-1536.28</v>
      </c>
      <c r="I1190">
        <v>255.72</v>
      </c>
      <c r="J1190" s="181">
        <v>34486</v>
      </c>
      <c r="K1190" s="183">
        <v>1994</v>
      </c>
      <c r="L1190" t="s">
        <v>629</v>
      </c>
    </row>
    <row r="1191" spans="3:12" ht="12.75" customHeight="1">
      <c r="C1191">
        <v>3000</v>
      </c>
      <c r="D1191" s="181">
        <v>34486</v>
      </c>
      <c r="E1191">
        <v>61266</v>
      </c>
      <c r="F1191" t="s">
        <v>1610</v>
      </c>
      <c r="G1191" s="167">
        <v>1687.25</v>
      </c>
      <c r="H1191">
        <v>-1687.25</v>
      </c>
      <c r="I1191">
        <v>0</v>
      </c>
      <c r="J1191" s="181">
        <v>34486</v>
      </c>
      <c r="K1191" s="183">
        <v>1994</v>
      </c>
      <c r="L1191" t="s">
        <v>629</v>
      </c>
    </row>
    <row r="1192" spans="3:12" ht="12.75" customHeight="1">
      <c r="C1192">
        <v>3000</v>
      </c>
      <c r="D1192" s="181">
        <v>34486</v>
      </c>
      <c r="E1192">
        <v>61267</v>
      </c>
      <c r="F1192" t="s">
        <v>1615</v>
      </c>
      <c r="G1192" s="167">
        <v>2121.6</v>
      </c>
      <c r="H1192">
        <v>-2121.6</v>
      </c>
      <c r="I1192">
        <v>0</v>
      </c>
      <c r="J1192" s="181">
        <v>34486</v>
      </c>
      <c r="K1192" s="183">
        <v>1994</v>
      </c>
      <c r="L1192" t="s">
        <v>629</v>
      </c>
    </row>
    <row r="1193" spans="3:12" ht="12.75" customHeight="1">
      <c r="C1193">
        <v>3000</v>
      </c>
      <c r="D1193" s="181">
        <v>34486</v>
      </c>
      <c r="E1193">
        <v>61268</v>
      </c>
      <c r="F1193" t="s">
        <v>1606</v>
      </c>
      <c r="G1193" s="167">
        <v>1375</v>
      </c>
      <c r="H1193">
        <v>-1375</v>
      </c>
      <c r="I1193">
        <v>0</v>
      </c>
      <c r="J1193" s="181">
        <v>34486</v>
      </c>
      <c r="K1193" s="183">
        <v>1994</v>
      </c>
      <c r="L1193" t="s">
        <v>629</v>
      </c>
    </row>
    <row r="1194" spans="3:12" ht="12.75" customHeight="1">
      <c r="C1194">
        <v>3000</v>
      </c>
      <c r="D1194" s="181">
        <v>34486</v>
      </c>
      <c r="E1194">
        <v>61269</v>
      </c>
      <c r="F1194" t="s">
        <v>1607</v>
      </c>
      <c r="G1194" s="167">
        <v>1375</v>
      </c>
      <c r="H1194">
        <v>-1375</v>
      </c>
      <c r="I1194">
        <v>0</v>
      </c>
      <c r="J1194" s="181">
        <v>34486</v>
      </c>
      <c r="K1194" s="183">
        <v>1994</v>
      </c>
      <c r="L1194" t="s">
        <v>629</v>
      </c>
    </row>
    <row r="1195" spans="3:12" ht="12.75" customHeight="1">
      <c r="C1195">
        <v>3000</v>
      </c>
      <c r="D1195" s="181">
        <v>34486</v>
      </c>
      <c r="E1195">
        <v>61270</v>
      </c>
      <c r="F1195" t="s">
        <v>1605</v>
      </c>
      <c r="G1195" s="167">
        <v>1375</v>
      </c>
      <c r="H1195">
        <v>-1375</v>
      </c>
      <c r="I1195">
        <v>0</v>
      </c>
      <c r="J1195" s="181">
        <v>34486</v>
      </c>
      <c r="K1195" s="183">
        <v>1994</v>
      </c>
      <c r="L1195" t="s">
        <v>629</v>
      </c>
    </row>
    <row r="1196" spans="3:12" ht="12.75" customHeight="1">
      <c r="C1196">
        <v>3000</v>
      </c>
      <c r="D1196" s="181">
        <v>34486</v>
      </c>
      <c r="E1196">
        <v>61271</v>
      </c>
      <c r="F1196" t="s">
        <v>1623</v>
      </c>
      <c r="G1196" s="167">
        <v>7373</v>
      </c>
      <c r="H1196">
        <v>-6320.87</v>
      </c>
      <c r="I1196">
        <v>1052.1300000000001</v>
      </c>
      <c r="J1196" s="181">
        <v>34486</v>
      </c>
      <c r="K1196" s="183">
        <v>1994</v>
      </c>
      <c r="L1196" t="s">
        <v>629</v>
      </c>
    </row>
    <row r="1197" spans="3:12" ht="12.75" customHeight="1">
      <c r="C1197">
        <v>3000</v>
      </c>
      <c r="D1197" s="181">
        <v>34577</v>
      </c>
      <c r="E1197">
        <v>61277</v>
      </c>
      <c r="F1197" t="s">
        <v>887</v>
      </c>
      <c r="G1197" s="167">
        <v>49145.26</v>
      </c>
      <c r="H1197">
        <v>-49145.26</v>
      </c>
      <c r="I1197">
        <v>0</v>
      </c>
      <c r="J1197" s="181">
        <v>34577</v>
      </c>
      <c r="K1197" s="183">
        <v>1994</v>
      </c>
      <c r="L1197" t="s">
        <v>629</v>
      </c>
    </row>
    <row r="1198" spans="3:12" ht="12.75" customHeight="1">
      <c r="C1198">
        <v>3000</v>
      </c>
      <c r="D1198" s="181">
        <v>34529</v>
      </c>
      <c r="E1198">
        <v>61293</v>
      </c>
      <c r="F1198" t="s">
        <v>877</v>
      </c>
      <c r="G1198" s="167">
        <v>3367</v>
      </c>
      <c r="H1198">
        <v>-3367</v>
      </c>
      <c r="I1198">
        <v>0</v>
      </c>
      <c r="J1198" s="181">
        <v>34529</v>
      </c>
      <c r="K1198" s="183">
        <v>1994</v>
      </c>
      <c r="L1198" t="s">
        <v>629</v>
      </c>
    </row>
    <row r="1199" spans="3:12" ht="12.75" customHeight="1">
      <c r="C1199">
        <v>3000</v>
      </c>
      <c r="D1199" s="181">
        <v>34529</v>
      </c>
      <c r="E1199">
        <v>61294</v>
      </c>
      <c r="F1199" t="s">
        <v>878</v>
      </c>
      <c r="G1199" s="167">
        <v>3367</v>
      </c>
      <c r="H1199">
        <v>-3367</v>
      </c>
      <c r="I1199">
        <v>0</v>
      </c>
      <c r="J1199" s="181">
        <v>34529</v>
      </c>
      <c r="K1199" s="183">
        <v>1994</v>
      </c>
      <c r="L1199" t="s">
        <v>629</v>
      </c>
    </row>
    <row r="1200" spans="3:12" ht="12.75" customHeight="1">
      <c r="C1200">
        <v>3000</v>
      </c>
      <c r="D1200" s="181">
        <v>34529</v>
      </c>
      <c r="E1200">
        <v>61295</v>
      </c>
      <c r="F1200" t="s">
        <v>879</v>
      </c>
      <c r="G1200" s="167">
        <v>3367</v>
      </c>
      <c r="H1200">
        <v>-3367</v>
      </c>
      <c r="I1200">
        <v>0</v>
      </c>
      <c r="J1200" s="181">
        <v>34529</v>
      </c>
      <c r="K1200" s="183">
        <v>1994</v>
      </c>
      <c r="L1200" t="s">
        <v>629</v>
      </c>
    </row>
    <row r="1201" spans="3:12" ht="12.75" customHeight="1">
      <c r="C1201">
        <v>3000</v>
      </c>
      <c r="D1201" s="181">
        <v>30650</v>
      </c>
      <c r="E1201">
        <v>61315</v>
      </c>
      <c r="F1201" t="s">
        <v>1649</v>
      </c>
      <c r="G1201" s="167">
        <v>581017</v>
      </c>
      <c r="H1201">
        <v>-581017</v>
      </c>
      <c r="I1201">
        <v>0</v>
      </c>
      <c r="J1201" s="181">
        <v>30650</v>
      </c>
      <c r="K1201" s="183">
        <v>1983</v>
      </c>
      <c r="L1201" t="s">
        <v>629</v>
      </c>
    </row>
    <row r="1202" spans="3:12" ht="12.75" customHeight="1">
      <c r="C1202">
        <v>3000</v>
      </c>
      <c r="D1202" s="181">
        <v>30589</v>
      </c>
      <c r="E1202">
        <v>61316</v>
      </c>
      <c r="F1202" t="s">
        <v>3062</v>
      </c>
      <c r="G1202" s="167">
        <v>2867235</v>
      </c>
      <c r="H1202">
        <v>-2867235</v>
      </c>
      <c r="I1202">
        <v>0</v>
      </c>
      <c r="J1202" s="181">
        <v>30589</v>
      </c>
      <c r="K1202" s="183">
        <v>1983</v>
      </c>
      <c r="L1202" t="s">
        <v>629</v>
      </c>
    </row>
    <row r="1203" spans="3:12" ht="12.75" customHeight="1">
      <c r="C1203">
        <v>3000</v>
      </c>
      <c r="D1203" s="181">
        <v>30740</v>
      </c>
      <c r="E1203">
        <v>61317</v>
      </c>
      <c r="F1203" t="s">
        <v>387</v>
      </c>
      <c r="G1203" s="167">
        <v>41606</v>
      </c>
      <c r="H1203">
        <v>-41606</v>
      </c>
      <c r="I1203">
        <v>0</v>
      </c>
      <c r="J1203" s="181">
        <v>30740</v>
      </c>
      <c r="K1203" s="183">
        <v>1984</v>
      </c>
      <c r="L1203" t="s">
        <v>629</v>
      </c>
    </row>
    <row r="1204" spans="3:12" ht="12.75" customHeight="1">
      <c r="C1204">
        <v>3000</v>
      </c>
      <c r="D1204" s="181">
        <v>30498</v>
      </c>
      <c r="E1204">
        <v>61318</v>
      </c>
      <c r="F1204" t="s">
        <v>3060</v>
      </c>
      <c r="G1204" s="167">
        <v>355</v>
      </c>
      <c r="H1204">
        <v>-355</v>
      </c>
      <c r="I1204">
        <v>0</v>
      </c>
      <c r="J1204" s="181">
        <v>30498</v>
      </c>
      <c r="K1204" s="183">
        <v>1983</v>
      </c>
      <c r="L1204" t="s">
        <v>629</v>
      </c>
    </row>
    <row r="1205" spans="3:12" ht="12.75" customHeight="1">
      <c r="C1205">
        <v>3000</v>
      </c>
      <c r="D1205" s="181">
        <v>32660</v>
      </c>
      <c r="E1205">
        <v>61326</v>
      </c>
      <c r="F1205" t="s">
        <v>462</v>
      </c>
      <c r="G1205" s="167">
        <v>3702.09</v>
      </c>
      <c r="H1205">
        <v>-3702.09</v>
      </c>
      <c r="I1205">
        <v>0</v>
      </c>
      <c r="J1205" s="181">
        <v>32660</v>
      </c>
      <c r="K1205" s="183">
        <v>1989</v>
      </c>
      <c r="L1205" t="s">
        <v>629</v>
      </c>
    </row>
    <row r="1206" spans="3:12" ht="12.75" customHeight="1">
      <c r="C1206">
        <v>3000</v>
      </c>
      <c r="D1206" s="181">
        <v>32762</v>
      </c>
      <c r="E1206">
        <v>61330</v>
      </c>
      <c r="F1206" t="s">
        <v>2759</v>
      </c>
      <c r="G1206" s="167">
        <v>80000</v>
      </c>
      <c r="H1206">
        <v>-80000</v>
      </c>
      <c r="I1206">
        <v>0</v>
      </c>
      <c r="J1206" s="181">
        <v>32762</v>
      </c>
      <c r="K1206" s="183">
        <v>1989</v>
      </c>
      <c r="L1206" t="s">
        <v>629</v>
      </c>
    </row>
    <row r="1207" spans="3:12" ht="12.75" customHeight="1">
      <c r="C1207">
        <v>3000</v>
      </c>
      <c r="D1207" s="181">
        <v>32751</v>
      </c>
      <c r="E1207">
        <v>61333</v>
      </c>
      <c r="F1207" t="s">
        <v>2757</v>
      </c>
      <c r="G1207" s="167">
        <v>16056</v>
      </c>
      <c r="H1207">
        <v>-16056</v>
      </c>
      <c r="I1207">
        <v>0</v>
      </c>
      <c r="J1207" s="181">
        <v>32751</v>
      </c>
      <c r="K1207" s="183">
        <v>1989</v>
      </c>
      <c r="L1207" t="s">
        <v>629</v>
      </c>
    </row>
    <row r="1208" spans="3:12" ht="12.75" customHeight="1">
      <c r="C1208">
        <v>3000</v>
      </c>
      <c r="D1208" s="181">
        <v>32750</v>
      </c>
      <c r="E1208">
        <v>61334</v>
      </c>
      <c r="F1208" t="s">
        <v>2755</v>
      </c>
      <c r="G1208" s="167">
        <v>5383.78</v>
      </c>
      <c r="H1208">
        <v>-5383.78</v>
      </c>
      <c r="I1208">
        <v>0</v>
      </c>
      <c r="J1208" s="181">
        <v>32750</v>
      </c>
      <c r="K1208" s="183">
        <v>1989</v>
      </c>
      <c r="L1208" t="s">
        <v>629</v>
      </c>
    </row>
    <row r="1209" spans="3:12" ht="12.75" customHeight="1">
      <c r="C1209">
        <v>3000</v>
      </c>
      <c r="D1209" s="181">
        <v>33074</v>
      </c>
      <c r="E1209">
        <v>61336</v>
      </c>
      <c r="F1209" t="s">
        <v>700</v>
      </c>
      <c r="G1209" s="167">
        <v>3200</v>
      </c>
      <c r="H1209">
        <v>-3200</v>
      </c>
      <c r="I1209">
        <v>0</v>
      </c>
      <c r="J1209" s="181">
        <v>33074</v>
      </c>
      <c r="K1209" s="183">
        <v>1990</v>
      </c>
      <c r="L1209" t="s">
        <v>629</v>
      </c>
    </row>
    <row r="1210" spans="3:12" ht="12.75" customHeight="1">
      <c r="C1210">
        <v>3000</v>
      </c>
      <c r="D1210" s="181">
        <v>29525</v>
      </c>
      <c r="E1210">
        <v>61339</v>
      </c>
      <c r="F1210" t="s">
        <v>690</v>
      </c>
      <c r="G1210" s="167">
        <v>-61209</v>
      </c>
      <c r="H1210">
        <v>61209</v>
      </c>
      <c r="I1210">
        <v>0</v>
      </c>
      <c r="J1210" s="181">
        <v>29525</v>
      </c>
      <c r="K1210" s="183">
        <v>1980</v>
      </c>
      <c r="L1210" t="s">
        <v>629</v>
      </c>
    </row>
    <row r="1211" spans="3:12" ht="12.75" customHeight="1">
      <c r="C1211">
        <v>3000</v>
      </c>
      <c r="D1211" s="181">
        <v>29128</v>
      </c>
      <c r="E1211">
        <v>61340</v>
      </c>
      <c r="F1211" t="s">
        <v>690</v>
      </c>
      <c r="G1211" s="167">
        <v>-173939</v>
      </c>
      <c r="H1211">
        <v>173939</v>
      </c>
      <c r="I1211">
        <v>0</v>
      </c>
      <c r="J1211" s="181">
        <v>29128</v>
      </c>
      <c r="K1211" s="183">
        <v>1979</v>
      </c>
      <c r="L1211" t="s">
        <v>629</v>
      </c>
    </row>
    <row r="1212" spans="3:12" ht="12.75" customHeight="1">
      <c r="C1212">
        <v>3000</v>
      </c>
      <c r="D1212" s="181">
        <v>27759</v>
      </c>
      <c r="E1212">
        <v>61341</v>
      </c>
      <c r="F1212" t="s">
        <v>690</v>
      </c>
      <c r="G1212" s="167">
        <v>-76310</v>
      </c>
      <c r="H1212">
        <v>76310</v>
      </c>
      <c r="I1212">
        <v>0</v>
      </c>
      <c r="J1212" s="181">
        <v>27759</v>
      </c>
      <c r="K1212" s="183">
        <v>1975</v>
      </c>
      <c r="L1212" t="s">
        <v>629</v>
      </c>
    </row>
    <row r="1213" spans="3:12" ht="12.75" customHeight="1">
      <c r="C1213">
        <v>3000</v>
      </c>
      <c r="D1213" s="181">
        <v>27029</v>
      </c>
      <c r="E1213">
        <v>61342</v>
      </c>
      <c r="F1213" t="s">
        <v>690</v>
      </c>
      <c r="G1213" s="167">
        <v>-97907</v>
      </c>
      <c r="H1213">
        <v>97907</v>
      </c>
      <c r="I1213">
        <v>0</v>
      </c>
      <c r="J1213" s="181">
        <v>27029</v>
      </c>
      <c r="K1213" s="183">
        <v>1973</v>
      </c>
      <c r="L1213" t="s">
        <v>629</v>
      </c>
    </row>
    <row r="1214" spans="3:12" ht="12.75" customHeight="1">
      <c r="C1214">
        <v>3000</v>
      </c>
      <c r="D1214" s="181">
        <v>29890</v>
      </c>
      <c r="E1214">
        <v>61343</v>
      </c>
      <c r="F1214" t="s">
        <v>690</v>
      </c>
      <c r="G1214" s="167">
        <v>-3603552</v>
      </c>
      <c r="H1214">
        <v>3603552</v>
      </c>
      <c r="I1214">
        <v>0</v>
      </c>
      <c r="J1214" s="181">
        <v>29890</v>
      </c>
      <c r="K1214" s="183">
        <v>1981</v>
      </c>
      <c r="L1214" t="s">
        <v>629</v>
      </c>
    </row>
    <row r="1215" spans="3:12" ht="12.75" customHeight="1">
      <c r="C1215">
        <v>3000</v>
      </c>
      <c r="D1215" s="181">
        <v>31532</v>
      </c>
      <c r="E1215">
        <v>61345</v>
      </c>
      <c r="F1215" t="s">
        <v>2349</v>
      </c>
      <c r="G1215" s="167">
        <v>-5154</v>
      </c>
      <c r="H1215">
        <v>5154</v>
      </c>
      <c r="I1215">
        <v>0</v>
      </c>
      <c r="J1215" s="181">
        <v>31532</v>
      </c>
      <c r="K1215" s="183">
        <v>1986</v>
      </c>
      <c r="L1215" t="s">
        <v>629</v>
      </c>
    </row>
    <row r="1216" spans="3:12" ht="12.75" customHeight="1">
      <c r="C1216">
        <v>3000</v>
      </c>
      <c r="D1216" s="181">
        <v>31532</v>
      </c>
      <c r="E1216">
        <v>61346</v>
      </c>
      <c r="F1216" t="s">
        <v>393</v>
      </c>
      <c r="G1216" s="167">
        <v>24171.47</v>
      </c>
      <c r="H1216">
        <v>-24171.47</v>
      </c>
      <c r="I1216">
        <v>0</v>
      </c>
      <c r="J1216" s="181">
        <v>31532</v>
      </c>
      <c r="K1216" s="183">
        <v>1986</v>
      </c>
      <c r="L1216" t="s">
        <v>629</v>
      </c>
    </row>
    <row r="1217" spans="3:12" s="191" customFormat="1" ht="12.75" customHeight="1">
      <c r="C1217" s="191">
        <v>3000</v>
      </c>
      <c r="D1217" s="192">
        <v>31593</v>
      </c>
      <c r="E1217" s="191">
        <v>61347</v>
      </c>
      <c r="F1217" s="191" t="s">
        <v>3092</v>
      </c>
      <c r="G1217" s="190">
        <v>3340</v>
      </c>
      <c r="H1217" s="191">
        <v>-3340</v>
      </c>
      <c r="I1217" s="191">
        <v>0</v>
      </c>
      <c r="J1217" s="192">
        <v>31593</v>
      </c>
      <c r="K1217" s="193">
        <v>1986</v>
      </c>
      <c r="L1217" s="191" t="s">
        <v>629</v>
      </c>
    </row>
    <row r="1218" spans="3:12" s="191" customFormat="1" ht="12.75" customHeight="1">
      <c r="C1218" s="191">
        <v>3000</v>
      </c>
      <c r="D1218" s="192">
        <v>31593</v>
      </c>
      <c r="E1218" s="191">
        <v>61348</v>
      </c>
      <c r="F1218" s="191" t="s">
        <v>3091</v>
      </c>
      <c r="G1218" s="190">
        <v>-771</v>
      </c>
      <c r="H1218" s="191">
        <v>771</v>
      </c>
      <c r="I1218" s="191">
        <v>0</v>
      </c>
      <c r="J1218" s="192">
        <v>31593</v>
      </c>
      <c r="K1218" s="193">
        <v>1986</v>
      </c>
      <c r="L1218" s="191" t="s">
        <v>629</v>
      </c>
    </row>
    <row r="1219" spans="3:12" ht="12.75" customHeight="1">
      <c r="C1219">
        <v>3000</v>
      </c>
      <c r="D1219" s="181">
        <v>31777</v>
      </c>
      <c r="E1219">
        <v>61353</v>
      </c>
      <c r="F1219" t="s">
        <v>395</v>
      </c>
      <c r="G1219" s="167">
        <v>204977.23</v>
      </c>
      <c r="H1219">
        <v>-204977.23</v>
      </c>
      <c r="I1219">
        <v>0</v>
      </c>
      <c r="J1219" s="181">
        <v>31777</v>
      </c>
      <c r="K1219" s="183">
        <v>1986</v>
      </c>
      <c r="L1219" t="s">
        <v>629</v>
      </c>
    </row>
    <row r="1220" spans="3:12" ht="12.75" customHeight="1">
      <c r="C1220">
        <v>3000</v>
      </c>
      <c r="D1220" s="181">
        <v>32873</v>
      </c>
      <c r="E1220">
        <v>61360</v>
      </c>
      <c r="F1220" t="s">
        <v>736</v>
      </c>
      <c r="G1220" s="167">
        <v>32157.85</v>
      </c>
      <c r="H1220">
        <v>-32157.85</v>
      </c>
      <c r="I1220">
        <v>0</v>
      </c>
      <c r="J1220" s="181">
        <v>32873</v>
      </c>
      <c r="K1220" s="183">
        <v>1989</v>
      </c>
      <c r="L1220" t="s">
        <v>629</v>
      </c>
    </row>
    <row r="1221" spans="3:12" ht="12.75" customHeight="1">
      <c r="C1221">
        <v>3000</v>
      </c>
      <c r="D1221" s="181">
        <v>32873</v>
      </c>
      <c r="E1221">
        <v>61361</v>
      </c>
      <c r="F1221" t="s">
        <v>737</v>
      </c>
      <c r="G1221" s="167">
        <v>64755.5</v>
      </c>
      <c r="H1221">
        <v>-64755.5</v>
      </c>
      <c r="I1221">
        <v>0</v>
      </c>
      <c r="J1221" s="181">
        <v>32873</v>
      </c>
      <c r="K1221" s="183">
        <v>1989</v>
      </c>
      <c r="L1221" t="s">
        <v>629</v>
      </c>
    </row>
    <row r="1222" spans="3:12" ht="12.75" customHeight="1">
      <c r="C1222">
        <v>3000</v>
      </c>
      <c r="D1222" s="181">
        <v>32781</v>
      </c>
      <c r="E1222">
        <v>61363</v>
      </c>
      <c r="F1222" t="s">
        <v>2762</v>
      </c>
      <c r="G1222" s="167">
        <v>6620</v>
      </c>
      <c r="H1222">
        <v>-6620</v>
      </c>
      <c r="I1222">
        <v>0</v>
      </c>
      <c r="J1222" s="181">
        <v>32781</v>
      </c>
      <c r="K1222" s="183">
        <v>1989</v>
      </c>
      <c r="L1222" t="s">
        <v>629</v>
      </c>
    </row>
    <row r="1223" spans="3:12" ht="12.75" customHeight="1">
      <c r="C1223">
        <v>3000</v>
      </c>
      <c r="D1223" s="181">
        <v>32812</v>
      </c>
      <c r="E1223">
        <v>61366</v>
      </c>
      <c r="F1223" t="s">
        <v>719</v>
      </c>
      <c r="G1223" s="167">
        <v>18050</v>
      </c>
      <c r="H1223">
        <v>-18050</v>
      </c>
      <c r="I1223">
        <v>0</v>
      </c>
      <c r="J1223" s="181">
        <v>32812</v>
      </c>
      <c r="K1223" s="183">
        <v>1989</v>
      </c>
      <c r="L1223" t="s">
        <v>629</v>
      </c>
    </row>
    <row r="1224" spans="3:12" ht="12.75" customHeight="1">
      <c r="C1224">
        <v>3000</v>
      </c>
      <c r="D1224" s="181">
        <v>32812</v>
      </c>
      <c r="E1224">
        <v>61368</v>
      </c>
      <c r="F1224" t="s">
        <v>718</v>
      </c>
      <c r="G1224" s="167">
        <v>10721</v>
      </c>
      <c r="H1224">
        <v>-10721</v>
      </c>
      <c r="I1224">
        <v>0</v>
      </c>
      <c r="J1224" s="181">
        <v>32812</v>
      </c>
      <c r="K1224" s="183">
        <v>1989</v>
      </c>
      <c r="L1224" t="s">
        <v>629</v>
      </c>
    </row>
    <row r="1225" spans="3:12" ht="12.75" customHeight="1">
      <c r="C1225">
        <v>3000</v>
      </c>
      <c r="D1225" s="181">
        <v>33025</v>
      </c>
      <c r="E1225">
        <v>61369</v>
      </c>
      <c r="F1225" t="s">
        <v>767</v>
      </c>
      <c r="G1225" s="167">
        <v>4422</v>
      </c>
      <c r="H1225">
        <v>-4422</v>
      </c>
      <c r="I1225">
        <v>0</v>
      </c>
      <c r="J1225" s="181">
        <v>33025</v>
      </c>
      <c r="K1225" s="183">
        <v>1990</v>
      </c>
      <c r="L1225" t="s">
        <v>629</v>
      </c>
    </row>
    <row r="1226" spans="3:12" ht="12.75" customHeight="1">
      <c r="C1226">
        <v>3000</v>
      </c>
      <c r="D1226" s="181">
        <v>33025</v>
      </c>
      <c r="E1226">
        <v>61373</v>
      </c>
      <c r="F1226" t="s">
        <v>3446</v>
      </c>
      <c r="G1226" s="167">
        <v>2125</v>
      </c>
      <c r="H1226">
        <v>-2125</v>
      </c>
      <c r="I1226">
        <v>0</v>
      </c>
      <c r="J1226" s="181">
        <v>33025</v>
      </c>
      <c r="K1226" s="183">
        <v>1990</v>
      </c>
      <c r="L1226" t="s">
        <v>629</v>
      </c>
    </row>
    <row r="1227" spans="3:12" ht="12.75" customHeight="1">
      <c r="C1227">
        <v>3000</v>
      </c>
      <c r="D1227" s="181">
        <v>33025</v>
      </c>
      <c r="E1227">
        <v>61374</v>
      </c>
      <c r="F1227" t="s">
        <v>3446</v>
      </c>
      <c r="G1227" s="167">
        <v>2125</v>
      </c>
      <c r="H1227">
        <v>-2125</v>
      </c>
      <c r="I1227">
        <v>0</v>
      </c>
      <c r="J1227" s="181">
        <v>33025</v>
      </c>
      <c r="K1227" s="183">
        <v>1990</v>
      </c>
      <c r="L1227" t="s">
        <v>629</v>
      </c>
    </row>
    <row r="1228" spans="3:12" ht="12.75" customHeight="1">
      <c r="C1228">
        <v>3000</v>
      </c>
      <c r="D1228" s="181">
        <v>33025</v>
      </c>
      <c r="E1228">
        <v>61375</v>
      </c>
      <c r="F1228" t="s">
        <v>765</v>
      </c>
      <c r="G1228" s="167">
        <v>925</v>
      </c>
      <c r="H1228">
        <v>-925</v>
      </c>
      <c r="I1228">
        <v>0</v>
      </c>
      <c r="J1228" s="181">
        <v>33025</v>
      </c>
      <c r="K1228" s="183">
        <v>1990</v>
      </c>
      <c r="L1228" t="s">
        <v>629</v>
      </c>
    </row>
    <row r="1229" spans="3:12" ht="12.75" customHeight="1">
      <c r="C1229">
        <v>3000</v>
      </c>
      <c r="D1229" s="181">
        <v>33039</v>
      </c>
      <c r="E1229">
        <v>61378</v>
      </c>
      <c r="F1229" t="s">
        <v>1421</v>
      </c>
      <c r="G1229" s="167">
        <v>85819.8</v>
      </c>
      <c r="H1229">
        <v>-85819.8</v>
      </c>
      <c r="I1229">
        <v>0</v>
      </c>
      <c r="J1229" s="181">
        <v>33039</v>
      </c>
      <c r="K1229" s="183">
        <v>1990</v>
      </c>
      <c r="L1229" t="s">
        <v>629</v>
      </c>
    </row>
    <row r="1230" spans="3:12" ht="12.75" customHeight="1">
      <c r="C1230">
        <v>3000</v>
      </c>
      <c r="D1230" s="181">
        <v>33039</v>
      </c>
      <c r="E1230">
        <v>61379</v>
      </c>
      <c r="F1230" t="s">
        <v>3306</v>
      </c>
      <c r="G1230" s="167">
        <v>8009.1</v>
      </c>
      <c r="H1230">
        <v>-8009.1</v>
      </c>
      <c r="I1230">
        <v>0</v>
      </c>
      <c r="J1230" s="181">
        <v>33039</v>
      </c>
      <c r="K1230" s="183">
        <v>1990</v>
      </c>
      <c r="L1230" t="s">
        <v>629</v>
      </c>
    </row>
    <row r="1231" spans="3:12" ht="12.75" customHeight="1">
      <c r="C1231">
        <v>3000</v>
      </c>
      <c r="D1231" s="181">
        <v>33039</v>
      </c>
      <c r="E1231">
        <v>61381</v>
      </c>
      <c r="F1231" t="s">
        <v>3305</v>
      </c>
      <c r="G1231" s="167">
        <v>3871.44</v>
      </c>
      <c r="H1231">
        <v>-3871.44</v>
      </c>
      <c r="I1231">
        <v>0</v>
      </c>
      <c r="J1231" s="181">
        <v>33039</v>
      </c>
      <c r="K1231" s="183">
        <v>1990</v>
      </c>
      <c r="L1231" t="s">
        <v>629</v>
      </c>
    </row>
    <row r="1232" spans="3:12" ht="12.75" customHeight="1">
      <c r="C1232">
        <v>3000</v>
      </c>
      <c r="D1232" s="181">
        <v>33127</v>
      </c>
      <c r="E1232">
        <v>61387</v>
      </c>
      <c r="F1232" t="s">
        <v>2966</v>
      </c>
      <c r="G1232" s="167">
        <v>1326</v>
      </c>
      <c r="H1232">
        <v>-1326</v>
      </c>
      <c r="I1232">
        <v>0</v>
      </c>
      <c r="J1232" s="181">
        <v>33127</v>
      </c>
      <c r="K1232" s="183">
        <v>1990</v>
      </c>
      <c r="L1232" t="s">
        <v>629</v>
      </c>
    </row>
    <row r="1233" spans="3:12" ht="12.75" customHeight="1">
      <c r="C1233">
        <v>3000</v>
      </c>
      <c r="D1233" s="181">
        <v>33390</v>
      </c>
      <c r="E1233">
        <v>61393</v>
      </c>
      <c r="F1233" t="s">
        <v>1046</v>
      </c>
      <c r="G1233" s="167">
        <v>19884.25</v>
      </c>
      <c r="H1233">
        <v>-19884.25</v>
      </c>
      <c r="I1233">
        <v>0</v>
      </c>
      <c r="J1233" s="181">
        <v>33390</v>
      </c>
      <c r="K1233" s="183">
        <v>1991</v>
      </c>
      <c r="L1233" t="s">
        <v>629</v>
      </c>
    </row>
    <row r="1234" spans="3:12" ht="12.75" customHeight="1">
      <c r="C1234">
        <v>3000</v>
      </c>
      <c r="D1234" s="181">
        <v>33390</v>
      </c>
      <c r="E1234">
        <v>61396</v>
      </c>
      <c r="F1234" t="s">
        <v>854</v>
      </c>
      <c r="G1234" s="167">
        <v>3335</v>
      </c>
      <c r="H1234">
        <v>-3335</v>
      </c>
      <c r="I1234">
        <v>0</v>
      </c>
      <c r="J1234" s="181">
        <v>33390</v>
      </c>
      <c r="K1234" s="183">
        <v>1991</v>
      </c>
      <c r="L1234" t="s">
        <v>629</v>
      </c>
    </row>
    <row r="1235" spans="3:12" ht="12.75" customHeight="1">
      <c r="C1235">
        <v>3000</v>
      </c>
      <c r="D1235" s="181">
        <v>33390</v>
      </c>
      <c r="E1235">
        <v>61397</v>
      </c>
      <c r="F1235" t="s">
        <v>2109</v>
      </c>
      <c r="G1235" s="167">
        <v>71033.5</v>
      </c>
      <c r="H1235">
        <v>-71033.5</v>
      </c>
      <c r="I1235">
        <v>0</v>
      </c>
      <c r="J1235" s="181">
        <v>33390</v>
      </c>
      <c r="K1235" s="183">
        <v>1991</v>
      </c>
      <c r="L1235" t="s">
        <v>629</v>
      </c>
    </row>
    <row r="1236" spans="3:12" ht="12.75" customHeight="1">
      <c r="C1236">
        <v>3000</v>
      </c>
      <c r="D1236" s="181">
        <v>33390</v>
      </c>
      <c r="E1236">
        <v>61398</v>
      </c>
      <c r="F1236" t="s">
        <v>1047</v>
      </c>
      <c r="G1236" s="167">
        <v>20172.8</v>
      </c>
      <c r="H1236">
        <v>-20172.8</v>
      </c>
      <c r="I1236">
        <v>0</v>
      </c>
      <c r="J1236" s="181">
        <v>33390</v>
      </c>
      <c r="K1236" s="183">
        <v>1991</v>
      </c>
      <c r="L1236" t="s">
        <v>629</v>
      </c>
    </row>
    <row r="1237" spans="3:12" ht="12.75" customHeight="1">
      <c r="C1237">
        <v>3000</v>
      </c>
      <c r="D1237" s="181">
        <v>33390</v>
      </c>
      <c r="E1237">
        <v>61401</v>
      </c>
      <c r="F1237" t="s">
        <v>863</v>
      </c>
      <c r="G1237" s="167">
        <v>9548</v>
      </c>
      <c r="H1237">
        <v>-9548</v>
      </c>
      <c r="I1237">
        <v>0</v>
      </c>
      <c r="J1237" s="181">
        <v>33390</v>
      </c>
      <c r="K1237" s="183">
        <v>1991</v>
      </c>
      <c r="L1237" t="s">
        <v>629</v>
      </c>
    </row>
    <row r="1238" spans="3:12" ht="12.75" customHeight="1">
      <c r="C1238">
        <v>3000</v>
      </c>
      <c r="D1238" s="181">
        <v>33390</v>
      </c>
      <c r="E1238">
        <v>61402</v>
      </c>
      <c r="F1238" t="s">
        <v>860</v>
      </c>
      <c r="G1238" s="167">
        <v>7505</v>
      </c>
      <c r="H1238">
        <v>-7505</v>
      </c>
      <c r="I1238">
        <v>0</v>
      </c>
      <c r="J1238" s="181">
        <v>33390</v>
      </c>
      <c r="K1238" s="183">
        <v>1991</v>
      </c>
      <c r="L1238" t="s">
        <v>629</v>
      </c>
    </row>
    <row r="1239" spans="3:12" ht="12.75" customHeight="1">
      <c r="C1239">
        <v>3000</v>
      </c>
      <c r="D1239" s="181">
        <v>33653</v>
      </c>
      <c r="E1239">
        <v>61403</v>
      </c>
      <c r="F1239" t="s">
        <v>3678</v>
      </c>
      <c r="G1239" s="167">
        <v>12043.43</v>
      </c>
      <c r="H1239">
        <v>-12043.43</v>
      </c>
      <c r="I1239">
        <v>0</v>
      </c>
      <c r="J1239" s="181">
        <v>33653</v>
      </c>
      <c r="K1239" s="183">
        <v>1992</v>
      </c>
      <c r="L1239" t="s">
        <v>629</v>
      </c>
    </row>
    <row r="1240" spans="3:12" ht="12.75" customHeight="1">
      <c r="C1240">
        <v>3000</v>
      </c>
      <c r="D1240" s="181">
        <v>33654</v>
      </c>
      <c r="E1240">
        <v>61407</v>
      </c>
      <c r="F1240" t="s">
        <v>3691</v>
      </c>
      <c r="G1240" s="167">
        <v>334891.51</v>
      </c>
      <c r="H1240">
        <v>-334891.51</v>
      </c>
      <c r="I1240">
        <v>0</v>
      </c>
      <c r="J1240" s="181">
        <v>33654</v>
      </c>
      <c r="K1240" s="183">
        <v>1992</v>
      </c>
      <c r="L1240" t="s">
        <v>629</v>
      </c>
    </row>
    <row r="1241" spans="3:12" ht="12.75" customHeight="1">
      <c r="C1241">
        <v>3000</v>
      </c>
      <c r="D1241" s="181">
        <v>33654</v>
      </c>
      <c r="E1241">
        <v>61408</v>
      </c>
      <c r="F1241" t="s">
        <v>3692</v>
      </c>
      <c r="G1241" s="167">
        <v>548934.55000000005</v>
      </c>
      <c r="H1241">
        <v>-548934.55000000005</v>
      </c>
      <c r="I1241">
        <v>0</v>
      </c>
      <c r="J1241" s="181">
        <v>33654</v>
      </c>
      <c r="K1241" s="183">
        <v>1992</v>
      </c>
      <c r="L1241" t="s">
        <v>629</v>
      </c>
    </row>
    <row r="1242" spans="3:12" ht="12.75" customHeight="1">
      <c r="C1242">
        <v>3000</v>
      </c>
      <c r="D1242" s="181">
        <v>33654</v>
      </c>
      <c r="E1242">
        <v>61409</v>
      </c>
      <c r="F1242" t="s">
        <v>3689</v>
      </c>
      <c r="G1242" s="167">
        <v>280831.87</v>
      </c>
      <c r="H1242">
        <v>-280831.87</v>
      </c>
      <c r="I1242">
        <v>0</v>
      </c>
      <c r="J1242" s="181">
        <v>33654</v>
      </c>
      <c r="K1242" s="183">
        <v>1992</v>
      </c>
      <c r="L1242" t="s">
        <v>629</v>
      </c>
    </row>
    <row r="1243" spans="3:12" ht="12.75" customHeight="1">
      <c r="C1243">
        <v>3000</v>
      </c>
      <c r="D1243" s="181">
        <v>33654</v>
      </c>
      <c r="E1243">
        <v>61410</v>
      </c>
      <c r="F1243" t="s">
        <v>3688</v>
      </c>
      <c r="G1243" s="167">
        <v>160839.79999999999</v>
      </c>
      <c r="H1243">
        <v>-160839.79999999999</v>
      </c>
      <c r="I1243">
        <v>0</v>
      </c>
      <c r="J1243" s="181">
        <v>33654</v>
      </c>
      <c r="K1243" s="183">
        <v>1992</v>
      </c>
      <c r="L1243" t="s">
        <v>629</v>
      </c>
    </row>
    <row r="1244" spans="3:12" ht="12.75" customHeight="1">
      <c r="C1244">
        <v>3000</v>
      </c>
      <c r="D1244" s="181">
        <v>33654</v>
      </c>
      <c r="E1244">
        <v>61411</v>
      </c>
      <c r="F1244" t="s">
        <v>3681</v>
      </c>
      <c r="G1244" s="167">
        <v>45350.55</v>
      </c>
      <c r="H1244">
        <v>-45350.55</v>
      </c>
      <c r="I1244">
        <v>0</v>
      </c>
      <c r="J1244" s="181">
        <v>33654</v>
      </c>
      <c r="K1244" s="183">
        <v>1992</v>
      </c>
      <c r="L1244" t="s">
        <v>629</v>
      </c>
    </row>
    <row r="1245" spans="3:12" ht="12.75" customHeight="1">
      <c r="C1245">
        <v>3000</v>
      </c>
      <c r="D1245" s="181">
        <v>33654</v>
      </c>
      <c r="E1245">
        <v>61413</v>
      </c>
      <c r="F1245" t="s">
        <v>3690</v>
      </c>
      <c r="G1245" s="167">
        <v>311476.25</v>
      </c>
      <c r="H1245">
        <v>-311476.25</v>
      </c>
      <c r="I1245">
        <v>0</v>
      </c>
      <c r="J1245" s="181">
        <v>33654</v>
      </c>
      <c r="K1245" s="183">
        <v>1992</v>
      </c>
      <c r="L1245" t="s">
        <v>629</v>
      </c>
    </row>
    <row r="1246" spans="3:12" ht="12.75" customHeight="1">
      <c r="C1246">
        <v>3000</v>
      </c>
      <c r="D1246" s="181">
        <v>33654</v>
      </c>
      <c r="E1246">
        <v>61414</v>
      </c>
      <c r="F1246" t="s">
        <v>3685</v>
      </c>
      <c r="G1246" s="167">
        <v>115366.74</v>
      </c>
      <c r="H1246">
        <v>-115366.74</v>
      </c>
      <c r="I1246">
        <v>0</v>
      </c>
      <c r="J1246" s="181">
        <v>33654</v>
      </c>
      <c r="K1246" s="183">
        <v>1992</v>
      </c>
      <c r="L1246" t="s">
        <v>629</v>
      </c>
    </row>
    <row r="1247" spans="3:12" ht="12.75" customHeight="1">
      <c r="C1247">
        <v>3000</v>
      </c>
      <c r="D1247" s="181">
        <v>33654</v>
      </c>
      <c r="E1247">
        <v>61415</v>
      </c>
      <c r="F1247" t="s">
        <v>3686</v>
      </c>
      <c r="G1247" s="167">
        <v>179304.04</v>
      </c>
      <c r="H1247">
        <v>-179304.04</v>
      </c>
      <c r="I1247">
        <v>0</v>
      </c>
      <c r="J1247" s="181">
        <v>33654</v>
      </c>
      <c r="K1247" s="183">
        <v>1992</v>
      </c>
      <c r="L1247" t="s">
        <v>629</v>
      </c>
    </row>
    <row r="1248" spans="3:12" ht="12.75" customHeight="1">
      <c r="C1248">
        <v>3000</v>
      </c>
      <c r="D1248" s="181">
        <v>33654</v>
      </c>
      <c r="E1248">
        <v>61417</v>
      </c>
      <c r="F1248" t="s">
        <v>3683</v>
      </c>
      <c r="G1248" s="167">
        <v>74448.98</v>
      </c>
      <c r="H1248">
        <v>-74448.98</v>
      </c>
      <c r="I1248">
        <v>0</v>
      </c>
      <c r="J1248" s="181">
        <v>33654</v>
      </c>
      <c r="K1248" s="183">
        <v>1992</v>
      </c>
      <c r="L1248" t="s">
        <v>629</v>
      </c>
    </row>
    <row r="1249" spans="3:12" ht="12.75" customHeight="1">
      <c r="C1249">
        <v>3000</v>
      </c>
      <c r="D1249" s="181">
        <v>33654</v>
      </c>
      <c r="E1249">
        <v>61418</v>
      </c>
      <c r="F1249" t="s">
        <v>3679</v>
      </c>
      <c r="G1249" s="167">
        <v>12637.19</v>
      </c>
      <c r="H1249">
        <v>-12637.19</v>
      </c>
      <c r="I1249">
        <v>0</v>
      </c>
      <c r="J1249" s="181">
        <v>33654</v>
      </c>
      <c r="K1249" s="183">
        <v>1992</v>
      </c>
      <c r="L1249" t="s">
        <v>629</v>
      </c>
    </row>
    <row r="1250" spans="3:12" ht="12.75" customHeight="1">
      <c r="C1250">
        <v>3000</v>
      </c>
      <c r="D1250" s="181">
        <v>38232</v>
      </c>
      <c r="E1250">
        <v>61436</v>
      </c>
      <c r="F1250" t="s">
        <v>483</v>
      </c>
      <c r="G1250" s="167">
        <v>86569.08</v>
      </c>
      <c r="H1250">
        <v>-20199.45</v>
      </c>
      <c r="I1250">
        <v>66369.63</v>
      </c>
      <c r="J1250" s="181">
        <v>38232</v>
      </c>
      <c r="K1250" s="183">
        <v>2004</v>
      </c>
      <c r="L1250" t="s">
        <v>629</v>
      </c>
    </row>
    <row r="1251" spans="3:12" ht="12.75" customHeight="1">
      <c r="C1251">
        <v>3000</v>
      </c>
      <c r="D1251" s="181">
        <v>38232</v>
      </c>
      <c r="E1251">
        <v>61437</v>
      </c>
      <c r="F1251" t="s">
        <v>480</v>
      </c>
      <c r="G1251" s="167">
        <v>11710.08</v>
      </c>
      <c r="H1251">
        <v>-3415.44</v>
      </c>
      <c r="I1251">
        <v>8294.64</v>
      </c>
      <c r="J1251" s="181">
        <v>38232</v>
      </c>
      <c r="K1251" s="183">
        <v>2004</v>
      </c>
      <c r="L1251" t="s">
        <v>629</v>
      </c>
    </row>
    <row r="1252" spans="3:12" ht="12.75" customHeight="1">
      <c r="C1252">
        <v>3000</v>
      </c>
      <c r="D1252" s="181">
        <v>38232</v>
      </c>
      <c r="E1252">
        <v>61439</v>
      </c>
      <c r="F1252" t="s">
        <v>482</v>
      </c>
      <c r="G1252" s="167">
        <v>15281.96</v>
      </c>
      <c r="H1252">
        <v>-4457.24</v>
      </c>
      <c r="I1252">
        <v>10824.72</v>
      </c>
      <c r="J1252" s="181">
        <v>38232</v>
      </c>
      <c r="K1252" s="183">
        <v>2004</v>
      </c>
      <c r="L1252" t="s">
        <v>629</v>
      </c>
    </row>
    <row r="1253" spans="3:12" ht="12.75" customHeight="1">
      <c r="C1253">
        <v>3000</v>
      </c>
      <c r="D1253" s="181">
        <v>38224</v>
      </c>
      <c r="E1253">
        <v>61440</v>
      </c>
      <c r="F1253" t="s">
        <v>476</v>
      </c>
      <c r="G1253" s="167">
        <v>95215.02</v>
      </c>
      <c r="H1253">
        <v>-22216.84</v>
      </c>
      <c r="I1253">
        <v>72998.179999999993</v>
      </c>
      <c r="J1253" s="181">
        <v>38224</v>
      </c>
      <c r="K1253" s="183">
        <v>2004</v>
      </c>
      <c r="L1253" t="s">
        <v>629</v>
      </c>
    </row>
    <row r="1254" spans="3:12" ht="12.75" customHeight="1">
      <c r="C1254">
        <v>3000</v>
      </c>
      <c r="D1254" s="181">
        <v>38232</v>
      </c>
      <c r="E1254">
        <v>61441</v>
      </c>
      <c r="F1254" t="s">
        <v>481</v>
      </c>
      <c r="G1254" s="167">
        <v>13588</v>
      </c>
      <c r="H1254">
        <v>-2642.11</v>
      </c>
      <c r="I1254">
        <v>10945.89</v>
      </c>
      <c r="J1254" s="181">
        <v>38232</v>
      </c>
      <c r="K1254" s="183">
        <v>2004</v>
      </c>
      <c r="L1254" t="s">
        <v>629</v>
      </c>
    </row>
    <row r="1255" spans="3:12" ht="12.75" customHeight="1">
      <c r="C1255">
        <v>3000</v>
      </c>
      <c r="D1255" s="181">
        <v>38166</v>
      </c>
      <c r="E1255">
        <v>61443</v>
      </c>
      <c r="F1255" t="s">
        <v>2473</v>
      </c>
      <c r="G1255" s="167">
        <v>94191.03</v>
      </c>
      <c r="H1255">
        <v>-19623.13</v>
      </c>
      <c r="I1255">
        <v>74567.899999999994</v>
      </c>
      <c r="J1255" s="181">
        <v>38166</v>
      </c>
      <c r="K1255" s="183">
        <v>2004</v>
      </c>
      <c r="L1255" t="s">
        <v>629</v>
      </c>
    </row>
    <row r="1256" spans="3:12" ht="12.75" customHeight="1">
      <c r="C1256">
        <v>3000</v>
      </c>
      <c r="D1256" s="181">
        <v>38154</v>
      </c>
      <c r="E1256">
        <v>61444</v>
      </c>
      <c r="F1256" t="s">
        <v>2468</v>
      </c>
      <c r="G1256" s="167">
        <v>207364.45</v>
      </c>
      <c r="H1256">
        <v>-43200.93</v>
      </c>
      <c r="I1256">
        <v>164163.51999999999</v>
      </c>
      <c r="J1256" s="181">
        <v>38154</v>
      </c>
      <c r="K1256" s="183">
        <v>2004</v>
      </c>
      <c r="L1256" t="s">
        <v>629</v>
      </c>
    </row>
    <row r="1257" spans="3:12" ht="12.75" customHeight="1">
      <c r="C1257">
        <v>3000</v>
      </c>
      <c r="D1257" s="181">
        <v>38223</v>
      </c>
      <c r="E1257">
        <v>61446</v>
      </c>
      <c r="F1257" t="s">
        <v>474</v>
      </c>
      <c r="G1257" s="167">
        <v>17810.150000000001</v>
      </c>
      <c r="H1257">
        <v>-5194.63</v>
      </c>
      <c r="I1257">
        <v>12615.52</v>
      </c>
      <c r="J1257" s="181">
        <v>38223</v>
      </c>
      <c r="K1257" s="183">
        <v>2004</v>
      </c>
      <c r="L1257" t="s">
        <v>629</v>
      </c>
    </row>
    <row r="1258" spans="3:12" ht="12.75" customHeight="1">
      <c r="C1258">
        <v>3000</v>
      </c>
      <c r="D1258" s="181">
        <v>38167</v>
      </c>
      <c r="E1258">
        <v>61447</v>
      </c>
      <c r="F1258" t="s">
        <v>2474</v>
      </c>
      <c r="G1258" s="167">
        <v>10208.700000000001</v>
      </c>
      <c r="H1258">
        <v>-2552.1799999999998</v>
      </c>
      <c r="I1258">
        <v>7656.52</v>
      </c>
      <c r="J1258" s="181">
        <v>38167</v>
      </c>
      <c r="K1258" s="183">
        <v>2004</v>
      </c>
      <c r="L1258" t="s">
        <v>629</v>
      </c>
    </row>
    <row r="1259" spans="3:12" ht="12.75" customHeight="1">
      <c r="C1259">
        <v>3000</v>
      </c>
      <c r="D1259" s="181">
        <v>38237</v>
      </c>
      <c r="E1259">
        <v>61450</v>
      </c>
      <c r="F1259" t="s">
        <v>485</v>
      </c>
      <c r="G1259" s="167">
        <v>53075.78</v>
      </c>
      <c r="H1259">
        <v>-10320.290000000001</v>
      </c>
      <c r="I1259">
        <v>42755.49</v>
      </c>
      <c r="J1259" s="181">
        <v>38237</v>
      </c>
      <c r="K1259" s="183">
        <v>2004</v>
      </c>
      <c r="L1259" t="s">
        <v>629</v>
      </c>
    </row>
    <row r="1260" spans="3:12" ht="12.75" customHeight="1">
      <c r="C1260">
        <v>3000</v>
      </c>
      <c r="D1260" s="181">
        <v>38139</v>
      </c>
      <c r="E1260">
        <v>61451</v>
      </c>
      <c r="F1260" t="s">
        <v>2436</v>
      </c>
      <c r="G1260" s="167">
        <v>315448.19</v>
      </c>
      <c r="H1260">
        <v>-67908.990000000005</v>
      </c>
      <c r="I1260">
        <v>247539.20000000001</v>
      </c>
      <c r="J1260" s="181">
        <v>38139</v>
      </c>
      <c r="K1260" s="183">
        <v>2004</v>
      </c>
      <c r="L1260" t="s">
        <v>629</v>
      </c>
    </row>
    <row r="1261" spans="3:12" ht="12.75" customHeight="1">
      <c r="C1261">
        <v>3000</v>
      </c>
      <c r="D1261" s="181">
        <v>38292</v>
      </c>
      <c r="E1261">
        <v>61452</v>
      </c>
      <c r="F1261" t="s">
        <v>1363</v>
      </c>
      <c r="G1261" s="167">
        <v>12999.37</v>
      </c>
      <c r="H1261">
        <v>-2816.54</v>
      </c>
      <c r="I1261">
        <v>10182.83</v>
      </c>
      <c r="J1261" s="181">
        <v>38292</v>
      </c>
      <c r="K1261" s="183">
        <v>2004</v>
      </c>
      <c r="L1261" t="s">
        <v>629</v>
      </c>
    </row>
    <row r="1262" spans="3:12" ht="12.75" customHeight="1">
      <c r="C1262">
        <v>3000</v>
      </c>
      <c r="D1262" s="181">
        <v>38331</v>
      </c>
      <c r="E1262">
        <v>61453</v>
      </c>
      <c r="F1262" t="s">
        <v>3063</v>
      </c>
      <c r="G1262" s="167">
        <v>289969.49</v>
      </c>
      <c r="H1262">
        <v>-75512.89</v>
      </c>
      <c r="I1262">
        <v>214456.6</v>
      </c>
      <c r="J1262" s="181">
        <v>38331</v>
      </c>
      <c r="K1262" s="183">
        <v>2004</v>
      </c>
      <c r="L1262" t="s">
        <v>629</v>
      </c>
    </row>
    <row r="1263" spans="3:12" ht="12.75" customHeight="1">
      <c r="C1263">
        <v>3000</v>
      </c>
      <c r="D1263" s="181">
        <v>38292</v>
      </c>
      <c r="E1263">
        <v>61454</v>
      </c>
      <c r="F1263" t="s">
        <v>2336</v>
      </c>
      <c r="G1263" s="167">
        <v>27551.34</v>
      </c>
      <c r="H1263">
        <v>-4974.55</v>
      </c>
      <c r="I1263">
        <v>22576.79</v>
      </c>
      <c r="J1263" s="181">
        <v>38292</v>
      </c>
      <c r="K1263" s="183">
        <v>2004</v>
      </c>
      <c r="L1263" t="s">
        <v>629</v>
      </c>
    </row>
    <row r="1264" spans="3:12" ht="12.75" customHeight="1">
      <c r="C1264">
        <v>3000</v>
      </c>
      <c r="D1264" s="181">
        <v>38292</v>
      </c>
      <c r="E1264">
        <v>61455</v>
      </c>
      <c r="F1264" t="s">
        <v>2169</v>
      </c>
      <c r="G1264" s="167">
        <v>6643.42</v>
      </c>
      <c r="H1264">
        <v>-1199.51</v>
      </c>
      <c r="I1264">
        <v>5443.91</v>
      </c>
      <c r="J1264" s="181">
        <v>38292</v>
      </c>
      <c r="K1264" s="183">
        <v>2004</v>
      </c>
      <c r="L1264" t="s">
        <v>629</v>
      </c>
    </row>
    <row r="1265" spans="3:12" ht="12.75" customHeight="1">
      <c r="C1265">
        <v>3000</v>
      </c>
      <c r="D1265" s="181">
        <v>38292</v>
      </c>
      <c r="E1265">
        <v>61456</v>
      </c>
      <c r="F1265" t="s">
        <v>1489</v>
      </c>
      <c r="G1265" s="167">
        <v>12543.89</v>
      </c>
      <c r="H1265">
        <v>-2264.86</v>
      </c>
      <c r="I1265">
        <v>10279.030000000001</v>
      </c>
      <c r="J1265" s="181">
        <v>38292</v>
      </c>
      <c r="K1265" s="183">
        <v>2004</v>
      </c>
      <c r="L1265" t="s">
        <v>629</v>
      </c>
    </row>
    <row r="1266" spans="3:12" ht="12.75" customHeight="1">
      <c r="C1266">
        <v>3000</v>
      </c>
      <c r="D1266" s="181">
        <v>38306</v>
      </c>
      <c r="E1266">
        <v>61464</v>
      </c>
      <c r="F1266" t="s">
        <v>1067</v>
      </c>
      <c r="G1266" s="167">
        <v>13249.35</v>
      </c>
      <c r="H1266">
        <v>-2392.2399999999998</v>
      </c>
      <c r="I1266">
        <v>10857.11</v>
      </c>
      <c r="J1266" s="181">
        <v>38306</v>
      </c>
      <c r="K1266" s="183">
        <v>2004</v>
      </c>
      <c r="L1266" t="s">
        <v>629</v>
      </c>
    </row>
    <row r="1267" spans="3:12" ht="12.75" customHeight="1">
      <c r="C1267">
        <v>3000</v>
      </c>
      <c r="D1267" s="181">
        <v>37469</v>
      </c>
      <c r="E1267">
        <v>61630</v>
      </c>
      <c r="F1267" t="s">
        <v>3575</v>
      </c>
      <c r="G1267" s="167">
        <v>324927.28999999998</v>
      </c>
      <c r="H1267">
        <v>-119591.29</v>
      </c>
      <c r="I1267">
        <v>205336</v>
      </c>
      <c r="J1267" s="181">
        <v>37469</v>
      </c>
      <c r="K1267" s="183">
        <v>2002</v>
      </c>
      <c r="L1267" t="s">
        <v>629</v>
      </c>
    </row>
    <row r="1268" spans="3:12" ht="12.75" customHeight="1">
      <c r="C1268">
        <v>3000</v>
      </c>
      <c r="D1268" s="181">
        <v>35033</v>
      </c>
      <c r="E1268">
        <v>61664</v>
      </c>
      <c r="F1268" t="s">
        <v>1956</v>
      </c>
      <c r="G1268" s="167">
        <v>58431.68</v>
      </c>
      <c r="H1268">
        <v>-53968.15</v>
      </c>
      <c r="I1268">
        <v>4463.53</v>
      </c>
      <c r="J1268" s="181">
        <v>35033</v>
      </c>
      <c r="K1268" s="183">
        <v>1995</v>
      </c>
      <c r="L1268" t="s">
        <v>629</v>
      </c>
    </row>
    <row r="1269" spans="3:12" ht="12.75" customHeight="1">
      <c r="C1269">
        <v>3000</v>
      </c>
      <c r="D1269" s="181">
        <v>35063</v>
      </c>
      <c r="E1269">
        <v>61665</v>
      </c>
      <c r="F1269" t="s">
        <v>2717</v>
      </c>
      <c r="G1269" s="167">
        <v>111897.78</v>
      </c>
      <c r="H1269">
        <v>-102572.96</v>
      </c>
      <c r="I1269">
        <v>9324.82</v>
      </c>
      <c r="J1269" s="181">
        <v>35063</v>
      </c>
      <c r="K1269" s="183">
        <v>1995</v>
      </c>
      <c r="L1269" t="s">
        <v>629</v>
      </c>
    </row>
    <row r="1270" spans="3:12" ht="12.75" customHeight="1">
      <c r="C1270">
        <v>3000</v>
      </c>
      <c r="D1270" s="181">
        <v>35124</v>
      </c>
      <c r="E1270">
        <v>61667</v>
      </c>
      <c r="F1270" t="s">
        <v>2733</v>
      </c>
      <c r="G1270" s="167">
        <v>27250</v>
      </c>
      <c r="H1270">
        <v>-24600.69</v>
      </c>
      <c r="I1270">
        <v>2649.31</v>
      </c>
      <c r="J1270" s="181">
        <v>35124</v>
      </c>
      <c r="K1270" s="183">
        <v>1996</v>
      </c>
      <c r="L1270" t="s">
        <v>629</v>
      </c>
    </row>
    <row r="1271" spans="3:12" ht="12.75" customHeight="1">
      <c r="C1271">
        <v>3000</v>
      </c>
      <c r="D1271" s="181">
        <v>35033</v>
      </c>
      <c r="E1271">
        <v>61669</v>
      </c>
      <c r="F1271" t="s">
        <v>3545</v>
      </c>
      <c r="G1271" s="167">
        <v>9895</v>
      </c>
      <c r="H1271">
        <v>-9895</v>
      </c>
      <c r="I1271">
        <v>0</v>
      </c>
      <c r="J1271" s="181">
        <v>35033</v>
      </c>
      <c r="K1271" s="183">
        <v>1995</v>
      </c>
      <c r="L1271" t="s">
        <v>629</v>
      </c>
    </row>
    <row r="1272" spans="3:12" ht="12.75" customHeight="1">
      <c r="C1272">
        <v>3000</v>
      </c>
      <c r="D1272" s="181">
        <v>34851</v>
      </c>
      <c r="E1272">
        <v>61672</v>
      </c>
      <c r="F1272" t="s">
        <v>1937</v>
      </c>
      <c r="G1272" s="167">
        <v>65213.3</v>
      </c>
      <c r="H1272">
        <v>-62948.95</v>
      </c>
      <c r="I1272">
        <v>2264.35</v>
      </c>
      <c r="J1272" s="181">
        <v>34851</v>
      </c>
      <c r="K1272" s="183">
        <v>1995</v>
      </c>
      <c r="L1272" t="s">
        <v>629</v>
      </c>
    </row>
    <row r="1273" spans="3:12" ht="12.75" customHeight="1">
      <c r="C1273">
        <v>3000</v>
      </c>
      <c r="D1273" s="181">
        <v>35290</v>
      </c>
      <c r="E1273">
        <v>61716</v>
      </c>
      <c r="F1273" t="s">
        <v>193</v>
      </c>
      <c r="G1273" s="167">
        <v>4250</v>
      </c>
      <c r="H1273">
        <v>-4250</v>
      </c>
      <c r="I1273">
        <v>0</v>
      </c>
      <c r="J1273" s="181">
        <v>35290</v>
      </c>
      <c r="K1273" s="183">
        <v>1996</v>
      </c>
      <c r="L1273" t="s">
        <v>629</v>
      </c>
    </row>
    <row r="1274" spans="3:12" ht="12.75" customHeight="1">
      <c r="C1274">
        <v>3000</v>
      </c>
      <c r="D1274" s="181">
        <v>35298</v>
      </c>
      <c r="E1274">
        <v>61717</v>
      </c>
      <c r="F1274" t="s">
        <v>3557</v>
      </c>
      <c r="G1274" s="167">
        <v>3228</v>
      </c>
      <c r="H1274">
        <v>-3228</v>
      </c>
      <c r="I1274">
        <v>0</v>
      </c>
      <c r="J1274" s="181">
        <v>35298</v>
      </c>
      <c r="K1274" s="183">
        <v>1996</v>
      </c>
      <c r="L1274" t="s">
        <v>629</v>
      </c>
    </row>
    <row r="1275" spans="3:12" ht="12.75" customHeight="1">
      <c r="C1275">
        <v>3000</v>
      </c>
      <c r="D1275" s="181">
        <v>35311</v>
      </c>
      <c r="E1275">
        <v>61718</v>
      </c>
      <c r="F1275" t="s">
        <v>3558</v>
      </c>
      <c r="G1275" s="167">
        <v>5875</v>
      </c>
      <c r="H1275">
        <v>-5875</v>
      </c>
      <c r="I1275">
        <v>0</v>
      </c>
      <c r="J1275" s="181">
        <v>35311</v>
      </c>
      <c r="K1275" s="183">
        <v>1996</v>
      </c>
      <c r="L1275" t="s">
        <v>629</v>
      </c>
    </row>
    <row r="1276" spans="3:12" ht="12.75" customHeight="1">
      <c r="C1276">
        <v>3000</v>
      </c>
      <c r="D1276" s="181">
        <v>35318</v>
      </c>
      <c r="E1276">
        <v>61719</v>
      </c>
      <c r="F1276" t="s">
        <v>792</v>
      </c>
      <c r="G1276" s="167">
        <v>4729.55</v>
      </c>
      <c r="H1276">
        <v>-4729.55</v>
      </c>
      <c r="I1276">
        <v>0</v>
      </c>
      <c r="J1276" s="181">
        <v>35318</v>
      </c>
      <c r="K1276" s="183">
        <v>1996</v>
      </c>
      <c r="L1276" t="s">
        <v>629</v>
      </c>
    </row>
    <row r="1277" spans="3:12" ht="12.75" customHeight="1">
      <c r="C1277">
        <v>3000</v>
      </c>
      <c r="D1277" s="181">
        <v>35373</v>
      </c>
      <c r="E1277">
        <v>61720</v>
      </c>
      <c r="F1277" t="s">
        <v>810</v>
      </c>
      <c r="G1277" s="167">
        <v>3083</v>
      </c>
      <c r="H1277">
        <v>-2611.9899999999998</v>
      </c>
      <c r="I1277">
        <v>471.01</v>
      </c>
      <c r="J1277" s="181">
        <v>35373</v>
      </c>
      <c r="K1277" s="183">
        <v>1996</v>
      </c>
      <c r="L1277" t="s">
        <v>629</v>
      </c>
    </row>
    <row r="1278" spans="3:12" ht="12.75" customHeight="1">
      <c r="C1278">
        <v>3000</v>
      </c>
      <c r="D1278" s="181">
        <v>35342</v>
      </c>
      <c r="E1278">
        <v>61721</v>
      </c>
      <c r="F1278" t="s">
        <v>801</v>
      </c>
      <c r="G1278" s="167">
        <v>4270.45</v>
      </c>
      <c r="H1278">
        <v>-4270.45</v>
      </c>
      <c r="I1278">
        <v>0</v>
      </c>
      <c r="J1278" s="181">
        <v>35342</v>
      </c>
      <c r="K1278" s="183">
        <v>1996</v>
      </c>
      <c r="L1278" t="s">
        <v>629</v>
      </c>
    </row>
    <row r="1279" spans="3:12" ht="12.75" customHeight="1">
      <c r="C1279">
        <v>3000</v>
      </c>
      <c r="D1279" s="181">
        <v>35373</v>
      </c>
      <c r="E1279">
        <v>61722</v>
      </c>
      <c r="F1279" t="s">
        <v>809</v>
      </c>
      <c r="G1279" s="167">
        <v>2200</v>
      </c>
      <c r="H1279">
        <v>-1863.89</v>
      </c>
      <c r="I1279">
        <v>336.11</v>
      </c>
      <c r="J1279" s="181">
        <v>35373</v>
      </c>
      <c r="K1279" s="183">
        <v>1996</v>
      </c>
      <c r="L1279" t="s">
        <v>629</v>
      </c>
    </row>
    <row r="1280" spans="3:12" ht="12.75" customHeight="1">
      <c r="C1280">
        <v>3000</v>
      </c>
      <c r="D1280" s="181">
        <v>35395</v>
      </c>
      <c r="E1280">
        <v>61723</v>
      </c>
      <c r="F1280" t="s">
        <v>815</v>
      </c>
      <c r="G1280" s="167">
        <v>9101</v>
      </c>
      <c r="H1280">
        <v>-9101</v>
      </c>
      <c r="I1280">
        <v>0</v>
      </c>
      <c r="J1280" s="181">
        <v>35395</v>
      </c>
      <c r="K1280" s="183">
        <v>1996</v>
      </c>
      <c r="L1280" t="s">
        <v>629</v>
      </c>
    </row>
    <row r="1281" spans="3:12" ht="12.75" customHeight="1">
      <c r="C1281">
        <v>3000</v>
      </c>
      <c r="D1281" s="181">
        <v>35217</v>
      </c>
      <c r="E1281">
        <v>61726</v>
      </c>
      <c r="F1281" t="s">
        <v>2747</v>
      </c>
      <c r="G1281" s="167">
        <v>4200</v>
      </c>
      <c r="H1281">
        <v>-4200</v>
      </c>
      <c r="I1281">
        <v>0</v>
      </c>
      <c r="J1281" s="181">
        <v>35217</v>
      </c>
      <c r="K1281" s="183">
        <v>1996</v>
      </c>
      <c r="L1281" t="s">
        <v>629</v>
      </c>
    </row>
    <row r="1282" spans="3:12" ht="12.75" customHeight="1">
      <c r="C1282">
        <v>3000</v>
      </c>
      <c r="D1282" s="181">
        <v>35234</v>
      </c>
      <c r="E1282">
        <v>61728</v>
      </c>
      <c r="F1282" t="s">
        <v>2751</v>
      </c>
      <c r="G1282" s="167">
        <v>29320</v>
      </c>
      <c r="H1282">
        <v>-25655</v>
      </c>
      <c r="I1282">
        <v>3665</v>
      </c>
      <c r="J1282" s="181">
        <v>35234</v>
      </c>
      <c r="K1282" s="183">
        <v>1996</v>
      </c>
      <c r="L1282" t="s">
        <v>629</v>
      </c>
    </row>
    <row r="1283" spans="3:12" ht="12.75" customHeight="1">
      <c r="C1283">
        <v>3000</v>
      </c>
      <c r="D1283" s="181">
        <v>35391</v>
      </c>
      <c r="E1283">
        <v>61729</v>
      </c>
      <c r="F1283" t="s">
        <v>814</v>
      </c>
      <c r="G1283" s="167">
        <v>8875.86</v>
      </c>
      <c r="H1283">
        <v>-7458.19</v>
      </c>
      <c r="I1283">
        <v>1417.67</v>
      </c>
      <c r="J1283" s="181">
        <v>35391</v>
      </c>
      <c r="K1283" s="183">
        <v>1996</v>
      </c>
      <c r="L1283" t="s">
        <v>629</v>
      </c>
    </row>
    <row r="1284" spans="3:12" ht="12.75" customHeight="1">
      <c r="C1284">
        <v>3000</v>
      </c>
      <c r="D1284" s="181">
        <v>35403</v>
      </c>
      <c r="E1284">
        <v>61730</v>
      </c>
      <c r="F1284" t="s">
        <v>6</v>
      </c>
      <c r="G1284" s="167">
        <v>42759</v>
      </c>
      <c r="H1284">
        <v>-42759</v>
      </c>
      <c r="I1284">
        <v>0</v>
      </c>
      <c r="J1284" s="181">
        <v>35403</v>
      </c>
      <c r="K1284" s="183">
        <v>1996</v>
      </c>
      <c r="L1284" t="s">
        <v>629</v>
      </c>
    </row>
    <row r="1285" spans="3:12" ht="12.75" customHeight="1">
      <c r="C1285">
        <v>3000</v>
      </c>
      <c r="D1285" s="181">
        <v>35611</v>
      </c>
      <c r="E1285">
        <v>61742</v>
      </c>
      <c r="F1285" t="s">
        <v>2555</v>
      </c>
      <c r="G1285" s="167">
        <v>34109.46</v>
      </c>
      <c r="H1285">
        <v>-27003.32</v>
      </c>
      <c r="I1285">
        <v>7106.14</v>
      </c>
      <c r="J1285" s="181">
        <v>35611</v>
      </c>
      <c r="K1285" s="183">
        <v>1997</v>
      </c>
      <c r="L1285" t="s">
        <v>629</v>
      </c>
    </row>
    <row r="1286" spans="3:12" ht="12.75" customHeight="1">
      <c r="C1286">
        <v>3000</v>
      </c>
      <c r="D1286" s="181">
        <v>35703</v>
      </c>
      <c r="E1286">
        <v>61749</v>
      </c>
      <c r="F1286" t="s">
        <v>2841</v>
      </c>
      <c r="G1286" s="167">
        <v>7770.25</v>
      </c>
      <c r="H1286">
        <v>-4791.66</v>
      </c>
      <c r="I1286">
        <v>2978.59</v>
      </c>
      <c r="J1286" s="181">
        <v>35703</v>
      </c>
      <c r="K1286" s="183">
        <v>1997</v>
      </c>
      <c r="L1286" t="s">
        <v>629</v>
      </c>
    </row>
    <row r="1287" spans="3:12" ht="12.75" customHeight="1">
      <c r="C1287">
        <v>3000</v>
      </c>
      <c r="D1287" s="181">
        <v>35703</v>
      </c>
      <c r="E1287">
        <v>61750</v>
      </c>
      <c r="F1287" t="s">
        <v>1411</v>
      </c>
      <c r="G1287" s="167">
        <v>8968.65</v>
      </c>
      <c r="H1287">
        <v>-6913.34</v>
      </c>
      <c r="I1287">
        <v>2055.31</v>
      </c>
      <c r="J1287" s="181">
        <v>35703</v>
      </c>
      <c r="K1287" s="183">
        <v>1997</v>
      </c>
      <c r="L1287" t="s">
        <v>629</v>
      </c>
    </row>
    <row r="1288" spans="3:12" ht="12.75" customHeight="1">
      <c r="C1288">
        <v>3000</v>
      </c>
      <c r="D1288" s="181">
        <v>35611</v>
      </c>
      <c r="E1288">
        <v>61751</v>
      </c>
      <c r="F1288" t="s">
        <v>2551</v>
      </c>
      <c r="G1288" s="167">
        <v>2889</v>
      </c>
      <c r="H1288">
        <v>-2889</v>
      </c>
      <c r="I1288">
        <v>0</v>
      </c>
      <c r="J1288" s="181">
        <v>35611</v>
      </c>
      <c r="K1288" s="183">
        <v>1997</v>
      </c>
      <c r="L1288" t="s">
        <v>629</v>
      </c>
    </row>
    <row r="1289" spans="3:12" ht="12.75" customHeight="1">
      <c r="C1289">
        <v>3000</v>
      </c>
      <c r="D1289" s="181">
        <v>35898</v>
      </c>
      <c r="E1289">
        <v>61753</v>
      </c>
      <c r="F1289" t="s">
        <v>669</v>
      </c>
      <c r="G1289" s="167">
        <v>11541.56</v>
      </c>
      <c r="H1289">
        <v>-11541.56</v>
      </c>
      <c r="I1289">
        <v>0</v>
      </c>
      <c r="J1289" s="181">
        <v>35898</v>
      </c>
      <c r="K1289" s="183">
        <v>1998</v>
      </c>
      <c r="L1289" t="s">
        <v>629</v>
      </c>
    </row>
    <row r="1290" spans="3:12" ht="12.75" customHeight="1">
      <c r="C1290">
        <v>3000</v>
      </c>
      <c r="D1290" s="181">
        <v>35878</v>
      </c>
      <c r="E1290">
        <v>61757</v>
      </c>
      <c r="F1290" t="s">
        <v>654</v>
      </c>
      <c r="G1290" s="167">
        <v>4708</v>
      </c>
      <c r="H1290">
        <v>-3432.91</v>
      </c>
      <c r="I1290">
        <v>1275.0899999999999</v>
      </c>
      <c r="J1290" s="181">
        <v>35878</v>
      </c>
      <c r="K1290" s="183">
        <v>1998</v>
      </c>
      <c r="L1290" t="s">
        <v>629</v>
      </c>
    </row>
    <row r="1291" spans="3:12" ht="12.75" customHeight="1">
      <c r="C1291">
        <v>3000</v>
      </c>
      <c r="D1291" s="181">
        <v>35899</v>
      </c>
      <c r="E1291">
        <v>61760</v>
      </c>
      <c r="F1291" t="s">
        <v>673</v>
      </c>
      <c r="G1291" s="167">
        <v>65170</v>
      </c>
      <c r="H1291">
        <v>-47519.78</v>
      </c>
      <c r="I1291">
        <v>17650.22</v>
      </c>
      <c r="J1291" s="181">
        <v>35899</v>
      </c>
      <c r="K1291" s="183">
        <v>1998</v>
      </c>
      <c r="L1291" t="s">
        <v>629</v>
      </c>
    </row>
    <row r="1292" spans="3:12" ht="12.75" customHeight="1">
      <c r="C1292">
        <v>3000</v>
      </c>
      <c r="D1292" s="181">
        <v>35899</v>
      </c>
      <c r="E1292">
        <v>61761</v>
      </c>
      <c r="F1292" t="s">
        <v>671</v>
      </c>
      <c r="G1292" s="167">
        <v>20080</v>
      </c>
      <c r="H1292">
        <v>-14641.66</v>
      </c>
      <c r="I1292">
        <v>5438.34</v>
      </c>
      <c r="J1292" s="181">
        <v>35899</v>
      </c>
      <c r="K1292" s="183">
        <v>1998</v>
      </c>
      <c r="L1292" t="s">
        <v>629</v>
      </c>
    </row>
    <row r="1293" spans="3:12" ht="12.75" customHeight="1">
      <c r="C1293">
        <v>3000</v>
      </c>
      <c r="D1293" s="181">
        <v>35899</v>
      </c>
      <c r="E1293">
        <v>61762</v>
      </c>
      <c r="F1293" t="s">
        <v>672</v>
      </c>
      <c r="G1293" s="167">
        <v>25790</v>
      </c>
      <c r="H1293">
        <v>-18805.21</v>
      </c>
      <c r="I1293">
        <v>6984.79</v>
      </c>
      <c r="J1293" s="181">
        <v>35899</v>
      </c>
      <c r="K1293" s="183">
        <v>1998</v>
      </c>
      <c r="L1293" t="s">
        <v>629</v>
      </c>
    </row>
    <row r="1294" spans="3:12" ht="12.75" customHeight="1">
      <c r="C1294">
        <v>3000</v>
      </c>
      <c r="D1294" s="181">
        <v>36050</v>
      </c>
      <c r="E1294">
        <v>61770</v>
      </c>
      <c r="F1294" t="s">
        <v>139</v>
      </c>
      <c r="G1294" s="167">
        <v>288180.06</v>
      </c>
      <c r="H1294">
        <v>-200125.04</v>
      </c>
      <c r="I1294">
        <v>88055.02</v>
      </c>
      <c r="J1294" s="181">
        <v>36050</v>
      </c>
      <c r="K1294" s="183">
        <v>1998</v>
      </c>
      <c r="L1294" t="s">
        <v>629</v>
      </c>
    </row>
    <row r="1295" spans="3:12" ht="12.75" customHeight="1">
      <c r="C1295">
        <v>3000</v>
      </c>
      <c r="D1295" s="181">
        <v>36061</v>
      </c>
      <c r="E1295">
        <v>61771</v>
      </c>
      <c r="F1295" t="s">
        <v>1485</v>
      </c>
      <c r="G1295" s="167">
        <v>58072.01</v>
      </c>
      <c r="H1295">
        <v>-23954.71</v>
      </c>
      <c r="I1295">
        <v>34117.300000000003</v>
      </c>
      <c r="J1295" s="181">
        <v>36061</v>
      </c>
      <c r="K1295" s="183">
        <v>1998</v>
      </c>
      <c r="L1295" t="s">
        <v>629</v>
      </c>
    </row>
    <row r="1296" spans="3:12" ht="12.75" customHeight="1">
      <c r="C1296">
        <v>3000</v>
      </c>
      <c r="D1296" s="181">
        <v>36054</v>
      </c>
      <c r="E1296">
        <v>61772</v>
      </c>
      <c r="F1296" t="s">
        <v>1492</v>
      </c>
      <c r="G1296" s="167">
        <v>44096.93</v>
      </c>
      <c r="H1296">
        <v>-30316.639999999999</v>
      </c>
      <c r="I1296">
        <v>13780.29</v>
      </c>
      <c r="J1296" s="181">
        <v>36054</v>
      </c>
      <c r="K1296" s="183">
        <v>1998</v>
      </c>
      <c r="L1296" t="s">
        <v>629</v>
      </c>
    </row>
    <row r="1297" spans="3:12" ht="12.75" customHeight="1">
      <c r="C1297">
        <v>3000</v>
      </c>
      <c r="D1297" s="181">
        <v>36165</v>
      </c>
      <c r="E1297">
        <v>61789</v>
      </c>
      <c r="F1297" t="s">
        <v>1725</v>
      </c>
      <c r="G1297" s="167">
        <v>7562.71</v>
      </c>
      <c r="H1297">
        <v>-6050.17</v>
      </c>
      <c r="I1297">
        <v>1512.54</v>
      </c>
      <c r="J1297" s="181">
        <v>36165</v>
      </c>
      <c r="K1297" s="183">
        <v>1999</v>
      </c>
      <c r="L1297" t="s">
        <v>629</v>
      </c>
    </row>
    <row r="1298" spans="3:12" ht="12.75" customHeight="1">
      <c r="C1298">
        <v>3000</v>
      </c>
      <c r="D1298" s="181">
        <v>36228</v>
      </c>
      <c r="E1298">
        <v>61791</v>
      </c>
      <c r="F1298" t="s">
        <v>1742</v>
      </c>
      <c r="G1298" s="167">
        <v>16012.5</v>
      </c>
      <c r="H1298">
        <v>-15678.91</v>
      </c>
      <c r="I1298">
        <v>333.59</v>
      </c>
      <c r="J1298" s="181">
        <v>36228</v>
      </c>
      <c r="K1298" s="183">
        <v>1999</v>
      </c>
      <c r="L1298" t="s">
        <v>629</v>
      </c>
    </row>
    <row r="1299" spans="3:12" ht="12.75" customHeight="1">
      <c r="C1299">
        <v>3000</v>
      </c>
      <c r="D1299" s="181">
        <v>36259</v>
      </c>
      <c r="E1299">
        <v>61793</v>
      </c>
      <c r="F1299" t="s">
        <v>1759</v>
      </c>
      <c r="G1299" s="167">
        <v>145098.66</v>
      </c>
      <c r="H1299">
        <v>-93709.55</v>
      </c>
      <c r="I1299">
        <v>51389.11</v>
      </c>
      <c r="J1299" s="181">
        <v>36259</v>
      </c>
      <c r="K1299" s="183">
        <v>1999</v>
      </c>
      <c r="L1299" t="s">
        <v>629</v>
      </c>
    </row>
    <row r="1300" spans="3:12" ht="12.75" customHeight="1">
      <c r="C1300">
        <v>3000</v>
      </c>
      <c r="D1300" s="181">
        <v>36249</v>
      </c>
      <c r="E1300">
        <v>61794</v>
      </c>
      <c r="F1300" t="s">
        <v>1756</v>
      </c>
      <c r="G1300" s="167">
        <v>65831.73</v>
      </c>
      <c r="H1300">
        <v>-63774.49</v>
      </c>
      <c r="I1300">
        <v>2057.2399999999998</v>
      </c>
      <c r="J1300" s="181">
        <v>36249</v>
      </c>
      <c r="K1300" s="183">
        <v>1999</v>
      </c>
      <c r="L1300" t="s">
        <v>629</v>
      </c>
    </row>
    <row r="1301" spans="3:12" ht="12.75" customHeight="1">
      <c r="C1301">
        <v>3000</v>
      </c>
      <c r="D1301" s="181">
        <v>36430</v>
      </c>
      <c r="E1301">
        <v>61798</v>
      </c>
      <c r="F1301" t="s">
        <v>1988</v>
      </c>
      <c r="G1301" s="167">
        <v>612690.48</v>
      </c>
      <c r="H1301">
        <v>-555250.75</v>
      </c>
      <c r="I1301">
        <v>57439.73</v>
      </c>
      <c r="J1301" s="181">
        <v>36430</v>
      </c>
      <c r="K1301" s="183">
        <v>1999</v>
      </c>
      <c r="L1301" t="s">
        <v>629</v>
      </c>
    </row>
    <row r="1302" spans="3:12" ht="12.75" customHeight="1">
      <c r="C1302">
        <v>3000</v>
      </c>
      <c r="D1302" s="181">
        <v>36403</v>
      </c>
      <c r="E1302">
        <v>61799</v>
      </c>
      <c r="F1302" t="s">
        <v>850</v>
      </c>
      <c r="G1302" s="167">
        <v>21182.400000000001</v>
      </c>
      <c r="H1302">
        <v>-21182.400000000001</v>
      </c>
      <c r="I1302">
        <v>0</v>
      </c>
      <c r="J1302" s="181">
        <v>36403</v>
      </c>
      <c r="K1302" s="183">
        <v>1999</v>
      </c>
      <c r="L1302" t="s">
        <v>629</v>
      </c>
    </row>
    <row r="1303" spans="3:12" ht="12.75" customHeight="1">
      <c r="C1303">
        <v>3000</v>
      </c>
      <c r="D1303" s="181">
        <v>36403</v>
      </c>
      <c r="E1303">
        <v>61801</v>
      </c>
      <c r="F1303" t="s">
        <v>850</v>
      </c>
      <c r="G1303" s="167">
        <v>34161.07</v>
      </c>
      <c r="H1303">
        <v>-34161.07</v>
      </c>
      <c r="I1303">
        <v>0</v>
      </c>
      <c r="J1303" s="181">
        <v>36403</v>
      </c>
      <c r="K1303" s="183">
        <v>1999</v>
      </c>
      <c r="L1303" t="s">
        <v>629</v>
      </c>
    </row>
    <row r="1304" spans="3:12" ht="12.75" customHeight="1">
      <c r="C1304">
        <v>3000</v>
      </c>
      <c r="D1304" s="181">
        <v>36402</v>
      </c>
      <c r="E1304">
        <v>61802</v>
      </c>
      <c r="F1304" t="s">
        <v>850</v>
      </c>
      <c r="G1304" s="167">
        <v>38769.47</v>
      </c>
      <c r="H1304">
        <v>-38769.47</v>
      </c>
      <c r="I1304">
        <v>0</v>
      </c>
      <c r="J1304" s="181">
        <v>36402</v>
      </c>
      <c r="K1304" s="183">
        <v>1999</v>
      </c>
      <c r="L1304" t="s">
        <v>629</v>
      </c>
    </row>
    <row r="1305" spans="3:12" ht="12.75" customHeight="1">
      <c r="C1305">
        <v>3000</v>
      </c>
      <c r="D1305" s="181">
        <v>36403</v>
      </c>
      <c r="E1305">
        <v>61803</v>
      </c>
      <c r="F1305" t="s">
        <v>850</v>
      </c>
      <c r="G1305" s="167">
        <v>46858.96</v>
      </c>
      <c r="H1305">
        <v>-46858.96</v>
      </c>
      <c r="I1305">
        <v>0</v>
      </c>
      <c r="J1305" s="181">
        <v>36403</v>
      </c>
      <c r="K1305" s="183">
        <v>1999</v>
      </c>
      <c r="L1305" t="s">
        <v>629</v>
      </c>
    </row>
    <row r="1306" spans="3:12" ht="12.75" customHeight="1">
      <c r="C1306">
        <v>3000</v>
      </c>
      <c r="D1306" s="181">
        <v>36981</v>
      </c>
      <c r="E1306">
        <v>61836</v>
      </c>
      <c r="F1306" t="s">
        <v>3851</v>
      </c>
      <c r="G1306" s="167">
        <v>55485.33</v>
      </c>
      <c r="H1306">
        <v>-26586.73</v>
      </c>
      <c r="I1306">
        <v>28898.6</v>
      </c>
      <c r="J1306" s="181">
        <v>36981</v>
      </c>
      <c r="K1306" s="183">
        <v>2001</v>
      </c>
      <c r="L1306" t="s">
        <v>629</v>
      </c>
    </row>
    <row r="1307" spans="3:12" ht="12.75" customHeight="1">
      <c r="C1307">
        <v>3000</v>
      </c>
      <c r="D1307" s="181">
        <v>36981</v>
      </c>
      <c r="E1307">
        <v>61837</v>
      </c>
      <c r="F1307" t="s">
        <v>3847</v>
      </c>
      <c r="G1307" s="167">
        <v>19535.25</v>
      </c>
      <c r="H1307">
        <v>-9360.64</v>
      </c>
      <c r="I1307">
        <v>10174.61</v>
      </c>
      <c r="J1307" s="181">
        <v>36981</v>
      </c>
      <c r="K1307" s="183">
        <v>2001</v>
      </c>
      <c r="L1307" t="s">
        <v>629</v>
      </c>
    </row>
    <row r="1308" spans="3:12" ht="12.75" customHeight="1">
      <c r="C1308">
        <v>3000</v>
      </c>
      <c r="D1308" s="181">
        <v>36981</v>
      </c>
      <c r="E1308">
        <v>61838</v>
      </c>
      <c r="F1308" t="s">
        <v>3850</v>
      </c>
      <c r="G1308" s="167">
        <v>29595.21</v>
      </c>
      <c r="H1308">
        <v>-14181.04</v>
      </c>
      <c r="I1308">
        <v>15414.17</v>
      </c>
      <c r="J1308" s="181">
        <v>36981</v>
      </c>
      <c r="K1308" s="183">
        <v>2001</v>
      </c>
      <c r="L1308" t="s">
        <v>629</v>
      </c>
    </row>
    <row r="1309" spans="3:12" ht="12.75" customHeight="1">
      <c r="C1309">
        <v>3000</v>
      </c>
      <c r="D1309" s="181">
        <v>37742</v>
      </c>
      <c r="E1309">
        <v>61889</v>
      </c>
      <c r="F1309" t="s">
        <v>466</v>
      </c>
      <c r="G1309" s="167">
        <v>9642.35</v>
      </c>
      <c r="H1309">
        <v>-2946.28</v>
      </c>
      <c r="I1309">
        <v>6696.07</v>
      </c>
      <c r="J1309" s="181">
        <v>37742</v>
      </c>
      <c r="K1309" s="183">
        <v>2003</v>
      </c>
      <c r="L1309" t="s">
        <v>629</v>
      </c>
    </row>
    <row r="1310" spans="3:12" ht="12.75" customHeight="1">
      <c r="C1310">
        <v>3000</v>
      </c>
      <c r="D1310" s="181">
        <v>37502</v>
      </c>
      <c r="E1310">
        <v>61892</v>
      </c>
      <c r="F1310" t="s">
        <v>1914</v>
      </c>
      <c r="G1310" s="167">
        <v>45263.38</v>
      </c>
      <c r="H1310">
        <v>-32690.22</v>
      </c>
      <c r="I1310">
        <v>12573.16</v>
      </c>
      <c r="J1310" s="181">
        <v>37502</v>
      </c>
      <c r="K1310" s="183">
        <v>2002</v>
      </c>
      <c r="L1310" t="s">
        <v>629</v>
      </c>
    </row>
    <row r="1311" spans="3:12" ht="12.75" customHeight="1">
      <c r="C1311">
        <v>3000</v>
      </c>
      <c r="D1311" s="181">
        <v>37554</v>
      </c>
      <c r="E1311">
        <v>61895</v>
      </c>
      <c r="F1311" t="s">
        <v>1664</v>
      </c>
      <c r="G1311" s="167">
        <v>42682.23</v>
      </c>
      <c r="H1311">
        <v>-22230.33</v>
      </c>
      <c r="I1311">
        <v>20451.900000000001</v>
      </c>
      <c r="J1311" s="181">
        <v>37554</v>
      </c>
      <c r="K1311" s="183">
        <v>2002</v>
      </c>
      <c r="L1311" t="s">
        <v>629</v>
      </c>
    </row>
    <row r="1312" spans="3:12" ht="12.75" customHeight="1">
      <c r="C1312">
        <v>3000</v>
      </c>
      <c r="D1312" s="181">
        <v>37773</v>
      </c>
      <c r="E1312">
        <v>61904</v>
      </c>
      <c r="F1312" t="s">
        <v>1104</v>
      </c>
      <c r="G1312" s="167">
        <v>233018.78</v>
      </c>
      <c r="H1312">
        <v>-69581.990000000005</v>
      </c>
      <c r="I1312">
        <v>163436.79</v>
      </c>
      <c r="J1312" s="181">
        <v>37773</v>
      </c>
      <c r="K1312" s="183">
        <v>2003</v>
      </c>
      <c r="L1312" t="s">
        <v>629</v>
      </c>
    </row>
    <row r="1313" spans="3:12" ht="12.75" customHeight="1">
      <c r="C1313">
        <v>3000</v>
      </c>
      <c r="D1313" s="181">
        <v>37773</v>
      </c>
      <c r="E1313">
        <v>61955</v>
      </c>
      <c r="F1313" t="s">
        <v>3424</v>
      </c>
      <c r="G1313" s="167">
        <v>2817872.34</v>
      </c>
      <c r="H1313">
        <v>-841447.99</v>
      </c>
      <c r="I1313">
        <v>1976424.35</v>
      </c>
      <c r="J1313" s="181">
        <v>37773</v>
      </c>
      <c r="K1313" s="183">
        <v>2003</v>
      </c>
      <c r="L1313" t="s">
        <v>629</v>
      </c>
    </row>
    <row r="1314" spans="3:12" ht="12.75" customHeight="1">
      <c r="C1314">
        <v>3000</v>
      </c>
      <c r="D1314" s="181">
        <v>38139</v>
      </c>
      <c r="E1314">
        <v>61959</v>
      </c>
      <c r="F1314" t="s">
        <v>2448</v>
      </c>
      <c r="G1314" s="167">
        <v>596708.56000000006</v>
      </c>
      <c r="H1314">
        <v>-128458.08</v>
      </c>
      <c r="I1314">
        <v>468250.48</v>
      </c>
      <c r="J1314" s="181">
        <v>38139</v>
      </c>
      <c r="K1314" s="183">
        <v>2004</v>
      </c>
      <c r="L1314" t="s">
        <v>629</v>
      </c>
    </row>
    <row r="1315" spans="3:12" ht="12.75" customHeight="1">
      <c r="C1315">
        <v>3000</v>
      </c>
      <c r="D1315" s="181">
        <v>38139</v>
      </c>
      <c r="E1315">
        <v>61960</v>
      </c>
      <c r="F1315" t="s">
        <v>1847</v>
      </c>
      <c r="G1315" s="167">
        <v>116176.47</v>
      </c>
      <c r="H1315">
        <v>-37515.32</v>
      </c>
      <c r="I1315">
        <v>78661.149999999994</v>
      </c>
      <c r="J1315" s="181">
        <v>38139</v>
      </c>
      <c r="K1315" s="183">
        <v>2004</v>
      </c>
      <c r="L1315" t="s">
        <v>629</v>
      </c>
    </row>
    <row r="1316" spans="3:12" ht="12.75" customHeight="1">
      <c r="C1316">
        <v>3000</v>
      </c>
      <c r="D1316" s="181">
        <v>38153</v>
      </c>
      <c r="E1316">
        <v>61961</v>
      </c>
      <c r="F1316" t="s">
        <v>2466</v>
      </c>
      <c r="G1316" s="167">
        <v>40217.230000000003</v>
      </c>
      <c r="H1316">
        <v>-10389.44</v>
      </c>
      <c r="I1316">
        <v>29827.79</v>
      </c>
      <c r="J1316" s="181">
        <v>38153</v>
      </c>
      <c r="K1316" s="183">
        <v>2004</v>
      </c>
      <c r="L1316" t="s">
        <v>629</v>
      </c>
    </row>
    <row r="1317" spans="3:12" ht="12.75" customHeight="1">
      <c r="C1317">
        <v>3000</v>
      </c>
      <c r="D1317" s="181">
        <v>38139</v>
      </c>
      <c r="E1317">
        <v>61962</v>
      </c>
      <c r="F1317" t="s">
        <v>1348</v>
      </c>
      <c r="G1317" s="167">
        <v>40610.35</v>
      </c>
      <c r="H1317">
        <v>-10491.01</v>
      </c>
      <c r="I1317">
        <v>30119.34</v>
      </c>
      <c r="J1317" s="181">
        <v>38139</v>
      </c>
      <c r="K1317" s="183">
        <v>2004</v>
      </c>
      <c r="L1317" t="s">
        <v>629</v>
      </c>
    </row>
    <row r="1318" spans="3:12" ht="12.75" customHeight="1">
      <c r="C1318">
        <v>3000</v>
      </c>
      <c r="D1318" s="181">
        <v>38217</v>
      </c>
      <c r="E1318">
        <v>61967</v>
      </c>
      <c r="F1318" t="s">
        <v>471</v>
      </c>
      <c r="G1318" s="167">
        <v>24325.34</v>
      </c>
      <c r="H1318">
        <v>-5675.91</v>
      </c>
      <c r="I1318">
        <v>18649.43</v>
      </c>
      <c r="J1318" s="181">
        <v>38217</v>
      </c>
      <c r="K1318" s="183">
        <v>2004</v>
      </c>
      <c r="L1318" t="s">
        <v>629</v>
      </c>
    </row>
    <row r="1319" spans="3:12" ht="12.75" customHeight="1">
      <c r="C1319">
        <v>3000</v>
      </c>
      <c r="D1319" s="181">
        <v>38216</v>
      </c>
      <c r="E1319">
        <v>61968</v>
      </c>
      <c r="F1319" t="s">
        <v>469</v>
      </c>
      <c r="G1319" s="167">
        <v>17239.04</v>
      </c>
      <c r="H1319">
        <v>-3352.04</v>
      </c>
      <c r="I1319">
        <v>13887</v>
      </c>
      <c r="J1319" s="181">
        <v>38216</v>
      </c>
      <c r="K1319" s="183">
        <v>2004</v>
      </c>
      <c r="L1319" t="s">
        <v>629</v>
      </c>
    </row>
    <row r="1320" spans="3:12" ht="12.75" customHeight="1">
      <c r="C1320">
        <v>3000</v>
      </c>
      <c r="D1320" s="181">
        <v>38216</v>
      </c>
      <c r="E1320">
        <v>61969</v>
      </c>
      <c r="F1320" t="s">
        <v>470</v>
      </c>
      <c r="G1320" s="167">
        <v>27996.55</v>
      </c>
      <c r="H1320">
        <v>-5443.78</v>
      </c>
      <c r="I1320">
        <v>22552.77</v>
      </c>
      <c r="J1320" s="181">
        <v>38216</v>
      </c>
      <c r="K1320" s="183">
        <v>2004</v>
      </c>
      <c r="L1320" t="s">
        <v>629</v>
      </c>
    </row>
    <row r="1321" spans="3:12" ht="12.75" customHeight="1">
      <c r="C1321">
        <v>3000</v>
      </c>
      <c r="D1321" s="181">
        <v>38216</v>
      </c>
      <c r="E1321">
        <v>61970</v>
      </c>
      <c r="F1321" t="s">
        <v>3733</v>
      </c>
      <c r="G1321" s="167">
        <v>13333.54</v>
      </c>
      <c r="H1321">
        <v>-2592.64</v>
      </c>
      <c r="I1321">
        <v>10740.9</v>
      </c>
      <c r="J1321" s="181">
        <v>38216</v>
      </c>
      <c r="K1321" s="183">
        <v>2004</v>
      </c>
      <c r="L1321" t="s">
        <v>629</v>
      </c>
    </row>
    <row r="1322" spans="3:12" ht="12.75" customHeight="1">
      <c r="C1322">
        <v>3000</v>
      </c>
      <c r="D1322" s="181">
        <v>37653</v>
      </c>
      <c r="E1322">
        <v>62043</v>
      </c>
      <c r="F1322" t="s">
        <v>3779</v>
      </c>
      <c r="G1322" s="167">
        <v>27865</v>
      </c>
      <c r="H1322">
        <v>-9094.82</v>
      </c>
      <c r="I1322">
        <v>18770.18</v>
      </c>
      <c r="J1322" s="181">
        <v>37653</v>
      </c>
      <c r="K1322" s="183">
        <v>2003</v>
      </c>
      <c r="L1322" t="s">
        <v>629</v>
      </c>
    </row>
    <row r="1323" spans="3:12" ht="12.75" customHeight="1">
      <c r="C1323">
        <v>3000</v>
      </c>
      <c r="D1323" s="181">
        <v>37622</v>
      </c>
      <c r="E1323">
        <v>62044</v>
      </c>
      <c r="F1323" t="s">
        <v>1791</v>
      </c>
      <c r="G1323" s="167">
        <v>19499.68</v>
      </c>
      <c r="H1323">
        <v>-6499.89</v>
      </c>
      <c r="I1323">
        <v>12999.79</v>
      </c>
      <c r="J1323" s="181">
        <v>37622</v>
      </c>
      <c r="K1323" s="183">
        <v>2003</v>
      </c>
      <c r="L1323" t="s">
        <v>629</v>
      </c>
    </row>
    <row r="1324" spans="3:12" ht="12.75" customHeight="1">
      <c r="C1324">
        <v>3000</v>
      </c>
      <c r="D1324" s="181">
        <v>37653</v>
      </c>
      <c r="E1324">
        <v>62045</v>
      </c>
      <c r="F1324" t="s">
        <v>3793</v>
      </c>
      <c r="G1324" s="167">
        <v>250788</v>
      </c>
      <c r="H1324">
        <v>-122781.63</v>
      </c>
      <c r="I1324">
        <v>128006.37</v>
      </c>
      <c r="J1324" s="181">
        <v>37653</v>
      </c>
      <c r="K1324" s="183">
        <v>2003</v>
      </c>
      <c r="L1324" t="s">
        <v>629</v>
      </c>
    </row>
    <row r="1325" spans="3:12" ht="12.75" customHeight="1">
      <c r="C1325">
        <v>3000</v>
      </c>
      <c r="D1325" s="181">
        <v>37561</v>
      </c>
      <c r="E1325">
        <v>62046</v>
      </c>
      <c r="F1325" t="s">
        <v>1673</v>
      </c>
      <c r="G1325" s="167">
        <v>12704.61</v>
      </c>
      <c r="H1325">
        <v>-4411.33</v>
      </c>
      <c r="I1325">
        <v>8293.2800000000007</v>
      </c>
      <c r="J1325" s="181">
        <v>37561</v>
      </c>
      <c r="K1325" s="183">
        <v>2002</v>
      </c>
      <c r="L1325" t="s">
        <v>629</v>
      </c>
    </row>
    <row r="1326" spans="3:12" ht="12.75" customHeight="1">
      <c r="C1326">
        <v>3000</v>
      </c>
      <c r="D1326" s="181">
        <v>37591</v>
      </c>
      <c r="E1326">
        <v>62047</v>
      </c>
      <c r="F1326" t="s">
        <v>1773</v>
      </c>
      <c r="G1326" s="167">
        <v>13342.9</v>
      </c>
      <c r="H1326">
        <v>-6810.44</v>
      </c>
      <c r="I1326">
        <v>6532.46</v>
      </c>
      <c r="J1326" s="181">
        <v>37591</v>
      </c>
      <c r="K1326" s="183">
        <v>2002</v>
      </c>
      <c r="L1326" t="s">
        <v>629</v>
      </c>
    </row>
    <row r="1327" spans="3:12" ht="12.75" customHeight="1">
      <c r="C1327">
        <v>3000</v>
      </c>
      <c r="D1327" s="181">
        <v>37784</v>
      </c>
      <c r="E1327">
        <v>62056</v>
      </c>
      <c r="F1327" t="s">
        <v>1701</v>
      </c>
      <c r="G1327" s="167">
        <v>18285.23</v>
      </c>
      <c r="H1327">
        <v>-5460.18</v>
      </c>
      <c r="I1327">
        <v>12825.05</v>
      </c>
      <c r="J1327" s="181">
        <v>37784</v>
      </c>
      <c r="K1327" s="183">
        <v>2003</v>
      </c>
      <c r="L1327" t="s">
        <v>629</v>
      </c>
    </row>
    <row r="1328" spans="3:12" ht="12.75" customHeight="1">
      <c r="C1328">
        <v>3000</v>
      </c>
      <c r="D1328" s="181">
        <v>37773</v>
      </c>
      <c r="E1328">
        <v>62058</v>
      </c>
      <c r="F1328" t="s">
        <v>3405</v>
      </c>
      <c r="G1328" s="167">
        <v>5127.08</v>
      </c>
      <c r="H1328">
        <v>-2296.5100000000002</v>
      </c>
      <c r="I1328">
        <v>2830.57</v>
      </c>
      <c r="J1328" s="181">
        <v>37773</v>
      </c>
      <c r="K1328" s="183">
        <v>2003</v>
      </c>
      <c r="L1328" t="s">
        <v>629</v>
      </c>
    </row>
    <row r="1329" spans="3:12" ht="12.75" customHeight="1">
      <c r="C1329">
        <v>3000</v>
      </c>
      <c r="D1329" s="181">
        <v>37837</v>
      </c>
      <c r="E1329">
        <v>62059</v>
      </c>
      <c r="F1329" t="s">
        <v>927</v>
      </c>
      <c r="G1329" s="167">
        <v>153628.65</v>
      </c>
      <c r="H1329">
        <v>-65612.240000000005</v>
      </c>
      <c r="I1329">
        <v>88016.41</v>
      </c>
      <c r="J1329" s="181">
        <v>37837</v>
      </c>
      <c r="K1329" s="183">
        <v>2003</v>
      </c>
      <c r="L1329" t="s">
        <v>629</v>
      </c>
    </row>
    <row r="1330" spans="3:12" ht="12.75" customHeight="1">
      <c r="C1330">
        <v>3000</v>
      </c>
      <c r="D1330" s="181">
        <v>37819</v>
      </c>
      <c r="E1330">
        <v>62060</v>
      </c>
      <c r="F1330" t="s">
        <v>923</v>
      </c>
      <c r="G1330" s="167">
        <v>38981.46</v>
      </c>
      <c r="H1330">
        <v>-16648.330000000002</v>
      </c>
      <c r="I1330">
        <v>22333.13</v>
      </c>
      <c r="J1330" s="181">
        <v>37819</v>
      </c>
      <c r="K1330" s="183">
        <v>2003</v>
      </c>
      <c r="L1330" t="s">
        <v>629</v>
      </c>
    </row>
    <row r="1331" spans="3:12" ht="12.75" customHeight="1">
      <c r="C1331">
        <v>3000</v>
      </c>
      <c r="D1331" s="181">
        <v>37773</v>
      </c>
      <c r="E1331">
        <v>62061</v>
      </c>
      <c r="F1331" t="s">
        <v>3433</v>
      </c>
      <c r="G1331" s="167">
        <v>46356.99</v>
      </c>
      <c r="H1331">
        <v>-13842.71</v>
      </c>
      <c r="I1331">
        <v>32514.28</v>
      </c>
      <c r="J1331" s="181">
        <v>37773</v>
      </c>
      <c r="K1331" s="183">
        <v>2003</v>
      </c>
      <c r="L1331" t="s">
        <v>629</v>
      </c>
    </row>
    <row r="1332" spans="3:12" ht="12.75" customHeight="1">
      <c r="C1332">
        <v>3000</v>
      </c>
      <c r="D1332" s="181">
        <v>38000</v>
      </c>
      <c r="E1332">
        <v>62076</v>
      </c>
      <c r="F1332" t="s">
        <v>55</v>
      </c>
      <c r="G1332" s="167">
        <v>7052.79</v>
      </c>
      <c r="H1332">
        <v>-2644.8</v>
      </c>
      <c r="I1332">
        <v>4407.99</v>
      </c>
      <c r="J1332" s="181">
        <v>38000</v>
      </c>
      <c r="K1332" s="183">
        <v>2004</v>
      </c>
      <c r="L1332" t="s">
        <v>629</v>
      </c>
    </row>
    <row r="1333" spans="3:12" ht="12.75" customHeight="1">
      <c r="C1333">
        <v>3000</v>
      </c>
      <c r="D1333" s="181">
        <v>38000</v>
      </c>
      <c r="E1333">
        <v>62077</v>
      </c>
      <c r="F1333" t="s">
        <v>54</v>
      </c>
      <c r="G1333" s="167">
        <v>7052.79</v>
      </c>
      <c r="H1333">
        <v>-2644.8</v>
      </c>
      <c r="I1333">
        <v>4407.99</v>
      </c>
      <c r="J1333" s="181">
        <v>38000</v>
      </c>
      <c r="K1333" s="183">
        <v>2004</v>
      </c>
      <c r="L1333" t="s">
        <v>629</v>
      </c>
    </row>
    <row r="1334" spans="3:12" ht="12.75" customHeight="1">
      <c r="C1334">
        <v>3000</v>
      </c>
      <c r="D1334" s="181">
        <v>37816</v>
      </c>
      <c r="E1334">
        <v>62081</v>
      </c>
      <c r="F1334" t="s">
        <v>318</v>
      </c>
      <c r="G1334" s="167">
        <v>14148.48</v>
      </c>
      <c r="H1334">
        <v>-4126.6400000000003</v>
      </c>
      <c r="I1334">
        <v>10021.84</v>
      </c>
      <c r="J1334" s="181">
        <v>37816</v>
      </c>
      <c r="K1334" s="183">
        <v>2003</v>
      </c>
      <c r="L1334" t="s">
        <v>629</v>
      </c>
    </row>
    <row r="1335" spans="3:12" ht="12.75" customHeight="1">
      <c r="C1335">
        <v>3000</v>
      </c>
      <c r="D1335" s="181">
        <v>37999</v>
      </c>
      <c r="E1335">
        <v>62082</v>
      </c>
      <c r="F1335" t="s">
        <v>53</v>
      </c>
      <c r="G1335" s="167">
        <v>61344.13</v>
      </c>
      <c r="H1335">
        <v>-23004.05</v>
      </c>
      <c r="I1335">
        <v>38340.080000000002</v>
      </c>
      <c r="J1335" s="181">
        <v>37999</v>
      </c>
      <c r="K1335" s="183">
        <v>2004</v>
      </c>
      <c r="L1335" t="s">
        <v>629</v>
      </c>
    </row>
    <row r="1336" spans="3:12" ht="12.75" customHeight="1">
      <c r="C1336">
        <v>3000</v>
      </c>
      <c r="D1336" s="181">
        <v>38018</v>
      </c>
      <c r="E1336">
        <v>62085</v>
      </c>
      <c r="F1336" t="s">
        <v>57</v>
      </c>
      <c r="G1336" s="167">
        <v>13303.57</v>
      </c>
      <c r="H1336">
        <v>-4850.26</v>
      </c>
      <c r="I1336">
        <v>8453.31</v>
      </c>
      <c r="J1336" s="181">
        <v>38018</v>
      </c>
      <c r="K1336" s="183">
        <v>2004</v>
      </c>
      <c r="L1336" t="s">
        <v>629</v>
      </c>
    </row>
    <row r="1337" spans="3:12" ht="12.75" customHeight="1">
      <c r="C1337">
        <v>3000</v>
      </c>
      <c r="D1337" s="181">
        <v>38139</v>
      </c>
      <c r="E1337">
        <v>62124</v>
      </c>
      <c r="F1337" t="s">
        <v>2449</v>
      </c>
      <c r="G1337" s="167">
        <v>674466.09</v>
      </c>
      <c r="H1337">
        <v>-217796.34</v>
      </c>
      <c r="I1337">
        <v>456669.75</v>
      </c>
      <c r="J1337" s="181">
        <v>38139</v>
      </c>
      <c r="K1337" s="183">
        <v>2004</v>
      </c>
      <c r="L1337" t="s">
        <v>629</v>
      </c>
    </row>
    <row r="1338" spans="3:12" ht="12.75" customHeight="1">
      <c r="C1338">
        <v>3000</v>
      </c>
      <c r="D1338" s="181">
        <v>38260</v>
      </c>
      <c r="E1338">
        <v>62125</v>
      </c>
      <c r="F1338" t="s">
        <v>2157</v>
      </c>
      <c r="G1338" s="167">
        <v>59217.8</v>
      </c>
      <c r="H1338">
        <v>-11103.35</v>
      </c>
      <c r="I1338">
        <v>48114.45</v>
      </c>
      <c r="J1338" s="181">
        <v>38260</v>
      </c>
      <c r="K1338" s="183">
        <v>2004</v>
      </c>
      <c r="L1338" t="s">
        <v>629</v>
      </c>
    </row>
    <row r="1339" spans="3:12" ht="12.75" customHeight="1">
      <c r="C1339">
        <v>3000</v>
      </c>
      <c r="D1339" s="181">
        <v>38260</v>
      </c>
      <c r="E1339">
        <v>62126</v>
      </c>
      <c r="F1339" t="s">
        <v>2156</v>
      </c>
      <c r="G1339" s="167">
        <v>51627.5</v>
      </c>
      <c r="H1339">
        <v>-7744.12</v>
      </c>
      <c r="I1339">
        <v>43883.38</v>
      </c>
      <c r="J1339" s="181">
        <v>38260</v>
      </c>
      <c r="K1339" s="183">
        <v>2004</v>
      </c>
      <c r="L1339" t="s">
        <v>629</v>
      </c>
    </row>
    <row r="1340" spans="3:12" ht="12.75" customHeight="1">
      <c r="C1340">
        <v>3000</v>
      </c>
      <c r="D1340" s="181">
        <v>38260</v>
      </c>
      <c r="E1340">
        <v>62127</v>
      </c>
      <c r="F1340" t="s">
        <v>2154</v>
      </c>
      <c r="G1340" s="167">
        <v>47080</v>
      </c>
      <c r="H1340">
        <v>-7062</v>
      </c>
      <c r="I1340">
        <v>40018</v>
      </c>
      <c r="J1340" s="181">
        <v>38260</v>
      </c>
      <c r="K1340" s="183">
        <v>2004</v>
      </c>
      <c r="L1340" t="s">
        <v>629</v>
      </c>
    </row>
    <row r="1341" spans="3:12" ht="12.75" customHeight="1">
      <c r="C1341">
        <v>3000</v>
      </c>
      <c r="D1341" s="181">
        <v>38260</v>
      </c>
      <c r="E1341">
        <v>62128</v>
      </c>
      <c r="F1341" t="s">
        <v>2155</v>
      </c>
      <c r="G1341" s="167">
        <v>47080</v>
      </c>
      <c r="H1341">
        <v>-7062</v>
      </c>
      <c r="I1341">
        <v>40018</v>
      </c>
      <c r="J1341" s="181">
        <v>38260</v>
      </c>
      <c r="K1341" s="183">
        <v>2004</v>
      </c>
      <c r="L1341" t="s">
        <v>629</v>
      </c>
    </row>
    <row r="1342" spans="3:12" ht="12.75" customHeight="1">
      <c r="C1342">
        <v>3000</v>
      </c>
      <c r="D1342" s="181">
        <v>38260</v>
      </c>
      <c r="E1342">
        <v>62129</v>
      </c>
      <c r="F1342" t="s">
        <v>2158</v>
      </c>
      <c r="G1342" s="167">
        <v>312188.57</v>
      </c>
      <c r="H1342">
        <v>-58535.35</v>
      </c>
      <c r="I1342">
        <v>253653.22</v>
      </c>
      <c r="J1342" s="181">
        <v>38260</v>
      </c>
      <c r="K1342" s="183">
        <v>2004</v>
      </c>
      <c r="L1342" t="s">
        <v>629</v>
      </c>
    </row>
    <row r="1343" spans="3:12" ht="12.75" customHeight="1">
      <c r="C1343">
        <v>3000</v>
      </c>
      <c r="D1343" s="181">
        <v>38199</v>
      </c>
      <c r="E1343">
        <v>62130</v>
      </c>
      <c r="F1343" t="s">
        <v>3728</v>
      </c>
      <c r="G1343" s="167">
        <v>13219.53</v>
      </c>
      <c r="H1343">
        <v>-3194.72</v>
      </c>
      <c r="I1343">
        <v>10024.81</v>
      </c>
      <c r="J1343" s="181">
        <v>38199</v>
      </c>
      <c r="K1343" s="183">
        <v>2004</v>
      </c>
      <c r="L1343" t="s">
        <v>629</v>
      </c>
    </row>
    <row r="1344" spans="3:12" ht="12.75" customHeight="1">
      <c r="C1344">
        <v>3000</v>
      </c>
      <c r="D1344" s="181">
        <v>38139</v>
      </c>
      <c r="E1344">
        <v>62132</v>
      </c>
      <c r="F1344" t="s">
        <v>3586</v>
      </c>
      <c r="G1344" s="167">
        <v>6999.59</v>
      </c>
      <c r="H1344">
        <v>-1506.86</v>
      </c>
      <c r="I1344">
        <v>5492.73</v>
      </c>
      <c r="J1344" s="181">
        <v>38139</v>
      </c>
      <c r="K1344" s="183">
        <v>2004</v>
      </c>
      <c r="L1344" t="s">
        <v>629</v>
      </c>
    </row>
    <row r="1345" spans="3:12" ht="12.75" customHeight="1">
      <c r="C1345">
        <v>3000</v>
      </c>
      <c r="D1345" s="181">
        <v>38203</v>
      </c>
      <c r="E1345">
        <v>62133</v>
      </c>
      <c r="F1345" t="s">
        <v>3729</v>
      </c>
      <c r="G1345" s="167">
        <v>11545.93</v>
      </c>
      <c r="H1345">
        <v>-3487.83</v>
      </c>
      <c r="I1345">
        <v>8058.1</v>
      </c>
      <c r="J1345" s="181">
        <v>38203</v>
      </c>
      <c r="K1345" s="183">
        <v>2004</v>
      </c>
      <c r="L1345" t="s">
        <v>629</v>
      </c>
    </row>
    <row r="1346" spans="3:12" ht="12.75" customHeight="1">
      <c r="C1346">
        <v>3000</v>
      </c>
      <c r="D1346" s="181">
        <v>38139</v>
      </c>
      <c r="E1346">
        <v>62134</v>
      </c>
      <c r="F1346" t="s">
        <v>63</v>
      </c>
      <c r="G1346" s="167">
        <v>193043.67</v>
      </c>
      <c r="H1346">
        <v>-62337.02</v>
      </c>
      <c r="I1346">
        <v>130706.65</v>
      </c>
      <c r="J1346" s="181">
        <v>38139</v>
      </c>
      <c r="K1346" s="183">
        <v>2004</v>
      </c>
      <c r="L1346" t="s">
        <v>629</v>
      </c>
    </row>
    <row r="1347" spans="3:12" ht="12.75" customHeight="1">
      <c r="C1347">
        <v>3000</v>
      </c>
      <c r="D1347" s="181">
        <v>38267</v>
      </c>
      <c r="E1347">
        <v>62138</v>
      </c>
      <c r="F1347" t="s">
        <v>2162</v>
      </c>
      <c r="G1347" s="167">
        <v>12337.1</v>
      </c>
      <c r="H1347">
        <v>-2775.84</v>
      </c>
      <c r="I1347">
        <v>9561.26</v>
      </c>
      <c r="J1347" s="181">
        <v>38267</v>
      </c>
      <c r="K1347" s="183">
        <v>2004</v>
      </c>
      <c r="L1347" t="s">
        <v>629</v>
      </c>
    </row>
    <row r="1348" spans="3:12" ht="12.75" customHeight="1">
      <c r="C1348">
        <v>3000</v>
      </c>
      <c r="D1348" s="181">
        <v>38265</v>
      </c>
      <c r="E1348">
        <v>62139</v>
      </c>
      <c r="F1348" t="s">
        <v>2161</v>
      </c>
      <c r="G1348" s="167">
        <v>35186.5</v>
      </c>
      <c r="H1348">
        <v>-6597.48</v>
      </c>
      <c r="I1348">
        <v>28589.02</v>
      </c>
      <c r="J1348" s="181">
        <v>38265</v>
      </c>
      <c r="K1348" s="183">
        <v>2004</v>
      </c>
      <c r="L1348" t="s">
        <v>629</v>
      </c>
    </row>
    <row r="1349" spans="3:12" ht="12.75" customHeight="1">
      <c r="C1349">
        <v>3000</v>
      </c>
      <c r="D1349" s="181">
        <v>38267</v>
      </c>
      <c r="E1349">
        <v>62140</v>
      </c>
      <c r="F1349" t="s">
        <v>2163</v>
      </c>
      <c r="G1349" s="167">
        <v>101803.33</v>
      </c>
      <c r="H1349">
        <v>-19088.12</v>
      </c>
      <c r="I1349">
        <v>82715.210000000006</v>
      </c>
      <c r="J1349" s="181">
        <v>38267</v>
      </c>
      <c r="K1349" s="183">
        <v>2004</v>
      </c>
      <c r="L1349" t="s">
        <v>629</v>
      </c>
    </row>
    <row r="1350" spans="3:12" ht="12.75" customHeight="1">
      <c r="C1350">
        <v>3000</v>
      </c>
      <c r="D1350" s="181">
        <v>38265</v>
      </c>
      <c r="E1350">
        <v>62141</v>
      </c>
      <c r="F1350" t="s">
        <v>2591</v>
      </c>
      <c r="G1350" s="167">
        <v>19616.310000000001</v>
      </c>
      <c r="H1350">
        <v>-3678.06</v>
      </c>
      <c r="I1350">
        <v>15938.25</v>
      </c>
      <c r="J1350" s="181">
        <v>38265</v>
      </c>
      <c r="K1350" s="183">
        <v>2004</v>
      </c>
      <c r="L1350" t="s">
        <v>629</v>
      </c>
    </row>
    <row r="1351" spans="3:12" ht="12.75" customHeight="1">
      <c r="C1351">
        <v>3000</v>
      </c>
      <c r="D1351" s="181">
        <v>38364</v>
      </c>
      <c r="E1351">
        <v>62145</v>
      </c>
      <c r="F1351" t="s">
        <v>2029</v>
      </c>
      <c r="G1351" s="167">
        <v>59046.879999999997</v>
      </c>
      <c r="H1351">
        <v>-9841.14</v>
      </c>
      <c r="I1351">
        <v>49205.74</v>
      </c>
      <c r="J1351" s="181">
        <v>38364</v>
      </c>
      <c r="K1351" s="183">
        <v>2005</v>
      </c>
      <c r="L1351" t="s">
        <v>629</v>
      </c>
    </row>
    <row r="1352" spans="3:12" ht="12.75" customHeight="1">
      <c r="C1352">
        <v>3000</v>
      </c>
      <c r="D1352" s="181">
        <v>38383</v>
      </c>
      <c r="E1352">
        <v>62147</v>
      </c>
      <c r="F1352" t="s">
        <v>2030</v>
      </c>
      <c r="G1352" s="167">
        <v>12064.32</v>
      </c>
      <c r="H1352">
        <v>-2890.41</v>
      </c>
      <c r="I1352">
        <v>9173.91</v>
      </c>
      <c r="J1352" s="181">
        <v>38383</v>
      </c>
      <c r="K1352" s="183">
        <v>2005</v>
      </c>
      <c r="L1352" t="s">
        <v>629</v>
      </c>
    </row>
    <row r="1353" spans="3:12" ht="12.75" customHeight="1">
      <c r="C1353">
        <v>3000</v>
      </c>
      <c r="D1353" s="181">
        <v>38343</v>
      </c>
      <c r="E1353">
        <v>62149</v>
      </c>
      <c r="F1353" t="s">
        <v>2960</v>
      </c>
      <c r="G1353" s="167">
        <v>236142.15</v>
      </c>
      <c r="H1353">
        <v>-39357.019999999997</v>
      </c>
      <c r="I1353">
        <v>196785.13</v>
      </c>
      <c r="J1353" s="181">
        <v>38343</v>
      </c>
      <c r="K1353" s="183">
        <v>2004</v>
      </c>
      <c r="L1353" t="s">
        <v>629</v>
      </c>
    </row>
    <row r="1354" spans="3:12" ht="12.75" customHeight="1">
      <c r="C1354">
        <v>3000</v>
      </c>
      <c r="D1354" s="181">
        <v>38327</v>
      </c>
      <c r="E1354">
        <v>62152</v>
      </c>
      <c r="F1354" t="s">
        <v>2962</v>
      </c>
      <c r="G1354" s="167">
        <v>11364.81</v>
      </c>
      <c r="H1354">
        <v>-1973.06</v>
      </c>
      <c r="I1354">
        <v>9391.75</v>
      </c>
      <c r="J1354" s="181">
        <v>38327</v>
      </c>
      <c r="K1354" s="183">
        <v>2004</v>
      </c>
      <c r="L1354" t="s">
        <v>629</v>
      </c>
    </row>
    <row r="1355" spans="3:12" ht="12.75" customHeight="1">
      <c r="C1355">
        <v>3000</v>
      </c>
      <c r="D1355" s="181">
        <v>38363</v>
      </c>
      <c r="E1355">
        <v>62154</v>
      </c>
      <c r="F1355" t="s">
        <v>3018</v>
      </c>
      <c r="G1355" s="167">
        <v>11941.2</v>
      </c>
      <c r="H1355">
        <v>-2388.2399999999998</v>
      </c>
      <c r="I1355">
        <v>9552.9599999999991</v>
      </c>
      <c r="J1355" s="181">
        <v>38363</v>
      </c>
      <c r="K1355" s="183">
        <v>2005</v>
      </c>
      <c r="L1355" t="s">
        <v>629</v>
      </c>
    </row>
    <row r="1356" spans="3:12" ht="12.75" customHeight="1">
      <c r="C1356">
        <v>3000</v>
      </c>
      <c r="D1356" s="181">
        <v>38299</v>
      </c>
      <c r="E1356">
        <v>62157</v>
      </c>
      <c r="F1356" t="s">
        <v>2963</v>
      </c>
      <c r="G1356" s="167">
        <v>965606.52</v>
      </c>
      <c r="H1356">
        <v>-174345.63</v>
      </c>
      <c r="I1356">
        <v>791260.89</v>
      </c>
      <c r="J1356" s="181">
        <v>38299</v>
      </c>
      <c r="K1356" s="183">
        <v>2004</v>
      </c>
      <c r="L1356" t="s">
        <v>629</v>
      </c>
    </row>
    <row r="1357" spans="3:12" ht="12.75" customHeight="1">
      <c r="C1357">
        <v>3000</v>
      </c>
      <c r="D1357" s="181">
        <v>38292</v>
      </c>
      <c r="E1357">
        <v>62159</v>
      </c>
      <c r="F1357" t="s">
        <v>2832</v>
      </c>
      <c r="G1357" s="167">
        <v>89865.95</v>
      </c>
      <c r="H1357">
        <v>-24338.69</v>
      </c>
      <c r="I1357">
        <v>65527.26</v>
      </c>
      <c r="J1357" s="181">
        <v>38292</v>
      </c>
      <c r="K1357" s="183">
        <v>2004</v>
      </c>
      <c r="L1357" t="s">
        <v>629</v>
      </c>
    </row>
    <row r="1358" spans="3:12" ht="12.75" customHeight="1">
      <c r="C1358">
        <v>3000</v>
      </c>
      <c r="D1358" s="181">
        <v>37072</v>
      </c>
      <c r="E1358">
        <v>62270</v>
      </c>
      <c r="F1358" t="s">
        <v>3350</v>
      </c>
      <c r="G1358" s="167">
        <v>26609.34</v>
      </c>
      <c r="H1358">
        <v>-12195.95</v>
      </c>
      <c r="I1358">
        <v>14413.39</v>
      </c>
      <c r="J1358" s="181">
        <v>37072</v>
      </c>
      <c r="K1358" s="183">
        <v>2001</v>
      </c>
      <c r="L1358" t="s">
        <v>629</v>
      </c>
    </row>
    <row r="1359" spans="3:12" ht="12.75" customHeight="1">
      <c r="C1359">
        <v>3000</v>
      </c>
      <c r="D1359" s="181">
        <v>37043</v>
      </c>
      <c r="E1359">
        <v>62271</v>
      </c>
      <c r="F1359" t="s">
        <v>2901</v>
      </c>
      <c r="G1359" s="167">
        <v>17200.419999999998</v>
      </c>
      <c r="H1359">
        <v>-16005.95</v>
      </c>
      <c r="I1359">
        <v>1194.47</v>
      </c>
      <c r="J1359" s="181">
        <v>37043</v>
      </c>
      <c r="K1359" s="183">
        <v>2001</v>
      </c>
      <c r="L1359" t="s">
        <v>629</v>
      </c>
    </row>
    <row r="1360" spans="3:12" ht="12.75" customHeight="1">
      <c r="C1360">
        <v>3000</v>
      </c>
      <c r="D1360" s="181">
        <v>37195</v>
      </c>
      <c r="E1360">
        <v>62276</v>
      </c>
      <c r="F1360" t="s">
        <v>556</v>
      </c>
      <c r="G1360" s="167">
        <v>159864.1</v>
      </c>
      <c r="H1360">
        <v>-103245.56</v>
      </c>
      <c r="I1360">
        <v>56618.54</v>
      </c>
      <c r="J1360" s="181">
        <v>37195</v>
      </c>
      <c r="K1360" s="183">
        <v>2001</v>
      </c>
      <c r="L1360" t="s">
        <v>629</v>
      </c>
    </row>
    <row r="1361" spans="3:12" ht="12.75" customHeight="1">
      <c r="C1361">
        <v>3000</v>
      </c>
      <c r="D1361" s="181">
        <v>37195</v>
      </c>
      <c r="E1361">
        <v>62279</v>
      </c>
      <c r="F1361" t="s">
        <v>559</v>
      </c>
      <c r="G1361" s="167">
        <v>268046.52</v>
      </c>
      <c r="H1361">
        <v>-173113.38</v>
      </c>
      <c r="I1361">
        <v>94933.14</v>
      </c>
      <c r="J1361" s="181">
        <v>37195</v>
      </c>
      <c r="K1361" s="183">
        <v>2001</v>
      </c>
      <c r="L1361" t="s">
        <v>629</v>
      </c>
    </row>
    <row r="1362" spans="3:12" ht="12.75" customHeight="1">
      <c r="C1362">
        <v>3000</v>
      </c>
      <c r="D1362" s="181">
        <v>37134</v>
      </c>
      <c r="E1362">
        <v>62282</v>
      </c>
      <c r="F1362" t="s">
        <v>534</v>
      </c>
      <c r="G1362" s="167">
        <v>97035.4</v>
      </c>
      <c r="H1362">
        <v>-43126.84</v>
      </c>
      <c r="I1362">
        <v>53908.56</v>
      </c>
      <c r="J1362" s="181">
        <v>37134</v>
      </c>
      <c r="K1362" s="183">
        <v>2001</v>
      </c>
      <c r="L1362" t="s">
        <v>629</v>
      </c>
    </row>
    <row r="1363" spans="3:12" ht="12.75" customHeight="1">
      <c r="C1363">
        <v>3000</v>
      </c>
      <c r="D1363" s="181">
        <v>37195</v>
      </c>
      <c r="E1363">
        <v>62286</v>
      </c>
      <c r="F1363" t="s">
        <v>557</v>
      </c>
      <c r="G1363" s="167">
        <v>169364.41</v>
      </c>
      <c r="H1363">
        <v>-72920.78</v>
      </c>
      <c r="I1363">
        <v>96443.63</v>
      </c>
      <c r="J1363" s="181">
        <v>37195</v>
      </c>
      <c r="K1363" s="183">
        <v>2001</v>
      </c>
      <c r="L1363" t="s">
        <v>629</v>
      </c>
    </row>
    <row r="1364" spans="3:12" ht="12.75" customHeight="1">
      <c r="C1364">
        <v>3000</v>
      </c>
      <c r="D1364" s="181">
        <v>37043</v>
      </c>
      <c r="E1364">
        <v>62287</v>
      </c>
      <c r="F1364" t="s">
        <v>2909</v>
      </c>
      <c r="G1364" s="167">
        <v>38621.08</v>
      </c>
      <c r="H1364">
        <v>-17969.52</v>
      </c>
      <c r="I1364">
        <v>20651.560000000001</v>
      </c>
      <c r="J1364" s="181">
        <v>37043</v>
      </c>
      <c r="K1364" s="183">
        <v>2001</v>
      </c>
      <c r="L1364" t="s">
        <v>629</v>
      </c>
    </row>
    <row r="1365" spans="3:12" ht="12.75" customHeight="1">
      <c r="C1365">
        <v>3000</v>
      </c>
      <c r="D1365" s="181">
        <v>37437</v>
      </c>
      <c r="E1365">
        <v>62306</v>
      </c>
      <c r="F1365" t="s">
        <v>1868</v>
      </c>
      <c r="G1365" s="167">
        <v>89093.49</v>
      </c>
      <c r="H1365">
        <v>-33410.07</v>
      </c>
      <c r="I1365">
        <v>55683.42</v>
      </c>
      <c r="J1365" s="181">
        <v>37437</v>
      </c>
      <c r="K1365" s="183">
        <v>2002</v>
      </c>
      <c r="L1365" t="s">
        <v>629</v>
      </c>
    </row>
    <row r="1366" spans="3:12" ht="12.75" customHeight="1">
      <c r="C1366">
        <v>3000</v>
      </c>
      <c r="D1366" s="181">
        <v>37408</v>
      </c>
      <c r="E1366">
        <v>62311</v>
      </c>
      <c r="F1366" t="s">
        <v>1083</v>
      </c>
      <c r="G1366" s="167">
        <v>5448.44</v>
      </c>
      <c r="H1366">
        <v>-4162</v>
      </c>
      <c r="I1366">
        <v>1286.44</v>
      </c>
      <c r="J1366" s="181">
        <v>37408</v>
      </c>
      <c r="K1366" s="183">
        <v>2002</v>
      </c>
      <c r="L1366" t="s">
        <v>629</v>
      </c>
    </row>
    <row r="1367" spans="3:12" ht="12.75" customHeight="1">
      <c r="C1367">
        <v>3000</v>
      </c>
      <c r="D1367" s="181">
        <v>34699</v>
      </c>
      <c r="E1367">
        <v>62341</v>
      </c>
      <c r="F1367" t="s">
        <v>904</v>
      </c>
      <c r="G1367" s="167">
        <v>3057.5</v>
      </c>
      <c r="H1367">
        <v>-3057.5</v>
      </c>
      <c r="I1367">
        <v>0</v>
      </c>
      <c r="J1367" s="181">
        <v>34699</v>
      </c>
      <c r="K1367" s="183">
        <v>1994</v>
      </c>
      <c r="L1367" t="s">
        <v>629</v>
      </c>
    </row>
    <row r="1368" spans="3:12" ht="12.75" customHeight="1">
      <c r="C1368">
        <v>3000</v>
      </c>
      <c r="D1368" s="181">
        <v>34773</v>
      </c>
      <c r="E1368">
        <v>62344</v>
      </c>
      <c r="F1368" t="s">
        <v>910</v>
      </c>
      <c r="G1368" s="167">
        <v>2624</v>
      </c>
      <c r="H1368">
        <v>-2624</v>
      </c>
      <c r="I1368">
        <v>0</v>
      </c>
      <c r="J1368" s="181">
        <v>34773</v>
      </c>
      <c r="K1368" s="183">
        <v>1995</v>
      </c>
      <c r="L1368" t="s">
        <v>629</v>
      </c>
    </row>
    <row r="1369" spans="3:12" s="191" customFormat="1" ht="12.75" customHeight="1">
      <c r="C1369" s="191">
        <v>3000</v>
      </c>
      <c r="D1369" s="192">
        <v>35048</v>
      </c>
      <c r="E1369" s="191">
        <v>62377</v>
      </c>
      <c r="F1369" s="191" t="s">
        <v>1095</v>
      </c>
      <c r="G1369" s="190">
        <v>174180</v>
      </c>
      <c r="H1369" s="191">
        <v>-160874.57999999999</v>
      </c>
      <c r="I1369" s="191">
        <v>13305.42</v>
      </c>
      <c r="J1369" s="192">
        <v>35048</v>
      </c>
      <c r="K1369" s="193">
        <v>1995</v>
      </c>
      <c r="L1369" s="191" t="s">
        <v>629</v>
      </c>
    </row>
    <row r="1370" spans="3:12" ht="12.75" customHeight="1">
      <c r="C1370">
        <v>3000</v>
      </c>
      <c r="D1370" s="181">
        <v>35703</v>
      </c>
      <c r="E1370">
        <v>62435</v>
      </c>
      <c r="F1370" t="s">
        <v>2567</v>
      </c>
      <c r="G1370" s="167">
        <v>6805.42</v>
      </c>
      <c r="H1370">
        <v>-6805.42</v>
      </c>
      <c r="I1370">
        <v>0</v>
      </c>
      <c r="J1370" s="181">
        <v>35703</v>
      </c>
      <c r="K1370" s="183">
        <v>1997</v>
      </c>
      <c r="L1370" t="s">
        <v>629</v>
      </c>
    </row>
    <row r="1371" spans="3:12" ht="12.75" customHeight="1">
      <c r="C1371">
        <v>3000</v>
      </c>
      <c r="D1371" s="181">
        <v>35703</v>
      </c>
      <c r="E1371">
        <v>62438</v>
      </c>
      <c r="F1371" t="s">
        <v>1417</v>
      </c>
      <c r="G1371" s="167">
        <v>20330</v>
      </c>
      <c r="H1371">
        <v>-20330</v>
      </c>
      <c r="I1371">
        <v>0</v>
      </c>
      <c r="J1371" s="181">
        <v>35703</v>
      </c>
      <c r="K1371" s="183">
        <v>1997</v>
      </c>
      <c r="L1371" t="s">
        <v>629</v>
      </c>
    </row>
    <row r="1372" spans="3:12" ht="12.75" customHeight="1">
      <c r="C1372">
        <v>3000</v>
      </c>
      <c r="D1372" s="181">
        <v>35703</v>
      </c>
      <c r="E1372">
        <v>62440</v>
      </c>
      <c r="F1372" t="s">
        <v>1409</v>
      </c>
      <c r="G1372" s="167">
        <v>8634.9</v>
      </c>
      <c r="H1372">
        <v>-6656.07</v>
      </c>
      <c r="I1372">
        <v>1978.83</v>
      </c>
      <c r="J1372" s="181">
        <v>35703</v>
      </c>
      <c r="K1372" s="183">
        <v>1997</v>
      </c>
      <c r="L1372" t="s">
        <v>629</v>
      </c>
    </row>
    <row r="1373" spans="3:12" ht="12.75" customHeight="1">
      <c r="C1373">
        <v>3000</v>
      </c>
      <c r="D1373" s="181">
        <v>35703</v>
      </c>
      <c r="E1373">
        <v>62441</v>
      </c>
      <c r="F1373" t="s">
        <v>1415</v>
      </c>
      <c r="G1373" s="167">
        <v>10694.65</v>
      </c>
      <c r="H1373">
        <v>-10694.65</v>
      </c>
      <c r="I1373">
        <v>0</v>
      </c>
      <c r="J1373" s="181">
        <v>35703</v>
      </c>
      <c r="K1373" s="183">
        <v>1997</v>
      </c>
      <c r="L1373" t="s">
        <v>629</v>
      </c>
    </row>
    <row r="1374" spans="3:12" ht="12.75" customHeight="1">
      <c r="C1374">
        <v>3000</v>
      </c>
      <c r="D1374" s="181">
        <v>35703</v>
      </c>
      <c r="E1374">
        <v>62444</v>
      </c>
      <c r="F1374" t="s">
        <v>1412</v>
      </c>
      <c r="G1374" s="167">
        <v>9122.67</v>
      </c>
      <c r="H1374">
        <v>-9122.67</v>
      </c>
      <c r="I1374">
        <v>0</v>
      </c>
      <c r="J1374" s="181">
        <v>35703</v>
      </c>
      <c r="K1374" s="183">
        <v>1997</v>
      </c>
      <c r="L1374" t="s">
        <v>629</v>
      </c>
    </row>
    <row r="1375" spans="3:12" ht="12.75" customHeight="1">
      <c r="C1375">
        <v>3000</v>
      </c>
      <c r="D1375" s="181">
        <v>35703</v>
      </c>
      <c r="E1375">
        <v>62446</v>
      </c>
      <c r="F1375" t="s">
        <v>2566</v>
      </c>
      <c r="G1375" s="167">
        <v>5564</v>
      </c>
      <c r="H1375">
        <v>-4288.92</v>
      </c>
      <c r="I1375">
        <v>1275.08</v>
      </c>
      <c r="J1375" s="181">
        <v>35703</v>
      </c>
      <c r="K1375" s="183">
        <v>1997</v>
      </c>
      <c r="L1375" t="s">
        <v>629</v>
      </c>
    </row>
    <row r="1376" spans="3:12" ht="12.75" customHeight="1">
      <c r="C1376">
        <v>3000</v>
      </c>
      <c r="D1376" s="181">
        <v>35703</v>
      </c>
      <c r="E1376">
        <v>62447</v>
      </c>
      <c r="F1376" t="s">
        <v>3566</v>
      </c>
      <c r="G1376" s="167">
        <v>5657</v>
      </c>
      <c r="H1376">
        <v>-5657</v>
      </c>
      <c r="I1376">
        <v>0</v>
      </c>
      <c r="J1376" s="181">
        <v>35703</v>
      </c>
      <c r="K1376" s="183">
        <v>1997</v>
      </c>
      <c r="L1376" t="s">
        <v>629</v>
      </c>
    </row>
    <row r="1377" spans="3:12" ht="12.75" customHeight="1">
      <c r="C1377">
        <v>3000</v>
      </c>
      <c r="D1377" s="181">
        <v>35703</v>
      </c>
      <c r="E1377">
        <v>62449</v>
      </c>
      <c r="F1377" t="s">
        <v>2565</v>
      </c>
      <c r="G1377" s="167">
        <v>4498.0600000000004</v>
      </c>
      <c r="H1377">
        <v>-4498.0600000000004</v>
      </c>
      <c r="I1377">
        <v>0</v>
      </c>
      <c r="J1377" s="181">
        <v>35703</v>
      </c>
      <c r="K1377" s="183">
        <v>1997</v>
      </c>
      <c r="L1377" t="s">
        <v>629</v>
      </c>
    </row>
    <row r="1378" spans="3:12" ht="12.75" customHeight="1">
      <c r="C1378">
        <v>3000</v>
      </c>
      <c r="D1378" s="181">
        <v>35857</v>
      </c>
      <c r="E1378">
        <v>62452</v>
      </c>
      <c r="F1378" t="s">
        <v>645</v>
      </c>
      <c r="G1378" s="167">
        <v>878102</v>
      </c>
      <c r="H1378">
        <v>-646380.65</v>
      </c>
      <c r="I1378">
        <v>231721.35</v>
      </c>
      <c r="J1378" s="181">
        <v>35857</v>
      </c>
      <c r="K1378" s="183">
        <v>1998</v>
      </c>
      <c r="L1378" t="s">
        <v>629</v>
      </c>
    </row>
    <row r="1379" spans="3:12" ht="12.75" customHeight="1">
      <c r="C1379">
        <v>3000</v>
      </c>
      <c r="D1379" s="181">
        <v>35857</v>
      </c>
      <c r="E1379">
        <v>62453</v>
      </c>
      <c r="F1379" t="s">
        <v>641</v>
      </c>
      <c r="G1379" s="167">
        <v>286461</v>
      </c>
      <c r="H1379">
        <v>-286461</v>
      </c>
      <c r="I1379">
        <v>0</v>
      </c>
      <c r="J1379" s="181">
        <v>35857</v>
      </c>
      <c r="K1379" s="183">
        <v>1998</v>
      </c>
      <c r="L1379" t="s">
        <v>629</v>
      </c>
    </row>
    <row r="1380" spans="3:12" ht="12.75" customHeight="1">
      <c r="C1380">
        <v>3000</v>
      </c>
      <c r="D1380" s="181">
        <v>35857</v>
      </c>
      <c r="E1380">
        <v>62454</v>
      </c>
      <c r="F1380" t="s">
        <v>640</v>
      </c>
      <c r="G1380" s="167">
        <v>255466.22</v>
      </c>
      <c r="H1380">
        <v>-255466.22</v>
      </c>
      <c r="I1380">
        <v>0</v>
      </c>
      <c r="J1380" s="181">
        <v>35857</v>
      </c>
      <c r="K1380" s="183">
        <v>1998</v>
      </c>
      <c r="L1380" t="s">
        <v>629</v>
      </c>
    </row>
    <row r="1381" spans="3:12" ht="12.75" customHeight="1">
      <c r="C1381">
        <v>3000</v>
      </c>
      <c r="D1381" s="181">
        <v>35857</v>
      </c>
      <c r="E1381">
        <v>62455</v>
      </c>
      <c r="F1381" t="s">
        <v>643</v>
      </c>
      <c r="G1381" s="167">
        <v>465611</v>
      </c>
      <c r="H1381">
        <v>-465611</v>
      </c>
      <c r="I1381">
        <v>0</v>
      </c>
      <c r="J1381" s="181">
        <v>35857</v>
      </c>
      <c r="K1381" s="183">
        <v>1998</v>
      </c>
      <c r="L1381" t="s">
        <v>629</v>
      </c>
    </row>
    <row r="1382" spans="3:12" ht="12.75" customHeight="1">
      <c r="C1382">
        <v>3000</v>
      </c>
      <c r="D1382" s="181">
        <v>35857</v>
      </c>
      <c r="E1382">
        <v>62456</v>
      </c>
      <c r="F1382" t="s">
        <v>639</v>
      </c>
      <c r="G1382" s="167">
        <v>128075</v>
      </c>
      <c r="H1382">
        <v>-94277.43</v>
      </c>
      <c r="I1382">
        <v>33797.57</v>
      </c>
      <c r="J1382" s="181">
        <v>35857</v>
      </c>
      <c r="K1382" s="183">
        <v>1998</v>
      </c>
      <c r="L1382" t="s">
        <v>629</v>
      </c>
    </row>
    <row r="1383" spans="3:12" ht="12.75" customHeight="1">
      <c r="C1383">
        <v>3000</v>
      </c>
      <c r="D1383" s="181">
        <v>35857</v>
      </c>
      <c r="E1383">
        <v>62457</v>
      </c>
      <c r="F1383" t="s">
        <v>644</v>
      </c>
      <c r="G1383" s="167">
        <v>799155.98</v>
      </c>
      <c r="H1383">
        <v>-799155.98</v>
      </c>
      <c r="I1383">
        <v>0</v>
      </c>
      <c r="J1383" s="181">
        <v>35857</v>
      </c>
      <c r="K1383" s="183">
        <v>1998</v>
      </c>
      <c r="L1383" t="s">
        <v>629</v>
      </c>
    </row>
    <row r="1384" spans="3:12" ht="12.75" customHeight="1">
      <c r="C1384">
        <v>3000</v>
      </c>
      <c r="D1384" s="181">
        <v>37772</v>
      </c>
      <c r="E1384">
        <v>62607</v>
      </c>
      <c r="F1384" t="s">
        <v>1097</v>
      </c>
      <c r="G1384" s="167">
        <v>0</v>
      </c>
      <c r="H1384">
        <v>0</v>
      </c>
      <c r="I1384">
        <v>0</v>
      </c>
      <c r="J1384" s="181">
        <v>37772</v>
      </c>
      <c r="K1384" s="183">
        <v>2003</v>
      </c>
      <c r="L1384" t="s">
        <v>629</v>
      </c>
    </row>
    <row r="1385" spans="3:12" ht="12.75" customHeight="1">
      <c r="C1385">
        <v>3000</v>
      </c>
      <c r="D1385" s="181">
        <v>37408</v>
      </c>
      <c r="E1385">
        <v>62609</v>
      </c>
      <c r="F1385" t="s">
        <v>3907</v>
      </c>
      <c r="G1385" s="167">
        <v>214716.89</v>
      </c>
      <c r="H1385">
        <v>-82009.919999999998</v>
      </c>
      <c r="I1385">
        <v>132706.97</v>
      </c>
      <c r="J1385" s="181">
        <v>37408</v>
      </c>
      <c r="K1385" s="183">
        <v>2002</v>
      </c>
      <c r="L1385" t="s">
        <v>629</v>
      </c>
    </row>
    <row r="1386" spans="3:12" ht="12.75" customHeight="1">
      <c r="C1386">
        <v>3000</v>
      </c>
      <c r="D1386" s="181">
        <v>37408</v>
      </c>
      <c r="E1386">
        <v>62611</v>
      </c>
      <c r="F1386" t="s">
        <v>3873</v>
      </c>
      <c r="G1386" s="167">
        <v>8185.61</v>
      </c>
      <c r="H1386">
        <v>-3751.73</v>
      </c>
      <c r="I1386">
        <v>4433.88</v>
      </c>
      <c r="J1386" s="181">
        <v>37408</v>
      </c>
      <c r="K1386" s="183">
        <v>2002</v>
      </c>
      <c r="L1386" t="s">
        <v>629</v>
      </c>
    </row>
    <row r="1387" spans="3:12" ht="12.75" customHeight="1">
      <c r="C1387">
        <v>3000</v>
      </c>
      <c r="D1387" s="181">
        <v>37773</v>
      </c>
      <c r="E1387">
        <v>62623</v>
      </c>
      <c r="F1387" t="s">
        <v>2489</v>
      </c>
      <c r="G1387" s="167">
        <v>211829.61</v>
      </c>
      <c r="H1387">
        <v>-75905.61</v>
      </c>
      <c r="I1387">
        <v>135924</v>
      </c>
      <c r="J1387" s="181">
        <v>37773</v>
      </c>
      <c r="K1387" s="183">
        <v>2003</v>
      </c>
      <c r="L1387" t="s">
        <v>629</v>
      </c>
    </row>
    <row r="1388" spans="3:12" ht="12.75" customHeight="1">
      <c r="C1388">
        <v>3000</v>
      </c>
      <c r="D1388" s="181">
        <v>37861</v>
      </c>
      <c r="E1388">
        <v>62626</v>
      </c>
      <c r="F1388" t="s">
        <v>933</v>
      </c>
      <c r="G1388" s="167">
        <v>71725.09</v>
      </c>
      <c r="H1388">
        <v>-29885.46</v>
      </c>
      <c r="I1388">
        <v>41839.629999999997</v>
      </c>
      <c r="J1388" s="181">
        <v>37861</v>
      </c>
      <c r="K1388" s="183">
        <v>2003</v>
      </c>
      <c r="L1388" t="s">
        <v>629</v>
      </c>
    </row>
    <row r="1389" spans="3:12" ht="12.75" customHeight="1">
      <c r="C1389">
        <v>3000</v>
      </c>
      <c r="D1389" s="181">
        <v>37773</v>
      </c>
      <c r="E1389">
        <v>62628</v>
      </c>
      <c r="F1389" t="s">
        <v>1110</v>
      </c>
      <c r="G1389" s="167">
        <v>1429545.43</v>
      </c>
      <c r="H1389">
        <v>-426878.15</v>
      </c>
      <c r="I1389">
        <v>1002667.28</v>
      </c>
      <c r="J1389" s="181">
        <v>37773</v>
      </c>
      <c r="K1389" s="183">
        <v>2003</v>
      </c>
      <c r="L1389" t="s">
        <v>629</v>
      </c>
    </row>
    <row r="1390" spans="3:12" ht="12.75" customHeight="1">
      <c r="C1390">
        <v>3000</v>
      </c>
      <c r="D1390" s="181">
        <v>37782</v>
      </c>
      <c r="E1390">
        <v>62629</v>
      </c>
      <c r="F1390" t="s">
        <v>3426</v>
      </c>
      <c r="G1390" s="167">
        <v>111202.88</v>
      </c>
      <c r="H1390">
        <v>-49809.62</v>
      </c>
      <c r="I1390">
        <v>61393.26</v>
      </c>
      <c r="J1390" s="181">
        <v>37782</v>
      </c>
      <c r="K1390" s="183">
        <v>2003</v>
      </c>
      <c r="L1390" t="s">
        <v>629</v>
      </c>
    </row>
    <row r="1391" spans="3:12" ht="12.75" customHeight="1">
      <c r="C1391">
        <v>3000</v>
      </c>
      <c r="D1391" s="181">
        <v>37773</v>
      </c>
      <c r="E1391">
        <v>62651</v>
      </c>
      <c r="F1391" t="s">
        <v>1781</v>
      </c>
      <c r="G1391" s="167">
        <v>21394.11</v>
      </c>
      <c r="H1391">
        <v>-6388.51</v>
      </c>
      <c r="I1391">
        <v>15005.6</v>
      </c>
      <c r="J1391" s="181">
        <v>37773</v>
      </c>
      <c r="K1391" s="183">
        <v>2003</v>
      </c>
      <c r="L1391" t="s">
        <v>629</v>
      </c>
    </row>
    <row r="1392" spans="3:12" ht="12.75" customHeight="1">
      <c r="C1392">
        <v>3000</v>
      </c>
      <c r="D1392" s="181">
        <v>37773</v>
      </c>
      <c r="E1392">
        <v>62652</v>
      </c>
      <c r="F1392" t="s">
        <v>3430</v>
      </c>
      <c r="G1392" s="167">
        <v>39070.730000000003</v>
      </c>
      <c r="H1392">
        <v>-11666.95</v>
      </c>
      <c r="I1392">
        <v>27403.78</v>
      </c>
      <c r="J1392" s="181">
        <v>37773</v>
      </c>
      <c r="K1392" s="183">
        <v>2003</v>
      </c>
      <c r="L1392" t="s">
        <v>629</v>
      </c>
    </row>
    <row r="1393" spans="3:12" ht="12.75" customHeight="1">
      <c r="C1393">
        <v>3000</v>
      </c>
      <c r="D1393" s="181">
        <v>37773</v>
      </c>
      <c r="E1393">
        <v>62655</v>
      </c>
      <c r="F1393" t="s">
        <v>3434</v>
      </c>
      <c r="G1393" s="167">
        <v>51063.28</v>
      </c>
      <c r="H1393">
        <v>-15248.06</v>
      </c>
      <c r="I1393">
        <v>35815.22</v>
      </c>
      <c r="J1393" s="181">
        <v>37773</v>
      </c>
      <c r="K1393" s="183">
        <v>2003</v>
      </c>
      <c r="L1393" t="s">
        <v>629</v>
      </c>
    </row>
    <row r="1394" spans="3:12" ht="12.75" customHeight="1">
      <c r="C1394">
        <v>3000</v>
      </c>
      <c r="D1394" s="181">
        <v>37773</v>
      </c>
      <c r="E1394">
        <v>62656</v>
      </c>
      <c r="F1394" t="s">
        <v>3410</v>
      </c>
      <c r="G1394" s="167">
        <v>11041.81</v>
      </c>
      <c r="H1394">
        <v>-3297.2</v>
      </c>
      <c r="I1394">
        <v>7744.61</v>
      </c>
      <c r="J1394" s="181">
        <v>37773</v>
      </c>
      <c r="K1394" s="183">
        <v>2003</v>
      </c>
      <c r="L1394" t="s">
        <v>629</v>
      </c>
    </row>
    <row r="1395" spans="3:12" ht="12.75" customHeight="1">
      <c r="C1395">
        <v>3000</v>
      </c>
      <c r="D1395" s="181">
        <v>37773</v>
      </c>
      <c r="E1395">
        <v>62657</v>
      </c>
      <c r="F1395" t="s">
        <v>1254</v>
      </c>
      <c r="G1395" s="167">
        <v>132371.62</v>
      </c>
      <c r="H1395">
        <v>-39527.64</v>
      </c>
      <c r="I1395">
        <v>92843.98</v>
      </c>
      <c r="J1395" s="181">
        <v>37773</v>
      </c>
      <c r="K1395" s="183">
        <v>2003</v>
      </c>
      <c r="L1395" t="s">
        <v>629</v>
      </c>
    </row>
    <row r="1396" spans="3:12" ht="12.75" customHeight="1">
      <c r="C1396">
        <v>3000</v>
      </c>
      <c r="D1396" s="181">
        <v>37561</v>
      </c>
      <c r="E1396">
        <v>62743</v>
      </c>
      <c r="F1396" t="s">
        <v>1675</v>
      </c>
      <c r="G1396" s="167">
        <v>15724.72</v>
      </c>
      <c r="H1396">
        <v>-5459.96</v>
      </c>
      <c r="I1396">
        <v>10264.76</v>
      </c>
      <c r="J1396" s="181">
        <v>37561</v>
      </c>
      <c r="K1396" s="183">
        <v>2002</v>
      </c>
      <c r="L1396" t="s">
        <v>629</v>
      </c>
    </row>
    <row r="1397" spans="3:12" ht="12.75" customHeight="1">
      <c r="C1397">
        <v>3000</v>
      </c>
      <c r="D1397" s="181">
        <v>37591</v>
      </c>
      <c r="E1397">
        <v>62746</v>
      </c>
      <c r="F1397" t="s">
        <v>1779</v>
      </c>
      <c r="G1397" s="167">
        <v>61815.01</v>
      </c>
      <c r="H1397">
        <v>-42068.54</v>
      </c>
      <c r="I1397">
        <v>19746.47</v>
      </c>
      <c r="J1397" s="181">
        <v>37591</v>
      </c>
      <c r="K1397" s="183">
        <v>2002</v>
      </c>
      <c r="L1397" t="s">
        <v>629</v>
      </c>
    </row>
    <row r="1398" spans="3:12" ht="12.75" customHeight="1">
      <c r="C1398">
        <v>3000</v>
      </c>
      <c r="D1398" s="181">
        <v>37591</v>
      </c>
      <c r="E1398">
        <v>62748</v>
      </c>
      <c r="F1398" t="s">
        <v>1784</v>
      </c>
      <c r="G1398" s="167">
        <v>979301.1</v>
      </c>
      <c r="H1398">
        <v>-333234.40000000002</v>
      </c>
      <c r="I1398">
        <v>646066.69999999995</v>
      </c>
      <c r="J1398" s="181">
        <v>37591</v>
      </c>
      <c r="K1398" s="183">
        <v>2002</v>
      </c>
      <c r="L1398" t="s">
        <v>629</v>
      </c>
    </row>
    <row r="1399" spans="3:12" ht="12.75" customHeight="1">
      <c r="C1399">
        <v>3000</v>
      </c>
      <c r="D1399" s="181">
        <v>37591</v>
      </c>
      <c r="E1399">
        <v>62749</v>
      </c>
      <c r="F1399" t="s">
        <v>1777</v>
      </c>
      <c r="G1399" s="167">
        <v>39951.03</v>
      </c>
      <c r="H1399">
        <v>-20391.68</v>
      </c>
      <c r="I1399">
        <v>19559.349999999999</v>
      </c>
      <c r="J1399" s="181">
        <v>37591</v>
      </c>
      <c r="K1399" s="183">
        <v>2002</v>
      </c>
      <c r="L1399" t="s">
        <v>629</v>
      </c>
    </row>
    <row r="1400" spans="3:12" ht="12.75" customHeight="1">
      <c r="C1400">
        <v>3000</v>
      </c>
      <c r="D1400" s="181">
        <v>37591</v>
      </c>
      <c r="E1400">
        <v>62750</v>
      </c>
      <c r="F1400" t="s">
        <v>1782</v>
      </c>
      <c r="G1400" s="167">
        <v>252513.85</v>
      </c>
      <c r="H1400">
        <v>-85924.85</v>
      </c>
      <c r="I1400">
        <v>166589</v>
      </c>
      <c r="J1400" s="181">
        <v>37591</v>
      </c>
      <c r="K1400" s="183">
        <v>2002</v>
      </c>
      <c r="L1400" t="s">
        <v>629</v>
      </c>
    </row>
    <row r="1401" spans="3:12" ht="12.75" customHeight="1">
      <c r="C1401">
        <v>3000</v>
      </c>
      <c r="D1401" s="181">
        <v>37591</v>
      </c>
      <c r="E1401">
        <v>62751</v>
      </c>
      <c r="F1401" t="s">
        <v>1785</v>
      </c>
      <c r="G1401" s="167">
        <v>1116759.47</v>
      </c>
      <c r="H1401">
        <v>-380008.43</v>
      </c>
      <c r="I1401">
        <v>736751.04</v>
      </c>
      <c r="J1401" s="181">
        <v>37591</v>
      </c>
      <c r="K1401" s="183">
        <v>2002</v>
      </c>
      <c r="L1401" t="s">
        <v>629</v>
      </c>
    </row>
    <row r="1402" spans="3:12" ht="12.75" customHeight="1">
      <c r="C1402">
        <v>3000</v>
      </c>
      <c r="D1402" s="181">
        <v>37591</v>
      </c>
      <c r="E1402">
        <v>62752</v>
      </c>
      <c r="F1402" t="s">
        <v>1783</v>
      </c>
      <c r="G1402" s="167">
        <v>325849.40000000002</v>
      </c>
      <c r="H1402">
        <v>-110879.31</v>
      </c>
      <c r="I1402">
        <v>214970.09</v>
      </c>
      <c r="J1402" s="181">
        <v>37591</v>
      </c>
      <c r="K1402" s="183">
        <v>2002</v>
      </c>
      <c r="L1402" t="s">
        <v>629</v>
      </c>
    </row>
    <row r="1403" spans="3:12" ht="12.75" customHeight="1">
      <c r="C1403">
        <v>3000</v>
      </c>
      <c r="D1403" s="181">
        <v>37591</v>
      </c>
      <c r="E1403">
        <v>62753</v>
      </c>
      <c r="F1403" t="s">
        <v>1781</v>
      </c>
      <c r="G1403" s="167">
        <v>247749.6</v>
      </c>
      <c r="H1403">
        <v>-84303.679999999993</v>
      </c>
      <c r="I1403">
        <v>163445.92000000001</v>
      </c>
      <c r="J1403" s="181">
        <v>37591</v>
      </c>
      <c r="K1403" s="183">
        <v>2002</v>
      </c>
      <c r="L1403" t="s">
        <v>629</v>
      </c>
    </row>
    <row r="1404" spans="3:12" ht="12.75" customHeight="1">
      <c r="C1404">
        <v>3000</v>
      </c>
      <c r="D1404" s="181">
        <v>37773</v>
      </c>
      <c r="E1404">
        <v>62767</v>
      </c>
      <c r="F1404" t="s">
        <v>1255</v>
      </c>
      <c r="G1404" s="167">
        <v>132425.60999999999</v>
      </c>
      <c r="H1404">
        <v>-39543.769999999997</v>
      </c>
      <c r="I1404">
        <v>92881.84</v>
      </c>
      <c r="J1404" s="181">
        <v>37773</v>
      </c>
      <c r="K1404" s="183">
        <v>2003</v>
      </c>
      <c r="L1404" t="s">
        <v>629</v>
      </c>
    </row>
    <row r="1405" spans="3:12" ht="12.75" customHeight="1">
      <c r="C1405">
        <v>3000</v>
      </c>
      <c r="D1405" s="181">
        <v>37812</v>
      </c>
      <c r="E1405">
        <v>62768</v>
      </c>
      <c r="F1405" t="s">
        <v>317</v>
      </c>
      <c r="G1405" s="167">
        <v>15301</v>
      </c>
      <c r="H1405">
        <v>-4462.79</v>
      </c>
      <c r="I1405">
        <v>10838.21</v>
      </c>
      <c r="J1405" s="181">
        <v>37812</v>
      </c>
      <c r="K1405" s="183">
        <v>2003</v>
      </c>
      <c r="L1405" t="s">
        <v>629</v>
      </c>
    </row>
    <row r="1406" spans="3:12" ht="12.75" customHeight="1">
      <c r="C1406">
        <v>3000</v>
      </c>
      <c r="D1406" s="181">
        <v>37773</v>
      </c>
      <c r="E1406">
        <v>62770</v>
      </c>
      <c r="F1406" t="s">
        <v>3417</v>
      </c>
      <c r="G1406" s="167">
        <v>20041.099999999999</v>
      </c>
      <c r="H1406">
        <v>-8976.74</v>
      </c>
      <c r="I1406">
        <v>11064.36</v>
      </c>
      <c r="J1406" s="181">
        <v>37773</v>
      </c>
      <c r="K1406" s="183">
        <v>2003</v>
      </c>
      <c r="L1406" t="s">
        <v>629</v>
      </c>
    </row>
    <row r="1407" spans="3:12" ht="12.75" customHeight="1">
      <c r="C1407">
        <v>3000</v>
      </c>
      <c r="D1407" s="181">
        <v>37773</v>
      </c>
      <c r="E1407">
        <v>62771</v>
      </c>
      <c r="F1407" t="s">
        <v>3419</v>
      </c>
      <c r="G1407" s="167">
        <v>21726.44</v>
      </c>
      <c r="H1407">
        <v>-9731.64</v>
      </c>
      <c r="I1407">
        <v>11994.8</v>
      </c>
      <c r="J1407" s="181">
        <v>37773</v>
      </c>
      <c r="K1407" s="183">
        <v>2003</v>
      </c>
      <c r="L1407" t="s">
        <v>629</v>
      </c>
    </row>
    <row r="1408" spans="3:12" ht="12.75" customHeight="1">
      <c r="C1408">
        <v>3000</v>
      </c>
      <c r="D1408" s="181">
        <v>37796</v>
      </c>
      <c r="E1408">
        <v>62772</v>
      </c>
      <c r="F1408" t="s">
        <v>2540</v>
      </c>
      <c r="G1408" s="167">
        <v>23590</v>
      </c>
      <c r="H1408">
        <v>-6880.41</v>
      </c>
      <c r="I1408">
        <v>16709.59</v>
      </c>
      <c r="J1408" s="181">
        <v>37796</v>
      </c>
      <c r="K1408" s="183">
        <v>2003</v>
      </c>
      <c r="L1408" t="s">
        <v>629</v>
      </c>
    </row>
    <row r="1409" spans="3:12" ht="12.75" customHeight="1">
      <c r="C1409">
        <v>3000</v>
      </c>
      <c r="D1409" s="181">
        <v>37773</v>
      </c>
      <c r="E1409">
        <v>62777</v>
      </c>
      <c r="F1409" t="s">
        <v>3439</v>
      </c>
      <c r="G1409" s="167">
        <v>59009.17</v>
      </c>
      <c r="H1409">
        <v>-17620.79</v>
      </c>
      <c r="I1409">
        <v>41388.379999999997</v>
      </c>
      <c r="J1409" s="181">
        <v>37773</v>
      </c>
      <c r="K1409" s="183">
        <v>2003</v>
      </c>
      <c r="L1409" t="s">
        <v>629</v>
      </c>
    </row>
    <row r="1410" spans="3:12" ht="12.75" customHeight="1">
      <c r="C1410">
        <v>3000</v>
      </c>
      <c r="D1410" s="181">
        <v>37782</v>
      </c>
      <c r="E1410">
        <v>62782</v>
      </c>
      <c r="F1410" t="s">
        <v>3425</v>
      </c>
      <c r="G1410" s="167">
        <v>16225.77</v>
      </c>
      <c r="H1410">
        <v>-7267.79</v>
      </c>
      <c r="I1410">
        <v>8957.98</v>
      </c>
      <c r="J1410" s="181">
        <v>37782</v>
      </c>
      <c r="K1410" s="183">
        <v>2003</v>
      </c>
      <c r="L1410" t="s">
        <v>629</v>
      </c>
    </row>
    <row r="1411" spans="3:12" ht="12.75" customHeight="1">
      <c r="C1411">
        <v>3000</v>
      </c>
      <c r="D1411" s="181">
        <v>37833</v>
      </c>
      <c r="E1411">
        <v>62788</v>
      </c>
      <c r="F1411" t="s">
        <v>926</v>
      </c>
      <c r="G1411" s="167">
        <v>20000.439999999999</v>
      </c>
      <c r="H1411">
        <v>-8541.85</v>
      </c>
      <c r="I1411">
        <v>11458.59</v>
      </c>
      <c r="J1411" s="181">
        <v>37833</v>
      </c>
      <c r="K1411" s="183">
        <v>2003</v>
      </c>
      <c r="L1411" t="s">
        <v>629</v>
      </c>
    </row>
    <row r="1412" spans="3:12" ht="12.75" customHeight="1">
      <c r="C1412">
        <v>3000</v>
      </c>
      <c r="D1412" s="181">
        <v>37773</v>
      </c>
      <c r="E1412">
        <v>62789</v>
      </c>
      <c r="F1412" t="s">
        <v>3429</v>
      </c>
      <c r="G1412" s="167">
        <v>29104.67</v>
      </c>
      <c r="H1412">
        <v>-13036.46</v>
      </c>
      <c r="I1412">
        <v>16068.21</v>
      </c>
      <c r="J1412" s="181">
        <v>37773</v>
      </c>
      <c r="K1412" s="183">
        <v>2003</v>
      </c>
      <c r="L1412" t="s">
        <v>629</v>
      </c>
    </row>
    <row r="1413" spans="3:12" ht="12.75" customHeight="1">
      <c r="C1413">
        <v>3000</v>
      </c>
      <c r="D1413" s="181">
        <v>37811</v>
      </c>
      <c r="E1413">
        <v>62791</v>
      </c>
      <c r="F1413" t="s">
        <v>316</v>
      </c>
      <c r="G1413" s="167">
        <v>29671.01</v>
      </c>
      <c r="H1413">
        <v>-12981.07</v>
      </c>
      <c r="I1413">
        <v>16689.939999999999</v>
      </c>
      <c r="J1413" s="181">
        <v>37811</v>
      </c>
      <c r="K1413" s="183">
        <v>2003</v>
      </c>
      <c r="L1413" t="s">
        <v>629</v>
      </c>
    </row>
    <row r="1414" spans="3:12" ht="12.75" customHeight="1">
      <c r="C1414">
        <v>3000</v>
      </c>
      <c r="D1414" s="181">
        <v>37895</v>
      </c>
      <c r="E1414">
        <v>62792</v>
      </c>
      <c r="F1414" t="s">
        <v>937</v>
      </c>
      <c r="G1414" s="167">
        <v>78292.67</v>
      </c>
      <c r="H1414">
        <v>-21204.26</v>
      </c>
      <c r="I1414">
        <v>57088.41</v>
      </c>
      <c r="J1414" s="181">
        <v>37895</v>
      </c>
      <c r="K1414" s="183">
        <v>2003</v>
      </c>
      <c r="L1414" t="s">
        <v>629</v>
      </c>
    </row>
    <row r="1415" spans="3:12" ht="12.75" customHeight="1">
      <c r="C1415">
        <v>3000</v>
      </c>
      <c r="D1415" s="181">
        <v>37855</v>
      </c>
      <c r="E1415">
        <v>62793</v>
      </c>
      <c r="F1415" t="s">
        <v>931</v>
      </c>
      <c r="G1415" s="167">
        <v>245348.13</v>
      </c>
      <c r="H1415">
        <v>-68152.27</v>
      </c>
      <c r="I1415">
        <v>177195.86</v>
      </c>
      <c r="J1415" s="181">
        <v>37855</v>
      </c>
      <c r="K1415" s="183">
        <v>2003</v>
      </c>
      <c r="L1415" t="s">
        <v>629</v>
      </c>
    </row>
    <row r="1416" spans="3:12" ht="12.75" customHeight="1">
      <c r="C1416">
        <v>3000</v>
      </c>
      <c r="D1416" s="181">
        <v>38265</v>
      </c>
      <c r="E1416">
        <v>62831</v>
      </c>
      <c r="F1416" t="s">
        <v>2159</v>
      </c>
      <c r="G1416" s="167">
        <v>18997.849999999999</v>
      </c>
      <c r="H1416">
        <v>-3562.09</v>
      </c>
      <c r="I1416">
        <v>15435.76</v>
      </c>
      <c r="J1416" s="181">
        <v>38265</v>
      </c>
      <c r="K1416" s="183">
        <v>2004</v>
      </c>
      <c r="L1416" t="s">
        <v>629</v>
      </c>
    </row>
    <row r="1417" spans="3:12" ht="12.75" customHeight="1">
      <c r="C1417">
        <v>3000</v>
      </c>
      <c r="D1417" s="181">
        <v>38292</v>
      </c>
      <c r="E1417">
        <v>62849</v>
      </c>
      <c r="F1417" t="s">
        <v>328</v>
      </c>
      <c r="G1417" s="167">
        <v>17973.599999999999</v>
      </c>
      <c r="H1417">
        <v>-4867.8599999999997</v>
      </c>
      <c r="I1417">
        <v>13105.74</v>
      </c>
      <c r="J1417" s="181">
        <v>38292</v>
      </c>
      <c r="K1417" s="183">
        <v>2004</v>
      </c>
      <c r="L1417" t="s">
        <v>629</v>
      </c>
    </row>
    <row r="1418" spans="3:12" ht="12.75" customHeight="1">
      <c r="C1418">
        <v>3000</v>
      </c>
      <c r="D1418" s="181">
        <v>38292</v>
      </c>
      <c r="E1418">
        <v>62850</v>
      </c>
      <c r="F1418" t="s">
        <v>2592</v>
      </c>
      <c r="G1418" s="167">
        <v>17329.72</v>
      </c>
      <c r="H1418">
        <v>-4693.47</v>
      </c>
      <c r="I1418">
        <v>12636.25</v>
      </c>
      <c r="J1418" s="181">
        <v>38292</v>
      </c>
      <c r="K1418" s="183">
        <v>2004</v>
      </c>
      <c r="L1418" t="s">
        <v>629</v>
      </c>
    </row>
    <row r="1419" spans="3:12" ht="12.75" customHeight="1">
      <c r="C1419">
        <v>3000</v>
      </c>
      <c r="D1419" s="181">
        <v>35857</v>
      </c>
      <c r="E1419">
        <v>62877</v>
      </c>
      <c r="F1419" t="s">
        <v>642</v>
      </c>
      <c r="G1419" s="167">
        <v>406638</v>
      </c>
      <c r="H1419">
        <v>-299330.76</v>
      </c>
      <c r="I1419">
        <v>107307.24</v>
      </c>
      <c r="J1419" s="181">
        <v>35857</v>
      </c>
      <c r="K1419" s="183">
        <v>1998</v>
      </c>
      <c r="L1419" t="s">
        <v>629</v>
      </c>
    </row>
    <row r="1420" spans="3:12" ht="12.75" customHeight="1">
      <c r="C1420">
        <v>3000</v>
      </c>
      <c r="D1420" s="181">
        <v>35857</v>
      </c>
      <c r="E1420">
        <v>62879</v>
      </c>
      <c r="F1420" t="s">
        <v>637</v>
      </c>
      <c r="G1420" s="167">
        <v>21022.05</v>
      </c>
      <c r="H1420">
        <v>-15474.57</v>
      </c>
      <c r="I1420">
        <v>5547.48</v>
      </c>
      <c r="J1420" s="181">
        <v>35857</v>
      </c>
      <c r="K1420" s="183">
        <v>1998</v>
      </c>
      <c r="L1420" t="s">
        <v>629</v>
      </c>
    </row>
    <row r="1421" spans="3:12" ht="12.75" customHeight="1">
      <c r="C1421">
        <v>3000</v>
      </c>
      <c r="D1421" s="181">
        <v>35905</v>
      </c>
      <c r="E1421">
        <v>62880</v>
      </c>
      <c r="F1421" t="s">
        <v>675</v>
      </c>
      <c r="G1421" s="167">
        <v>62060</v>
      </c>
      <c r="H1421">
        <v>-44821.120000000003</v>
      </c>
      <c r="I1421">
        <v>17238.88</v>
      </c>
      <c r="J1421" s="181">
        <v>35905</v>
      </c>
      <c r="K1421" s="183">
        <v>1998</v>
      </c>
      <c r="L1421" t="s">
        <v>629</v>
      </c>
    </row>
    <row r="1422" spans="3:12" ht="12.75" customHeight="1">
      <c r="C1422">
        <v>3000</v>
      </c>
      <c r="D1422" s="181">
        <v>35905</v>
      </c>
      <c r="E1422">
        <v>62881</v>
      </c>
      <c r="F1422" t="s">
        <v>676</v>
      </c>
      <c r="G1422" s="167">
        <v>619902.43000000005</v>
      </c>
      <c r="H1422">
        <v>-447707.31</v>
      </c>
      <c r="I1422">
        <v>172195.12</v>
      </c>
      <c r="J1422" s="181">
        <v>35905</v>
      </c>
      <c r="K1422" s="183">
        <v>1998</v>
      </c>
      <c r="L1422" t="s">
        <v>629</v>
      </c>
    </row>
    <row r="1423" spans="3:12" ht="12.75" customHeight="1">
      <c r="C1423">
        <v>3000</v>
      </c>
      <c r="D1423" s="181">
        <v>35905</v>
      </c>
      <c r="E1423">
        <v>62882</v>
      </c>
      <c r="F1423" t="s">
        <v>674</v>
      </c>
      <c r="G1423" s="167">
        <v>61200</v>
      </c>
      <c r="H1423">
        <v>-44200</v>
      </c>
      <c r="I1423">
        <v>17000</v>
      </c>
      <c r="J1423" s="181">
        <v>35905</v>
      </c>
      <c r="K1423" s="183">
        <v>1998</v>
      </c>
      <c r="L1423" t="s">
        <v>629</v>
      </c>
    </row>
    <row r="1424" spans="3:12" ht="12.75" customHeight="1">
      <c r="C1424">
        <v>3000</v>
      </c>
      <c r="D1424" s="181">
        <v>35767</v>
      </c>
      <c r="E1424">
        <v>62883</v>
      </c>
      <c r="F1424" t="s">
        <v>1431</v>
      </c>
      <c r="G1424" s="167">
        <v>233082</v>
      </c>
      <c r="H1424">
        <v>-176430.13</v>
      </c>
      <c r="I1424">
        <v>56651.87</v>
      </c>
      <c r="J1424" s="181">
        <v>35767</v>
      </c>
      <c r="K1424" s="183">
        <v>1997</v>
      </c>
      <c r="L1424" t="s">
        <v>629</v>
      </c>
    </row>
    <row r="1425" spans="3:12" ht="12.75" customHeight="1">
      <c r="C1425">
        <v>3000</v>
      </c>
      <c r="D1425" s="181">
        <v>35767</v>
      </c>
      <c r="E1425">
        <v>62884</v>
      </c>
      <c r="F1425" t="s">
        <v>1432</v>
      </c>
      <c r="G1425" s="167">
        <v>343531.32</v>
      </c>
      <c r="H1425">
        <v>-343531.32</v>
      </c>
      <c r="I1425">
        <v>0</v>
      </c>
      <c r="J1425" s="181">
        <v>35767</v>
      </c>
      <c r="K1425" s="183">
        <v>1997</v>
      </c>
      <c r="L1425" t="s">
        <v>629</v>
      </c>
    </row>
    <row r="1426" spans="3:12" ht="12.75" customHeight="1">
      <c r="C1426">
        <v>3000</v>
      </c>
      <c r="D1426" s="181">
        <v>35767</v>
      </c>
      <c r="E1426">
        <v>62885</v>
      </c>
      <c r="F1426" t="s">
        <v>1433</v>
      </c>
      <c r="G1426" s="167">
        <v>996335</v>
      </c>
      <c r="H1426">
        <v>-754170.25</v>
      </c>
      <c r="I1426">
        <v>242164.75</v>
      </c>
      <c r="J1426" s="181">
        <v>35767</v>
      </c>
      <c r="K1426" s="183">
        <v>1997</v>
      </c>
      <c r="L1426" t="s">
        <v>629</v>
      </c>
    </row>
    <row r="1427" spans="3:12" ht="12.75" customHeight="1">
      <c r="C1427">
        <v>3000</v>
      </c>
      <c r="D1427" s="181">
        <v>35947</v>
      </c>
      <c r="E1427">
        <v>62906</v>
      </c>
      <c r="F1427" t="s">
        <v>1539</v>
      </c>
      <c r="G1427" s="167">
        <v>11365.68</v>
      </c>
      <c r="H1427">
        <v>-8129.62</v>
      </c>
      <c r="I1427">
        <v>3236.06</v>
      </c>
      <c r="J1427" s="181">
        <v>35947</v>
      </c>
      <c r="K1427" s="183">
        <v>1998</v>
      </c>
      <c r="L1427" t="s">
        <v>629</v>
      </c>
    </row>
    <row r="1428" spans="3:12" ht="12.75" customHeight="1">
      <c r="C1428">
        <v>3000</v>
      </c>
      <c r="D1428" s="181">
        <v>36266</v>
      </c>
      <c r="E1428">
        <v>62908</v>
      </c>
      <c r="F1428" t="s">
        <v>1767</v>
      </c>
      <c r="G1428" s="167">
        <v>73230.509999999995</v>
      </c>
      <c r="H1428">
        <v>-46786.16</v>
      </c>
      <c r="I1428">
        <v>26444.35</v>
      </c>
      <c r="J1428" s="181">
        <v>36266</v>
      </c>
      <c r="K1428" s="183">
        <v>1999</v>
      </c>
      <c r="L1428" t="s">
        <v>629</v>
      </c>
    </row>
    <row r="1429" spans="3:12" ht="12.75" customHeight="1">
      <c r="C1429">
        <v>3000</v>
      </c>
      <c r="D1429" s="181">
        <v>36255</v>
      </c>
      <c r="E1429">
        <v>62909</v>
      </c>
      <c r="F1429" t="s">
        <v>1757</v>
      </c>
      <c r="G1429" s="167">
        <v>66815.83</v>
      </c>
      <c r="H1429">
        <v>-64727.839999999997</v>
      </c>
      <c r="I1429">
        <v>2087.9899999999998</v>
      </c>
      <c r="J1429" s="181">
        <v>36255</v>
      </c>
      <c r="K1429" s="183">
        <v>1999</v>
      </c>
      <c r="L1429" t="s">
        <v>629</v>
      </c>
    </row>
    <row r="1430" spans="3:12" ht="12.75" customHeight="1">
      <c r="C1430">
        <v>3000</v>
      </c>
      <c r="D1430" s="181">
        <v>36241</v>
      </c>
      <c r="E1430">
        <v>62910</v>
      </c>
      <c r="F1430" t="s">
        <v>1751</v>
      </c>
      <c r="G1430" s="167">
        <v>198107.87</v>
      </c>
      <c r="H1430">
        <v>-127944.66</v>
      </c>
      <c r="I1430">
        <v>70163.210000000006</v>
      </c>
      <c r="J1430" s="181">
        <v>36241</v>
      </c>
      <c r="K1430" s="183">
        <v>1999</v>
      </c>
      <c r="L1430" t="s">
        <v>629</v>
      </c>
    </row>
    <row r="1431" spans="3:12" ht="12.75" customHeight="1">
      <c r="C1431">
        <v>3000</v>
      </c>
      <c r="D1431" s="181">
        <v>36256</v>
      </c>
      <c r="E1431">
        <v>62911</v>
      </c>
      <c r="F1431" t="s">
        <v>1758</v>
      </c>
      <c r="G1431" s="167">
        <v>243595.35</v>
      </c>
      <c r="H1431">
        <v>-235983</v>
      </c>
      <c r="I1431">
        <v>7612.35</v>
      </c>
      <c r="J1431" s="181">
        <v>36256</v>
      </c>
      <c r="K1431" s="183">
        <v>1999</v>
      </c>
      <c r="L1431" t="s">
        <v>629</v>
      </c>
    </row>
    <row r="1432" spans="3:12" ht="12.75" customHeight="1">
      <c r="C1432">
        <v>3000</v>
      </c>
      <c r="D1432" s="181">
        <v>36279</v>
      </c>
      <c r="E1432">
        <v>62912</v>
      </c>
      <c r="F1432" t="s">
        <v>1315</v>
      </c>
      <c r="G1432" s="167">
        <v>86748.42</v>
      </c>
      <c r="H1432">
        <v>-66507.12</v>
      </c>
      <c r="I1432">
        <v>20241.3</v>
      </c>
      <c r="J1432" s="181">
        <v>36279</v>
      </c>
      <c r="K1432" s="183">
        <v>1999</v>
      </c>
      <c r="L1432" t="s">
        <v>629</v>
      </c>
    </row>
    <row r="1433" spans="3:12" ht="12.75" customHeight="1">
      <c r="C1433">
        <v>3000</v>
      </c>
      <c r="D1433" s="181">
        <v>36278</v>
      </c>
      <c r="E1433">
        <v>62913</v>
      </c>
      <c r="F1433" t="s">
        <v>3</v>
      </c>
      <c r="G1433" s="167">
        <v>77685.91</v>
      </c>
      <c r="H1433">
        <v>-49632.67</v>
      </c>
      <c r="I1433">
        <v>28053.24</v>
      </c>
      <c r="J1433" s="181">
        <v>36278</v>
      </c>
      <c r="K1433" s="183">
        <v>1999</v>
      </c>
      <c r="L1433" t="s">
        <v>629</v>
      </c>
    </row>
    <row r="1434" spans="3:12" ht="12.75" customHeight="1">
      <c r="C1434">
        <v>3000</v>
      </c>
      <c r="D1434" s="181">
        <v>36278</v>
      </c>
      <c r="E1434">
        <v>62914</v>
      </c>
      <c r="F1434" t="s">
        <v>4</v>
      </c>
      <c r="G1434" s="167">
        <v>79583.210000000006</v>
      </c>
      <c r="H1434">
        <v>-50844.83</v>
      </c>
      <c r="I1434">
        <v>28738.38</v>
      </c>
      <c r="J1434" s="181">
        <v>36278</v>
      </c>
      <c r="K1434" s="183">
        <v>1999</v>
      </c>
      <c r="L1434" t="s">
        <v>629</v>
      </c>
    </row>
    <row r="1435" spans="3:12" ht="12.75" customHeight="1">
      <c r="C1435">
        <v>3000</v>
      </c>
      <c r="D1435" s="181">
        <v>36119</v>
      </c>
      <c r="E1435">
        <v>62922</v>
      </c>
      <c r="F1435" t="s">
        <v>161</v>
      </c>
      <c r="G1435" s="167">
        <v>58410.01</v>
      </c>
      <c r="H1435">
        <v>-39345.64</v>
      </c>
      <c r="I1435">
        <v>19064.37</v>
      </c>
      <c r="J1435" s="181">
        <v>36119</v>
      </c>
      <c r="K1435" s="183">
        <v>1998</v>
      </c>
      <c r="L1435" t="s">
        <v>629</v>
      </c>
    </row>
    <row r="1436" spans="3:12" ht="12.75" customHeight="1">
      <c r="C1436">
        <v>3000</v>
      </c>
      <c r="D1436" s="181">
        <v>36445</v>
      </c>
      <c r="E1436">
        <v>62925</v>
      </c>
      <c r="F1436" t="s">
        <v>3016</v>
      </c>
      <c r="G1436" s="167">
        <v>149098.79999999999</v>
      </c>
      <c r="H1436">
        <v>-90080.53</v>
      </c>
      <c r="I1436">
        <v>59018.27</v>
      </c>
      <c r="J1436" s="181">
        <v>36445</v>
      </c>
      <c r="K1436" s="183">
        <v>1999</v>
      </c>
      <c r="L1436" t="s">
        <v>629</v>
      </c>
    </row>
    <row r="1437" spans="3:12" ht="12.75" customHeight="1">
      <c r="C1437">
        <v>3000</v>
      </c>
      <c r="D1437" s="181">
        <v>36451</v>
      </c>
      <c r="E1437">
        <v>62926</v>
      </c>
      <c r="F1437" t="s">
        <v>2322</v>
      </c>
      <c r="G1437" s="167">
        <v>1439135.94</v>
      </c>
      <c r="H1437">
        <v>-687587.18</v>
      </c>
      <c r="I1437">
        <v>751548.76</v>
      </c>
      <c r="J1437" s="181">
        <v>36451</v>
      </c>
      <c r="K1437" s="183">
        <v>1999</v>
      </c>
      <c r="L1437" t="s">
        <v>629</v>
      </c>
    </row>
    <row r="1438" spans="3:12" ht="12.75" customHeight="1">
      <c r="C1438">
        <v>3000</v>
      </c>
      <c r="D1438" s="181">
        <v>36371</v>
      </c>
      <c r="E1438">
        <v>62927</v>
      </c>
      <c r="F1438" t="s">
        <v>835</v>
      </c>
      <c r="G1438" s="167">
        <v>564747.61</v>
      </c>
      <c r="H1438">
        <v>-279236.32</v>
      </c>
      <c r="I1438">
        <v>285511.28999999998</v>
      </c>
      <c r="J1438" s="181">
        <v>36371</v>
      </c>
      <c r="K1438" s="183">
        <v>1999</v>
      </c>
      <c r="L1438" t="s">
        <v>629</v>
      </c>
    </row>
    <row r="1439" spans="3:12" ht="12.75" customHeight="1">
      <c r="C1439">
        <v>3000</v>
      </c>
      <c r="D1439" s="181">
        <v>36433</v>
      </c>
      <c r="E1439">
        <v>62928</v>
      </c>
      <c r="F1439" t="s">
        <v>3009</v>
      </c>
      <c r="G1439" s="167">
        <v>128882.32</v>
      </c>
      <c r="H1439">
        <v>-77866.399999999994</v>
      </c>
      <c r="I1439">
        <v>51015.92</v>
      </c>
      <c r="J1439" s="181">
        <v>36433</v>
      </c>
      <c r="K1439" s="183">
        <v>1999</v>
      </c>
      <c r="L1439" t="s">
        <v>629</v>
      </c>
    </row>
    <row r="1440" spans="3:12" ht="12.75" customHeight="1">
      <c r="C1440">
        <v>3000</v>
      </c>
      <c r="D1440" s="181">
        <v>36433</v>
      </c>
      <c r="E1440">
        <v>62929</v>
      </c>
      <c r="F1440" t="s">
        <v>3007</v>
      </c>
      <c r="G1440" s="167">
        <v>94965.91</v>
      </c>
      <c r="H1440">
        <v>-57375.24</v>
      </c>
      <c r="I1440">
        <v>37590.67</v>
      </c>
      <c r="J1440" s="181">
        <v>36433</v>
      </c>
      <c r="K1440" s="183">
        <v>1999</v>
      </c>
      <c r="L1440" t="s">
        <v>629</v>
      </c>
    </row>
    <row r="1441" spans="3:12" ht="12.75" customHeight="1">
      <c r="C1441">
        <v>3000</v>
      </c>
      <c r="D1441" s="181">
        <v>36433</v>
      </c>
      <c r="E1441">
        <v>62930</v>
      </c>
      <c r="F1441" t="s">
        <v>1992</v>
      </c>
      <c r="G1441" s="167">
        <v>93270.09</v>
      </c>
      <c r="H1441">
        <v>-56350.68</v>
      </c>
      <c r="I1441">
        <v>36919.410000000003</v>
      </c>
      <c r="J1441" s="181">
        <v>36433</v>
      </c>
      <c r="K1441" s="183">
        <v>1999</v>
      </c>
      <c r="L1441" t="s">
        <v>629</v>
      </c>
    </row>
    <row r="1442" spans="3:12" ht="12.75" customHeight="1">
      <c r="C1442">
        <v>3000</v>
      </c>
      <c r="D1442" s="181">
        <v>36433</v>
      </c>
      <c r="E1442">
        <v>62932</v>
      </c>
      <c r="F1442" t="s">
        <v>3010</v>
      </c>
      <c r="G1442" s="167">
        <v>288289.38</v>
      </c>
      <c r="H1442">
        <v>-174174.83</v>
      </c>
      <c r="I1442">
        <v>114114.55</v>
      </c>
      <c r="J1442" s="181">
        <v>36433</v>
      </c>
      <c r="K1442" s="183">
        <v>1999</v>
      </c>
      <c r="L1442" t="s">
        <v>629</v>
      </c>
    </row>
    <row r="1443" spans="3:12" ht="12.75" customHeight="1">
      <c r="C1443">
        <v>3000</v>
      </c>
      <c r="D1443" s="181">
        <v>36445</v>
      </c>
      <c r="E1443">
        <v>62933</v>
      </c>
      <c r="F1443" t="s">
        <v>3015</v>
      </c>
      <c r="G1443" s="167">
        <v>47474.9</v>
      </c>
      <c r="H1443">
        <v>-43024.13</v>
      </c>
      <c r="I1443">
        <v>4450.7700000000004</v>
      </c>
      <c r="J1443" s="181">
        <v>36445</v>
      </c>
      <c r="K1443" s="183">
        <v>1999</v>
      </c>
      <c r="L1443" t="s">
        <v>629</v>
      </c>
    </row>
    <row r="1444" spans="3:12" ht="12.75" customHeight="1">
      <c r="C1444">
        <v>3000</v>
      </c>
      <c r="D1444" s="181">
        <v>36402</v>
      </c>
      <c r="E1444">
        <v>62939</v>
      </c>
      <c r="F1444" t="s">
        <v>847</v>
      </c>
      <c r="G1444" s="167">
        <v>26656.52</v>
      </c>
      <c r="H1444">
        <v>-26656.52</v>
      </c>
      <c r="I1444">
        <v>0</v>
      </c>
      <c r="J1444" s="181">
        <v>36402</v>
      </c>
      <c r="K1444" s="183">
        <v>1999</v>
      </c>
      <c r="L1444" t="s">
        <v>629</v>
      </c>
    </row>
    <row r="1445" spans="3:12" ht="12.75" customHeight="1">
      <c r="C1445">
        <v>3000</v>
      </c>
      <c r="D1445" s="181">
        <v>36402</v>
      </c>
      <c r="E1445">
        <v>62940</v>
      </c>
      <c r="F1445" t="s">
        <v>849</v>
      </c>
      <c r="G1445" s="167">
        <v>34955</v>
      </c>
      <c r="H1445">
        <v>-34955</v>
      </c>
      <c r="I1445">
        <v>0</v>
      </c>
      <c r="J1445" s="181">
        <v>36402</v>
      </c>
      <c r="K1445" s="183">
        <v>1999</v>
      </c>
      <c r="L1445" t="s">
        <v>629</v>
      </c>
    </row>
    <row r="1446" spans="3:12" ht="12.75" customHeight="1">
      <c r="C1446">
        <v>3000</v>
      </c>
      <c r="D1446" s="181">
        <v>36981</v>
      </c>
      <c r="E1446">
        <v>62960</v>
      </c>
      <c r="F1446" t="s">
        <v>2707</v>
      </c>
      <c r="G1446" s="167">
        <v>571231.36</v>
      </c>
      <c r="H1446">
        <v>-410572.54</v>
      </c>
      <c r="I1446">
        <v>160658.82</v>
      </c>
      <c r="J1446" s="181">
        <v>36981</v>
      </c>
      <c r="K1446" s="183">
        <v>2001</v>
      </c>
      <c r="L1446" t="s">
        <v>629</v>
      </c>
    </row>
    <row r="1447" spans="3:12" ht="12.75" customHeight="1">
      <c r="C1447">
        <v>3000</v>
      </c>
      <c r="D1447" s="181">
        <v>36950</v>
      </c>
      <c r="E1447">
        <v>62961</v>
      </c>
      <c r="F1447" t="s">
        <v>3846</v>
      </c>
      <c r="G1447" s="167">
        <v>417925.62</v>
      </c>
      <c r="H1447">
        <v>-304737.43</v>
      </c>
      <c r="I1447">
        <v>113188.19</v>
      </c>
      <c r="J1447" s="181">
        <v>36950</v>
      </c>
      <c r="K1447" s="183">
        <v>2001</v>
      </c>
      <c r="L1447" t="s">
        <v>629</v>
      </c>
    </row>
    <row r="1448" spans="3:12" ht="12.75" customHeight="1">
      <c r="C1448">
        <v>3000</v>
      </c>
      <c r="D1448" s="181">
        <v>36950</v>
      </c>
      <c r="E1448">
        <v>62962</v>
      </c>
      <c r="F1448" t="s">
        <v>2694</v>
      </c>
      <c r="G1448" s="167">
        <v>62917.71</v>
      </c>
      <c r="H1448">
        <v>-30585</v>
      </c>
      <c r="I1448">
        <v>32332.71</v>
      </c>
      <c r="J1448" s="181">
        <v>36950</v>
      </c>
      <c r="K1448" s="183">
        <v>2001</v>
      </c>
      <c r="L1448" t="s">
        <v>629</v>
      </c>
    </row>
    <row r="1449" spans="3:12" ht="12.75" customHeight="1">
      <c r="C1449">
        <v>3000</v>
      </c>
      <c r="D1449" s="181">
        <v>36950</v>
      </c>
      <c r="E1449">
        <v>62963</v>
      </c>
      <c r="F1449" t="s">
        <v>2695</v>
      </c>
      <c r="G1449" s="167">
        <v>63498.37</v>
      </c>
      <c r="H1449">
        <v>-30867.27</v>
      </c>
      <c r="I1449">
        <v>32631.1</v>
      </c>
      <c r="J1449" s="181">
        <v>36950</v>
      </c>
      <c r="K1449" s="183">
        <v>2001</v>
      </c>
      <c r="L1449" t="s">
        <v>629</v>
      </c>
    </row>
    <row r="1450" spans="3:12" ht="12.75" customHeight="1">
      <c r="C1450">
        <v>3000</v>
      </c>
      <c r="D1450" s="181">
        <v>36950</v>
      </c>
      <c r="E1450">
        <v>62964</v>
      </c>
      <c r="F1450" t="s">
        <v>2697</v>
      </c>
      <c r="G1450" s="167">
        <v>236053.38</v>
      </c>
      <c r="H1450">
        <v>-172122.25</v>
      </c>
      <c r="I1450">
        <v>63931.13</v>
      </c>
      <c r="J1450" s="181">
        <v>36950</v>
      </c>
      <c r="K1450" s="183">
        <v>2001</v>
      </c>
      <c r="L1450" t="s">
        <v>629</v>
      </c>
    </row>
    <row r="1451" spans="3:12" ht="12.75" customHeight="1">
      <c r="C1451">
        <v>3000</v>
      </c>
      <c r="D1451" s="181">
        <v>36981</v>
      </c>
      <c r="E1451">
        <v>62967</v>
      </c>
      <c r="F1451" t="s">
        <v>3852</v>
      </c>
      <c r="G1451" s="167">
        <v>93929.33</v>
      </c>
      <c r="H1451">
        <v>-45007.8</v>
      </c>
      <c r="I1451">
        <v>48921.53</v>
      </c>
      <c r="J1451" s="181">
        <v>36981</v>
      </c>
      <c r="K1451" s="183">
        <v>2001</v>
      </c>
      <c r="L1451" t="s">
        <v>629</v>
      </c>
    </row>
    <row r="1452" spans="3:12" ht="12.75" customHeight="1">
      <c r="C1452">
        <v>3000</v>
      </c>
      <c r="D1452" s="181">
        <v>37133</v>
      </c>
      <c r="E1452">
        <v>62973</v>
      </c>
      <c r="F1452" t="s">
        <v>2811</v>
      </c>
      <c r="G1452" s="167">
        <v>7750.63</v>
      </c>
      <c r="H1452">
        <v>-3444.73</v>
      </c>
      <c r="I1452">
        <v>4305.8999999999996</v>
      </c>
      <c r="J1452" s="181">
        <v>37133</v>
      </c>
      <c r="K1452" s="183">
        <v>2001</v>
      </c>
      <c r="L1452" t="s">
        <v>629</v>
      </c>
    </row>
    <row r="1453" spans="3:12" ht="12.75" customHeight="1">
      <c r="C1453">
        <v>3000</v>
      </c>
      <c r="D1453" s="181">
        <v>37043</v>
      </c>
      <c r="E1453">
        <v>62976</v>
      </c>
      <c r="F1453" t="s">
        <v>2900</v>
      </c>
      <c r="G1453" s="167">
        <v>13604.74</v>
      </c>
      <c r="H1453">
        <v>-6329.98</v>
      </c>
      <c r="I1453">
        <v>7274.76</v>
      </c>
      <c r="J1453" s="181">
        <v>37043</v>
      </c>
      <c r="K1453" s="183">
        <v>2001</v>
      </c>
      <c r="L1453" t="s">
        <v>629</v>
      </c>
    </row>
    <row r="1454" spans="3:12" ht="12.75" customHeight="1">
      <c r="C1454">
        <v>3000</v>
      </c>
      <c r="D1454" s="181">
        <v>37072</v>
      </c>
      <c r="E1454">
        <v>62978</v>
      </c>
      <c r="F1454" t="s">
        <v>3354</v>
      </c>
      <c r="G1454" s="167">
        <v>155925.84</v>
      </c>
      <c r="H1454">
        <v>-107199.01</v>
      </c>
      <c r="I1454">
        <v>48726.83</v>
      </c>
      <c r="J1454" s="181">
        <v>37072</v>
      </c>
      <c r="K1454" s="183">
        <v>2001</v>
      </c>
      <c r="L1454" t="s">
        <v>629</v>
      </c>
    </row>
    <row r="1455" spans="3:12" ht="12.75" customHeight="1">
      <c r="C1455">
        <v>3000</v>
      </c>
      <c r="D1455" s="181">
        <v>37072</v>
      </c>
      <c r="E1455">
        <v>62979</v>
      </c>
      <c r="F1455" t="s">
        <v>3355</v>
      </c>
      <c r="G1455" s="167">
        <v>155925.84</v>
      </c>
      <c r="H1455">
        <v>-107199.01</v>
      </c>
      <c r="I1455">
        <v>48726.83</v>
      </c>
      <c r="J1455" s="181">
        <v>37072</v>
      </c>
      <c r="K1455" s="183">
        <v>2001</v>
      </c>
      <c r="L1455" t="s">
        <v>629</v>
      </c>
    </row>
    <row r="1456" spans="3:12" ht="12.75" customHeight="1">
      <c r="C1456">
        <v>3000</v>
      </c>
      <c r="D1456" s="181">
        <v>37103</v>
      </c>
      <c r="E1456">
        <v>62982</v>
      </c>
      <c r="F1456" t="s">
        <v>3362</v>
      </c>
      <c r="G1456" s="167">
        <v>23489.65</v>
      </c>
      <c r="H1456">
        <v>-10602.97</v>
      </c>
      <c r="I1456">
        <v>12886.68</v>
      </c>
      <c r="J1456" s="181">
        <v>37103</v>
      </c>
      <c r="K1456" s="183">
        <v>2001</v>
      </c>
      <c r="L1456" t="s">
        <v>629</v>
      </c>
    </row>
    <row r="1457" spans="3:12" ht="12.75" customHeight="1">
      <c r="C1457">
        <v>3000</v>
      </c>
      <c r="D1457" s="181">
        <v>37164</v>
      </c>
      <c r="E1457">
        <v>62983</v>
      </c>
      <c r="F1457" t="s">
        <v>3451</v>
      </c>
      <c r="G1457" s="167">
        <v>50132.74</v>
      </c>
      <c r="H1457">
        <v>-32899.61</v>
      </c>
      <c r="I1457">
        <v>17233.13</v>
      </c>
      <c r="J1457" s="181">
        <v>37164</v>
      </c>
      <c r="K1457" s="183">
        <v>2001</v>
      </c>
      <c r="L1457" t="s">
        <v>629</v>
      </c>
    </row>
    <row r="1458" spans="3:12" ht="12.75" customHeight="1">
      <c r="C1458">
        <v>3000</v>
      </c>
      <c r="D1458" s="181">
        <v>37195</v>
      </c>
      <c r="E1458">
        <v>62985</v>
      </c>
      <c r="F1458" t="s">
        <v>562</v>
      </c>
      <c r="G1458" s="167">
        <v>1359203.54</v>
      </c>
      <c r="H1458">
        <v>-585212.63</v>
      </c>
      <c r="I1458">
        <v>773990.91</v>
      </c>
      <c r="J1458" s="181">
        <v>37195</v>
      </c>
      <c r="K1458" s="183">
        <v>2001</v>
      </c>
      <c r="L1458" t="s">
        <v>629</v>
      </c>
    </row>
    <row r="1459" spans="3:12" ht="12.75" customHeight="1">
      <c r="C1459">
        <v>3000</v>
      </c>
      <c r="D1459" s="181">
        <v>37225</v>
      </c>
      <c r="E1459">
        <v>62986</v>
      </c>
      <c r="F1459" t="s">
        <v>566</v>
      </c>
      <c r="G1459" s="167">
        <v>42643.73</v>
      </c>
      <c r="H1459">
        <v>-21677.23</v>
      </c>
      <c r="I1459">
        <v>20966.5</v>
      </c>
      <c r="J1459" s="181">
        <v>37225</v>
      </c>
      <c r="K1459" s="183">
        <v>2001</v>
      </c>
      <c r="L1459" t="s">
        <v>629</v>
      </c>
    </row>
    <row r="1460" spans="3:12" ht="12.75" customHeight="1">
      <c r="C1460">
        <v>3000</v>
      </c>
      <c r="D1460" s="181">
        <v>37134</v>
      </c>
      <c r="E1460">
        <v>62987</v>
      </c>
      <c r="F1460" t="s">
        <v>2818</v>
      </c>
      <c r="G1460" s="167">
        <v>17468.27</v>
      </c>
      <c r="H1460">
        <v>-15527.36</v>
      </c>
      <c r="I1460">
        <v>1940.91</v>
      </c>
      <c r="J1460" s="181">
        <v>37134</v>
      </c>
      <c r="K1460" s="183">
        <v>2001</v>
      </c>
      <c r="L1460" t="s">
        <v>629</v>
      </c>
    </row>
    <row r="1461" spans="3:12" ht="12.75" customHeight="1">
      <c r="C1461">
        <v>3000</v>
      </c>
      <c r="D1461" s="181">
        <v>37499</v>
      </c>
      <c r="E1461">
        <v>63006</v>
      </c>
      <c r="F1461" t="s">
        <v>1909</v>
      </c>
      <c r="G1461" s="167">
        <v>138856.39000000001</v>
      </c>
      <c r="H1461">
        <v>-50142.59</v>
      </c>
      <c r="I1461">
        <v>88713.8</v>
      </c>
      <c r="J1461" s="181">
        <v>37499</v>
      </c>
      <c r="K1461" s="183">
        <v>2002</v>
      </c>
      <c r="L1461" t="s">
        <v>629</v>
      </c>
    </row>
    <row r="1462" spans="3:12" ht="12.75" customHeight="1">
      <c r="C1462">
        <v>3000</v>
      </c>
      <c r="D1462" s="181">
        <v>37468</v>
      </c>
      <c r="E1462">
        <v>63007</v>
      </c>
      <c r="F1462" t="s">
        <v>1878</v>
      </c>
      <c r="G1462" s="167">
        <v>584228.56000000006</v>
      </c>
      <c r="H1462">
        <v>-215028.56</v>
      </c>
      <c r="I1462">
        <v>369200</v>
      </c>
      <c r="J1462" s="181">
        <v>37468</v>
      </c>
      <c r="K1462" s="183">
        <v>2002</v>
      </c>
      <c r="L1462" t="s">
        <v>629</v>
      </c>
    </row>
    <row r="1463" spans="3:12" ht="12.75" customHeight="1">
      <c r="C1463">
        <v>3000</v>
      </c>
      <c r="D1463" s="181">
        <v>37408</v>
      </c>
      <c r="E1463">
        <v>63009</v>
      </c>
      <c r="F1463" t="s">
        <v>3874</v>
      </c>
      <c r="G1463" s="167">
        <v>8365.59</v>
      </c>
      <c r="H1463">
        <v>-3195.19</v>
      </c>
      <c r="I1463">
        <v>5170.3999999999996</v>
      </c>
      <c r="J1463" s="181">
        <v>37408</v>
      </c>
      <c r="K1463" s="183">
        <v>2002</v>
      </c>
      <c r="L1463" t="s">
        <v>629</v>
      </c>
    </row>
    <row r="1464" spans="3:12" ht="12.75" customHeight="1">
      <c r="C1464">
        <v>3000</v>
      </c>
      <c r="D1464" s="181">
        <v>37408</v>
      </c>
      <c r="E1464">
        <v>63010</v>
      </c>
      <c r="F1464" t="s">
        <v>3880</v>
      </c>
      <c r="G1464" s="167">
        <v>11735.76</v>
      </c>
      <c r="H1464">
        <v>-4482.41</v>
      </c>
      <c r="I1464">
        <v>7253.35</v>
      </c>
      <c r="J1464" s="181">
        <v>37408</v>
      </c>
      <c r="K1464" s="183">
        <v>2002</v>
      </c>
      <c r="L1464" t="s">
        <v>629</v>
      </c>
    </row>
    <row r="1465" spans="3:12" ht="12.75" customHeight="1">
      <c r="C1465">
        <v>3000</v>
      </c>
      <c r="D1465" s="181">
        <v>37408</v>
      </c>
      <c r="E1465">
        <v>63011</v>
      </c>
      <c r="F1465" t="s">
        <v>3908</v>
      </c>
      <c r="G1465" s="167">
        <v>225134.42</v>
      </c>
      <c r="H1465">
        <v>-85988.83</v>
      </c>
      <c r="I1465">
        <v>139145.59</v>
      </c>
      <c r="J1465" s="181">
        <v>37408</v>
      </c>
      <c r="K1465" s="183">
        <v>2002</v>
      </c>
      <c r="L1465" t="s">
        <v>629</v>
      </c>
    </row>
    <row r="1466" spans="3:12" ht="12.75" customHeight="1">
      <c r="C1466">
        <v>3000</v>
      </c>
      <c r="D1466" s="181">
        <v>37483</v>
      </c>
      <c r="E1466">
        <v>63012</v>
      </c>
      <c r="F1466" t="s">
        <v>3577</v>
      </c>
      <c r="G1466" s="167">
        <v>304931.71999999997</v>
      </c>
      <c r="H1466">
        <v>-112231.82</v>
      </c>
      <c r="I1466">
        <v>192699.9</v>
      </c>
      <c r="J1466" s="181">
        <v>37483</v>
      </c>
      <c r="K1466" s="183">
        <v>2002</v>
      </c>
      <c r="L1466" t="s">
        <v>629</v>
      </c>
    </row>
    <row r="1467" spans="3:12" ht="12.75" customHeight="1">
      <c r="C1467">
        <v>3000</v>
      </c>
      <c r="D1467" s="181">
        <v>37469</v>
      </c>
      <c r="E1467">
        <v>63013</v>
      </c>
      <c r="F1467" t="s">
        <v>3573</v>
      </c>
      <c r="G1467" s="167">
        <v>19701.39</v>
      </c>
      <c r="H1467">
        <v>-7251.21</v>
      </c>
      <c r="I1467">
        <v>12450.18</v>
      </c>
      <c r="J1467" s="181">
        <v>37469</v>
      </c>
      <c r="K1467" s="183">
        <v>2002</v>
      </c>
      <c r="L1467" t="s">
        <v>629</v>
      </c>
    </row>
    <row r="1468" spans="3:12" ht="12.75" customHeight="1">
      <c r="C1468">
        <v>3000</v>
      </c>
      <c r="D1468" s="181">
        <v>37529</v>
      </c>
      <c r="E1468">
        <v>63017</v>
      </c>
      <c r="F1468" t="s">
        <v>1658</v>
      </c>
      <c r="G1468" s="167">
        <v>53411.54</v>
      </c>
      <c r="H1468">
        <v>-18916.580000000002</v>
      </c>
      <c r="I1468">
        <v>34494.959999999999</v>
      </c>
      <c r="J1468" s="181">
        <v>37529</v>
      </c>
      <c r="K1468" s="183">
        <v>2002</v>
      </c>
      <c r="L1468" t="s">
        <v>629</v>
      </c>
    </row>
    <row r="1469" spans="3:12" ht="12.75" customHeight="1">
      <c r="C1469">
        <v>3000</v>
      </c>
      <c r="D1469" s="181">
        <v>37408</v>
      </c>
      <c r="E1469">
        <v>63018</v>
      </c>
      <c r="F1469" t="s">
        <v>3872</v>
      </c>
      <c r="G1469" s="167">
        <v>7786.95</v>
      </c>
      <c r="H1469">
        <v>-5948.37</v>
      </c>
      <c r="I1469">
        <v>1838.58</v>
      </c>
      <c r="J1469" s="181">
        <v>37408</v>
      </c>
      <c r="K1469" s="183">
        <v>2002</v>
      </c>
      <c r="L1469" t="s">
        <v>629</v>
      </c>
    </row>
    <row r="1470" spans="3:12" ht="12.75" customHeight="1">
      <c r="C1470">
        <v>3000</v>
      </c>
      <c r="D1470" s="181">
        <v>34851</v>
      </c>
      <c r="E1470">
        <v>63044</v>
      </c>
      <c r="F1470" t="s">
        <v>3223</v>
      </c>
      <c r="G1470" s="167">
        <v>6504.75</v>
      </c>
      <c r="H1470">
        <v>-6504.75</v>
      </c>
      <c r="I1470">
        <v>0</v>
      </c>
      <c r="J1470" s="181">
        <v>34851</v>
      </c>
      <c r="K1470" s="183">
        <v>1995</v>
      </c>
      <c r="L1470" t="s">
        <v>629</v>
      </c>
    </row>
    <row r="1471" spans="3:12" ht="12.75" customHeight="1">
      <c r="C1471">
        <v>3000</v>
      </c>
      <c r="D1471" s="181">
        <v>34851</v>
      </c>
      <c r="E1471">
        <v>63046</v>
      </c>
      <c r="F1471" t="s">
        <v>1935</v>
      </c>
      <c r="G1471" s="167">
        <v>46291</v>
      </c>
      <c r="H1471">
        <v>-44683.68</v>
      </c>
      <c r="I1471">
        <v>1607.32</v>
      </c>
      <c r="J1471" s="181">
        <v>34851</v>
      </c>
      <c r="K1471" s="183">
        <v>1995</v>
      </c>
      <c r="L1471" t="s">
        <v>629</v>
      </c>
    </row>
    <row r="1472" spans="3:12" ht="12.75" customHeight="1">
      <c r="C1472">
        <v>3000</v>
      </c>
      <c r="D1472" s="181">
        <v>34851</v>
      </c>
      <c r="E1472">
        <v>63047</v>
      </c>
      <c r="F1472" t="s">
        <v>1934</v>
      </c>
      <c r="G1472" s="167">
        <v>46291</v>
      </c>
      <c r="H1472">
        <v>-44683.68</v>
      </c>
      <c r="I1472">
        <v>1607.32</v>
      </c>
      <c r="J1472" s="181">
        <v>34851</v>
      </c>
      <c r="K1472" s="183">
        <v>1995</v>
      </c>
      <c r="L1472" t="s">
        <v>629</v>
      </c>
    </row>
    <row r="1473" spans="3:12" ht="12.75" customHeight="1">
      <c r="C1473">
        <v>3000</v>
      </c>
      <c r="D1473" s="181">
        <v>34851</v>
      </c>
      <c r="E1473">
        <v>63049</v>
      </c>
      <c r="F1473" t="s">
        <v>1516</v>
      </c>
      <c r="G1473" s="167">
        <v>14275</v>
      </c>
      <c r="H1473">
        <v>-13779.34</v>
      </c>
      <c r="I1473">
        <v>495.66</v>
      </c>
      <c r="J1473" s="181">
        <v>34851</v>
      </c>
      <c r="K1473" s="183">
        <v>1995</v>
      </c>
      <c r="L1473" t="s">
        <v>629</v>
      </c>
    </row>
    <row r="1474" spans="3:12" ht="12.75" customHeight="1">
      <c r="C1474">
        <v>3000</v>
      </c>
      <c r="D1474" s="181">
        <v>34907</v>
      </c>
      <c r="E1474">
        <v>63052</v>
      </c>
      <c r="F1474" t="s">
        <v>1941</v>
      </c>
      <c r="G1474" s="167">
        <v>2653.33</v>
      </c>
      <c r="H1474">
        <v>-2653.33</v>
      </c>
      <c r="I1474">
        <v>0</v>
      </c>
      <c r="J1474" s="181">
        <v>34907</v>
      </c>
      <c r="K1474" s="183">
        <v>1995</v>
      </c>
      <c r="L1474" t="s">
        <v>629</v>
      </c>
    </row>
    <row r="1475" spans="3:12" ht="12.75" customHeight="1">
      <c r="C1475">
        <v>3000</v>
      </c>
      <c r="D1475" s="181">
        <v>34950</v>
      </c>
      <c r="E1475">
        <v>63053</v>
      </c>
      <c r="F1475" t="s">
        <v>1948</v>
      </c>
      <c r="G1475" s="167">
        <v>4650</v>
      </c>
      <c r="H1475">
        <v>-4391.67</v>
      </c>
      <c r="I1475">
        <v>258.33</v>
      </c>
      <c r="J1475" s="181">
        <v>34950</v>
      </c>
      <c r="K1475" s="183">
        <v>1995</v>
      </c>
      <c r="L1475" t="s">
        <v>629</v>
      </c>
    </row>
    <row r="1476" spans="3:12" ht="12.75" customHeight="1">
      <c r="C1476">
        <v>3000</v>
      </c>
      <c r="D1476" s="181">
        <v>34950</v>
      </c>
      <c r="E1476">
        <v>63054</v>
      </c>
      <c r="F1476" t="s">
        <v>1947</v>
      </c>
      <c r="G1476" s="167">
        <v>4386</v>
      </c>
      <c r="H1476">
        <v>-4142.33</v>
      </c>
      <c r="I1476">
        <v>243.67</v>
      </c>
      <c r="J1476" s="181">
        <v>34950</v>
      </c>
      <c r="K1476" s="183">
        <v>1995</v>
      </c>
      <c r="L1476" t="s">
        <v>629</v>
      </c>
    </row>
    <row r="1477" spans="3:12" ht="12.75" customHeight="1">
      <c r="C1477">
        <v>3000</v>
      </c>
      <c r="D1477" s="181">
        <v>34950</v>
      </c>
      <c r="E1477">
        <v>63055</v>
      </c>
      <c r="F1477" t="s">
        <v>1946</v>
      </c>
      <c r="G1477" s="167">
        <v>2355</v>
      </c>
      <c r="H1477">
        <v>-2355</v>
      </c>
      <c r="I1477">
        <v>0</v>
      </c>
      <c r="J1477" s="181">
        <v>34950</v>
      </c>
      <c r="K1477" s="183">
        <v>1995</v>
      </c>
      <c r="L1477" t="s">
        <v>629</v>
      </c>
    </row>
    <row r="1478" spans="3:12" ht="12.75" customHeight="1">
      <c r="C1478">
        <v>3000</v>
      </c>
      <c r="D1478" s="181">
        <v>37773</v>
      </c>
      <c r="E1478">
        <v>63068</v>
      </c>
      <c r="F1478" t="s">
        <v>3432</v>
      </c>
      <c r="G1478" s="167">
        <v>42693.71</v>
      </c>
      <c r="H1478">
        <v>-19123.22</v>
      </c>
      <c r="I1478">
        <v>23570.49</v>
      </c>
      <c r="J1478" s="181">
        <v>37773</v>
      </c>
      <c r="K1478" s="183">
        <v>2003</v>
      </c>
      <c r="L1478" t="s">
        <v>629</v>
      </c>
    </row>
    <row r="1479" spans="3:12" ht="12.75" customHeight="1">
      <c r="C1479">
        <v>3000</v>
      </c>
      <c r="D1479" s="181">
        <v>37773</v>
      </c>
      <c r="E1479">
        <v>63069</v>
      </c>
      <c r="F1479" t="s">
        <v>3431</v>
      </c>
      <c r="G1479" s="167">
        <v>42693.71</v>
      </c>
      <c r="H1479">
        <v>-19123.22</v>
      </c>
      <c r="I1479">
        <v>23570.49</v>
      </c>
      <c r="J1479" s="181">
        <v>37773</v>
      </c>
      <c r="K1479" s="183">
        <v>2003</v>
      </c>
      <c r="L1479" t="s">
        <v>629</v>
      </c>
    </row>
    <row r="1480" spans="3:12" ht="12.75" customHeight="1">
      <c r="C1480">
        <v>3000</v>
      </c>
      <c r="D1480" s="181">
        <v>38139</v>
      </c>
      <c r="E1480">
        <v>63081</v>
      </c>
      <c r="F1480" t="s">
        <v>2460</v>
      </c>
      <c r="G1480" s="167">
        <v>4385734.7300000004</v>
      </c>
      <c r="H1480">
        <v>-944151.22</v>
      </c>
      <c r="I1480">
        <v>3441583.51</v>
      </c>
      <c r="J1480" s="181">
        <v>38139</v>
      </c>
      <c r="K1480" s="183">
        <v>2004</v>
      </c>
      <c r="L1480" t="s">
        <v>629</v>
      </c>
    </row>
    <row r="1481" spans="3:12" ht="12.75" customHeight="1">
      <c r="C1481">
        <v>3000</v>
      </c>
      <c r="D1481" s="181">
        <v>38223</v>
      </c>
      <c r="E1481">
        <v>63085</v>
      </c>
      <c r="F1481" t="s">
        <v>475</v>
      </c>
      <c r="G1481" s="167">
        <v>35723.019999999997</v>
      </c>
      <c r="H1481">
        <v>-10419.219999999999</v>
      </c>
      <c r="I1481">
        <v>25303.8</v>
      </c>
      <c r="J1481" s="181">
        <v>38223</v>
      </c>
      <c r="K1481" s="183">
        <v>2004</v>
      </c>
      <c r="L1481" t="s">
        <v>629</v>
      </c>
    </row>
    <row r="1482" spans="3:12" ht="12.75" customHeight="1">
      <c r="C1482">
        <v>3000</v>
      </c>
      <c r="D1482" s="181">
        <v>38146</v>
      </c>
      <c r="E1482">
        <v>63089</v>
      </c>
      <c r="F1482" t="s">
        <v>2464</v>
      </c>
      <c r="G1482" s="167">
        <v>23012.81</v>
      </c>
      <c r="H1482">
        <v>-4954.1400000000003</v>
      </c>
      <c r="I1482">
        <v>18058.669999999998</v>
      </c>
      <c r="J1482" s="181">
        <v>38146</v>
      </c>
      <c r="K1482" s="183">
        <v>2004</v>
      </c>
      <c r="L1482" t="s">
        <v>629</v>
      </c>
    </row>
    <row r="1483" spans="3:12" ht="12.75" customHeight="1">
      <c r="C1483">
        <v>3000</v>
      </c>
      <c r="D1483" s="181">
        <v>38139</v>
      </c>
      <c r="E1483">
        <v>63090</v>
      </c>
      <c r="F1483" t="s">
        <v>3469</v>
      </c>
      <c r="G1483" s="167">
        <v>72557.45</v>
      </c>
      <c r="H1483">
        <v>-15620</v>
      </c>
      <c r="I1483">
        <v>56937.45</v>
      </c>
      <c r="J1483" s="181">
        <v>38139</v>
      </c>
      <c r="K1483" s="183">
        <v>2004</v>
      </c>
      <c r="L1483" t="s">
        <v>629</v>
      </c>
    </row>
    <row r="1484" spans="3:12" ht="12.75" customHeight="1">
      <c r="C1484">
        <v>3000</v>
      </c>
      <c r="D1484" s="181">
        <v>38441</v>
      </c>
      <c r="E1484">
        <v>63115</v>
      </c>
      <c r="F1484" t="s">
        <v>3019</v>
      </c>
      <c r="G1484" s="167">
        <v>63391.43</v>
      </c>
      <c r="H1484">
        <v>-13866.87</v>
      </c>
      <c r="I1484">
        <v>49524.56</v>
      </c>
      <c r="J1484" s="181">
        <v>38441</v>
      </c>
      <c r="K1484" s="183">
        <v>2005</v>
      </c>
      <c r="L1484" t="s">
        <v>629</v>
      </c>
    </row>
    <row r="1485" spans="3:12" ht="12.75" customHeight="1">
      <c r="C1485">
        <v>3000</v>
      </c>
      <c r="D1485" s="181">
        <v>38441</v>
      </c>
      <c r="E1485">
        <v>63117</v>
      </c>
      <c r="F1485" t="s">
        <v>3021</v>
      </c>
      <c r="G1485" s="167">
        <v>197439.26</v>
      </c>
      <c r="H1485">
        <v>-43189.84</v>
      </c>
      <c r="I1485">
        <v>154249.42000000001</v>
      </c>
      <c r="J1485" s="181">
        <v>38441</v>
      </c>
      <c r="K1485" s="183">
        <v>2005</v>
      </c>
      <c r="L1485" t="s">
        <v>629</v>
      </c>
    </row>
    <row r="1486" spans="3:12" ht="12.75" customHeight="1">
      <c r="C1486">
        <v>3000</v>
      </c>
      <c r="D1486" s="181">
        <v>38441</v>
      </c>
      <c r="E1486">
        <v>63118</v>
      </c>
      <c r="F1486" t="s">
        <v>3022</v>
      </c>
      <c r="G1486" s="167">
        <v>202524.37</v>
      </c>
      <c r="H1486">
        <v>-35441.769999999997</v>
      </c>
      <c r="I1486">
        <v>167082.6</v>
      </c>
      <c r="J1486" s="181">
        <v>38441</v>
      </c>
      <c r="K1486" s="183">
        <v>2005</v>
      </c>
      <c r="L1486" t="s">
        <v>629</v>
      </c>
    </row>
    <row r="1487" spans="3:12" ht="12.75" customHeight="1">
      <c r="C1487">
        <v>3000</v>
      </c>
      <c r="D1487" s="181">
        <v>38441</v>
      </c>
      <c r="E1487">
        <v>63119</v>
      </c>
      <c r="F1487" t="s">
        <v>3023</v>
      </c>
      <c r="G1487" s="167">
        <v>78364.509999999995</v>
      </c>
      <c r="H1487">
        <v>-13713.79</v>
      </c>
      <c r="I1487">
        <v>64650.720000000001</v>
      </c>
      <c r="J1487" s="181">
        <v>38441</v>
      </c>
      <c r="K1487" s="183">
        <v>2005</v>
      </c>
      <c r="L1487" t="s">
        <v>629</v>
      </c>
    </row>
    <row r="1488" spans="3:12" ht="12.75" customHeight="1">
      <c r="C1488">
        <v>3000</v>
      </c>
      <c r="D1488" s="181">
        <v>38441</v>
      </c>
      <c r="E1488">
        <v>63120</v>
      </c>
      <c r="F1488" t="s">
        <v>3024</v>
      </c>
      <c r="G1488" s="167">
        <v>33296</v>
      </c>
      <c r="H1488">
        <v>-4855.67</v>
      </c>
      <c r="I1488">
        <v>28440.33</v>
      </c>
      <c r="J1488" s="181">
        <v>38441</v>
      </c>
      <c r="K1488" s="183">
        <v>2005</v>
      </c>
      <c r="L1488" t="s">
        <v>629</v>
      </c>
    </row>
    <row r="1489" spans="3:12" ht="12.75" customHeight="1">
      <c r="C1489">
        <v>3000</v>
      </c>
      <c r="D1489" s="181">
        <v>37681</v>
      </c>
      <c r="E1489">
        <v>63438</v>
      </c>
      <c r="F1489" t="s">
        <v>1061</v>
      </c>
      <c r="G1489" s="167">
        <v>19634.5</v>
      </c>
      <c r="H1489">
        <v>-6272.14</v>
      </c>
      <c r="I1489">
        <v>13362.36</v>
      </c>
      <c r="J1489" s="181">
        <v>37681</v>
      </c>
      <c r="K1489" s="183">
        <v>2003</v>
      </c>
      <c r="L1489" t="s">
        <v>629</v>
      </c>
    </row>
    <row r="1490" spans="3:12" ht="12.75" customHeight="1">
      <c r="C1490">
        <v>3000</v>
      </c>
      <c r="D1490" s="181">
        <v>37530</v>
      </c>
      <c r="E1490">
        <v>63439</v>
      </c>
      <c r="F1490" t="s">
        <v>1663</v>
      </c>
      <c r="G1490" s="167">
        <v>227121.96</v>
      </c>
      <c r="H1490">
        <v>-120658.54</v>
      </c>
      <c r="I1490">
        <v>106463.42</v>
      </c>
      <c r="J1490" s="181">
        <v>37530</v>
      </c>
      <c r="K1490" s="183">
        <v>2002</v>
      </c>
      <c r="L1490" t="s">
        <v>629</v>
      </c>
    </row>
    <row r="1491" spans="3:12" ht="12.75" customHeight="1">
      <c r="C1491">
        <v>3000</v>
      </c>
      <c r="D1491" s="181">
        <v>37561</v>
      </c>
      <c r="E1491">
        <v>63443</v>
      </c>
      <c r="F1491" t="s">
        <v>1677</v>
      </c>
      <c r="G1491" s="167">
        <v>18889.78</v>
      </c>
      <c r="H1491">
        <v>-9838.42</v>
      </c>
      <c r="I1491">
        <v>9051.36</v>
      </c>
      <c r="J1491" s="181">
        <v>37561</v>
      </c>
      <c r="K1491" s="183">
        <v>2002</v>
      </c>
      <c r="L1491" t="s">
        <v>629</v>
      </c>
    </row>
    <row r="1492" spans="3:12" ht="12.75" customHeight="1">
      <c r="C1492">
        <v>3000</v>
      </c>
      <c r="D1492" s="181">
        <v>35305</v>
      </c>
      <c r="E1492">
        <v>63536</v>
      </c>
      <c r="F1492" t="s">
        <v>196</v>
      </c>
      <c r="G1492" s="167">
        <v>5135</v>
      </c>
      <c r="H1492">
        <v>-4421.8100000000004</v>
      </c>
      <c r="I1492">
        <v>713.19</v>
      </c>
      <c r="J1492" s="181">
        <v>35305</v>
      </c>
      <c r="K1492" s="183">
        <v>1996</v>
      </c>
      <c r="L1492" t="s">
        <v>629</v>
      </c>
    </row>
    <row r="1493" spans="3:12" ht="12.75" customHeight="1">
      <c r="C1493">
        <v>3000</v>
      </c>
      <c r="D1493" s="181">
        <v>35909</v>
      </c>
      <c r="E1493">
        <v>63560</v>
      </c>
      <c r="F1493" t="s">
        <v>2395</v>
      </c>
      <c r="G1493" s="167">
        <v>11048.82</v>
      </c>
      <c r="H1493">
        <v>-7979.7</v>
      </c>
      <c r="I1493">
        <v>3069.12</v>
      </c>
      <c r="J1493" s="181">
        <v>35909</v>
      </c>
      <c r="K1493" s="183">
        <v>1998</v>
      </c>
      <c r="L1493" t="s">
        <v>629</v>
      </c>
    </row>
    <row r="1494" spans="3:12" ht="12.75" customHeight="1">
      <c r="C1494">
        <v>3000</v>
      </c>
      <c r="D1494" s="181">
        <v>35915</v>
      </c>
      <c r="E1494">
        <v>63562</v>
      </c>
      <c r="F1494" t="s">
        <v>2400</v>
      </c>
      <c r="G1494" s="167">
        <v>8025</v>
      </c>
      <c r="H1494">
        <v>-5795.83</v>
      </c>
      <c r="I1494">
        <v>2229.17</v>
      </c>
      <c r="J1494" s="181">
        <v>35915</v>
      </c>
      <c r="K1494" s="183">
        <v>1998</v>
      </c>
      <c r="L1494" t="s">
        <v>629</v>
      </c>
    </row>
    <row r="1495" spans="3:12" ht="12.75" customHeight="1">
      <c r="C1495">
        <v>3000</v>
      </c>
      <c r="D1495" s="181">
        <v>35734</v>
      </c>
      <c r="E1495">
        <v>63563</v>
      </c>
      <c r="F1495" t="s">
        <v>1423</v>
      </c>
      <c r="G1495" s="167">
        <v>5666.72</v>
      </c>
      <c r="H1495">
        <v>-4328.75</v>
      </c>
      <c r="I1495">
        <v>1337.97</v>
      </c>
      <c r="J1495" s="181">
        <v>35734</v>
      </c>
      <c r="K1495" s="183">
        <v>1997</v>
      </c>
      <c r="L1495" t="s">
        <v>629</v>
      </c>
    </row>
    <row r="1496" spans="3:12" ht="12.75" customHeight="1">
      <c r="C1496">
        <v>3000</v>
      </c>
      <c r="D1496" s="181">
        <v>35682</v>
      </c>
      <c r="E1496">
        <v>63566</v>
      </c>
      <c r="F1496" t="s">
        <v>2561</v>
      </c>
      <c r="G1496" s="167">
        <v>10118.26</v>
      </c>
      <c r="H1496">
        <v>-10118.26</v>
      </c>
      <c r="I1496">
        <v>0</v>
      </c>
      <c r="J1496" s="181">
        <v>35682</v>
      </c>
      <c r="K1496" s="183">
        <v>1997</v>
      </c>
      <c r="L1496" t="s">
        <v>629</v>
      </c>
    </row>
    <row r="1497" spans="3:12" ht="12.75" customHeight="1">
      <c r="C1497">
        <v>3000</v>
      </c>
      <c r="D1497" s="181">
        <v>35711</v>
      </c>
      <c r="E1497">
        <v>63567</v>
      </c>
      <c r="F1497" t="s">
        <v>1420</v>
      </c>
      <c r="G1497" s="167">
        <v>7222.5</v>
      </c>
      <c r="H1497">
        <v>-7222.5</v>
      </c>
      <c r="I1497">
        <v>0</v>
      </c>
      <c r="J1497" s="181">
        <v>35711</v>
      </c>
      <c r="K1497" s="183">
        <v>1997</v>
      </c>
      <c r="L1497" t="s">
        <v>629</v>
      </c>
    </row>
    <row r="1498" spans="3:12" ht="12.75" customHeight="1">
      <c r="C1498">
        <v>3000</v>
      </c>
      <c r="D1498" s="181">
        <v>35919</v>
      </c>
      <c r="E1498">
        <v>63568</v>
      </c>
      <c r="F1498" t="s">
        <v>1523</v>
      </c>
      <c r="G1498" s="167">
        <v>8778.7999999999993</v>
      </c>
      <c r="H1498">
        <v>-8778.7999999999993</v>
      </c>
      <c r="I1498">
        <v>0</v>
      </c>
      <c r="J1498" s="181">
        <v>35919</v>
      </c>
      <c r="K1498" s="183">
        <v>1998</v>
      </c>
      <c r="L1498" t="s">
        <v>629</v>
      </c>
    </row>
    <row r="1499" spans="3:12" ht="12.75" customHeight="1">
      <c r="C1499">
        <v>3000</v>
      </c>
      <c r="D1499" s="181">
        <v>35692</v>
      </c>
      <c r="E1499">
        <v>63569</v>
      </c>
      <c r="F1499" t="s">
        <v>2562</v>
      </c>
      <c r="G1499" s="167">
        <v>3242.64</v>
      </c>
      <c r="H1499">
        <v>-3242.64</v>
      </c>
      <c r="I1499">
        <v>0</v>
      </c>
      <c r="J1499" s="181">
        <v>35692</v>
      </c>
      <c r="K1499" s="183">
        <v>1997</v>
      </c>
      <c r="L1499" t="s">
        <v>629</v>
      </c>
    </row>
    <row r="1500" spans="3:12" ht="12.75" customHeight="1">
      <c r="C1500">
        <v>3000</v>
      </c>
      <c r="D1500" s="181">
        <v>35907</v>
      </c>
      <c r="E1500">
        <v>63570</v>
      </c>
      <c r="F1500" t="s">
        <v>3221</v>
      </c>
      <c r="G1500" s="167">
        <v>19855.5</v>
      </c>
      <c r="H1500">
        <v>-19855.5</v>
      </c>
      <c r="I1500">
        <v>0</v>
      </c>
      <c r="J1500" s="181">
        <v>35907</v>
      </c>
      <c r="K1500" s="183">
        <v>1998</v>
      </c>
      <c r="L1500" t="s">
        <v>629</v>
      </c>
    </row>
    <row r="1501" spans="3:12" ht="12.75" customHeight="1">
      <c r="C1501">
        <v>3000</v>
      </c>
      <c r="D1501" s="181">
        <v>35947</v>
      </c>
      <c r="E1501">
        <v>63572</v>
      </c>
      <c r="F1501" t="s">
        <v>2593</v>
      </c>
      <c r="G1501" s="167">
        <v>14624.76</v>
      </c>
      <c r="H1501">
        <v>-14624.76</v>
      </c>
      <c r="I1501">
        <v>0</v>
      </c>
      <c r="J1501" s="181">
        <v>35947</v>
      </c>
      <c r="K1501" s="183">
        <v>1998</v>
      </c>
      <c r="L1501" t="s">
        <v>629</v>
      </c>
    </row>
    <row r="1502" spans="3:12" ht="12.75" customHeight="1">
      <c r="C1502">
        <v>3000</v>
      </c>
      <c r="D1502" s="181">
        <v>35947</v>
      </c>
      <c r="E1502">
        <v>63573</v>
      </c>
      <c r="F1502" t="s">
        <v>1532</v>
      </c>
      <c r="G1502" s="167">
        <v>7440.48</v>
      </c>
      <c r="H1502">
        <v>-5322.01</v>
      </c>
      <c r="I1502">
        <v>2118.4699999999998</v>
      </c>
      <c r="J1502" s="181">
        <v>35947</v>
      </c>
      <c r="K1502" s="183">
        <v>1998</v>
      </c>
      <c r="L1502" t="s">
        <v>629</v>
      </c>
    </row>
    <row r="1503" spans="3:12" ht="12.75" customHeight="1">
      <c r="C1503">
        <v>3000</v>
      </c>
      <c r="D1503" s="181">
        <v>35947</v>
      </c>
      <c r="E1503">
        <v>63574</v>
      </c>
      <c r="F1503" t="s">
        <v>1535</v>
      </c>
      <c r="G1503" s="167">
        <v>8433.25</v>
      </c>
      <c r="H1503">
        <v>-6032.12</v>
      </c>
      <c r="I1503">
        <v>2401.13</v>
      </c>
      <c r="J1503" s="181">
        <v>35947</v>
      </c>
      <c r="K1503" s="183">
        <v>1998</v>
      </c>
      <c r="L1503" t="s">
        <v>629</v>
      </c>
    </row>
    <row r="1504" spans="3:12" ht="12.75" customHeight="1">
      <c r="C1504">
        <v>3000</v>
      </c>
      <c r="D1504" s="181">
        <v>35947</v>
      </c>
      <c r="E1504">
        <v>63575</v>
      </c>
      <c r="F1504" t="s">
        <v>1526</v>
      </c>
      <c r="G1504" s="167">
        <v>3122.44</v>
      </c>
      <c r="H1504">
        <v>-2233.41</v>
      </c>
      <c r="I1504">
        <v>889.03</v>
      </c>
      <c r="J1504" s="181">
        <v>35947</v>
      </c>
      <c r="K1504" s="183">
        <v>1998</v>
      </c>
      <c r="L1504" t="s">
        <v>629</v>
      </c>
    </row>
    <row r="1505" spans="3:12" ht="12.75" customHeight="1">
      <c r="C1505">
        <v>3000</v>
      </c>
      <c r="D1505" s="181">
        <v>36249</v>
      </c>
      <c r="E1505">
        <v>63588</v>
      </c>
      <c r="F1505" t="s">
        <v>1755</v>
      </c>
      <c r="G1505" s="167">
        <v>14411.25</v>
      </c>
      <c r="H1505">
        <v>-9307.27</v>
      </c>
      <c r="I1505">
        <v>5103.9799999999996</v>
      </c>
      <c r="J1505" s="181">
        <v>36249</v>
      </c>
      <c r="K1505" s="183">
        <v>1999</v>
      </c>
      <c r="L1505" t="s">
        <v>629</v>
      </c>
    </row>
    <row r="1506" spans="3:12" ht="12.75" customHeight="1">
      <c r="C1506">
        <v>3000</v>
      </c>
      <c r="D1506" s="181">
        <v>36270</v>
      </c>
      <c r="E1506">
        <v>63590</v>
      </c>
      <c r="F1506" t="s">
        <v>1768</v>
      </c>
      <c r="G1506" s="167">
        <v>4264.66</v>
      </c>
      <c r="H1506">
        <v>-4264.66</v>
      </c>
      <c r="I1506">
        <v>0</v>
      </c>
      <c r="J1506" s="181">
        <v>36270</v>
      </c>
      <c r="K1506" s="183">
        <v>1999</v>
      </c>
      <c r="L1506" t="s">
        <v>629</v>
      </c>
    </row>
    <row r="1507" spans="3:12" ht="12.75" customHeight="1">
      <c r="C1507">
        <v>3000</v>
      </c>
      <c r="D1507" s="181">
        <v>36192</v>
      </c>
      <c r="E1507">
        <v>63591</v>
      </c>
      <c r="F1507" t="s">
        <v>1732</v>
      </c>
      <c r="G1507" s="167">
        <v>5897.94</v>
      </c>
      <c r="H1507">
        <v>-5897.94</v>
      </c>
      <c r="I1507">
        <v>0</v>
      </c>
      <c r="J1507" s="181">
        <v>36192</v>
      </c>
      <c r="K1507" s="183">
        <v>1999</v>
      </c>
      <c r="L1507" t="s">
        <v>629</v>
      </c>
    </row>
    <row r="1508" spans="3:12" ht="12.75" customHeight="1">
      <c r="C1508">
        <v>3000</v>
      </c>
      <c r="D1508" s="181">
        <v>36279</v>
      </c>
      <c r="E1508">
        <v>63592</v>
      </c>
      <c r="F1508" t="s">
        <v>1314</v>
      </c>
      <c r="G1508" s="167">
        <v>11048.63</v>
      </c>
      <c r="H1508">
        <v>-11048.63</v>
      </c>
      <c r="I1508">
        <v>0</v>
      </c>
      <c r="J1508" s="181">
        <v>36279</v>
      </c>
      <c r="K1508" s="183">
        <v>1999</v>
      </c>
      <c r="L1508" t="s">
        <v>629</v>
      </c>
    </row>
    <row r="1509" spans="3:12" ht="12.75" customHeight="1">
      <c r="C1509">
        <v>3000</v>
      </c>
      <c r="D1509" s="181">
        <v>36270</v>
      </c>
      <c r="E1509">
        <v>63593</v>
      </c>
      <c r="F1509" t="s">
        <v>1769</v>
      </c>
      <c r="G1509" s="167">
        <v>20207.78</v>
      </c>
      <c r="H1509">
        <v>-12910.52</v>
      </c>
      <c r="I1509">
        <v>7297.26</v>
      </c>
      <c r="J1509" s="181">
        <v>36270</v>
      </c>
      <c r="K1509" s="183">
        <v>1999</v>
      </c>
      <c r="L1509" t="s">
        <v>629</v>
      </c>
    </row>
    <row r="1510" spans="3:12" ht="12.75" customHeight="1">
      <c r="C1510">
        <v>3000</v>
      </c>
      <c r="D1510" s="181">
        <v>36230</v>
      </c>
      <c r="E1510">
        <v>63594</v>
      </c>
      <c r="F1510" t="s">
        <v>1745</v>
      </c>
      <c r="G1510" s="167">
        <v>14949.92</v>
      </c>
      <c r="H1510">
        <v>-14638.46</v>
      </c>
      <c r="I1510">
        <v>311.45999999999998</v>
      </c>
      <c r="J1510" s="181">
        <v>36230</v>
      </c>
      <c r="K1510" s="183">
        <v>1999</v>
      </c>
      <c r="L1510" t="s">
        <v>629</v>
      </c>
    </row>
    <row r="1511" spans="3:12" ht="12.75" customHeight="1">
      <c r="C1511">
        <v>3000</v>
      </c>
      <c r="D1511" s="181">
        <v>36266</v>
      </c>
      <c r="E1511">
        <v>63595</v>
      </c>
      <c r="F1511" t="s">
        <v>1763</v>
      </c>
      <c r="G1511" s="167">
        <v>8145.02</v>
      </c>
      <c r="H1511">
        <v>-5203.76</v>
      </c>
      <c r="I1511">
        <v>2941.26</v>
      </c>
      <c r="J1511" s="181">
        <v>36266</v>
      </c>
      <c r="K1511" s="183">
        <v>1999</v>
      </c>
      <c r="L1511" t="s">
        <v>629</v>
      </c>
    </row>
    <row r="1512" spans="3:12" ht="12.75" customHeight="1">
      <c r="C1512">
        <v>3000</v>
      </c>
      <c r="D1512" s="181">
        <v>36266</v>
      </c>
      <c r="E1512">
        <v>63596</v>
      </c>
      <c r="F1512" t="s">
        <v>1766</v>
      </c>
      <c r="G1512" s="167">
        <v>8145.03</v>
      </c>
      <c r="H1512">
        <v>-5203.7700000000004</v>
      </c>
      <c r="I1512">
        <v>2941.26</v>
      </c>
      <c r="J1512" s="181">
        <v>36266</v>
      </c>
      <c r="K1512" s="183">
        <v>1999</v>
      </c>
      <c r="L1512" t="s">
        <v>629</v>
      </c>
    </row>
    <row r="1513" spans="3:12" ht="12.75" customHeight="1">
      <c r="C1513">
        <v>3000</v>
      </c>
      <c r="D1513" s="181">
        <v>36271</v>
      </c>
      <c r="E1513">
        <v>63599</v>
      </c>
      <c r="F1513" t="s">
        <v>1770</v>
      </c>
      <c r="G1513" s="167">
        <v>146237.10999999999</v>
      </c>
      <c r="H1513">
        <v>-93429.27</v>
      </c>
      <c r="I1513">
        <v>52807.839999999997</v>
      </c>
      <c r="J1513" s="181">
        <v>36271</v>
      </c>
      <c r="K1513" s="183">
        <v>1999</v>
      </c>
      <c r="L1513" t="s">
        <v>629</v>
      </c>
    </row>
    <row r="1514" spans="3:12" ht="12.75" customHeight="1">
      <c r="C1514">
        <v>3000</v>
      </c>
      <c r="D1514" s="181">
        <v>36271</v>
      </c>
      <c r="E1514">
        <v>63600</v>
      </c>
      <c r="F1514" t="s">
        <v>0</v>
      </c>
      <c r="G1514" s="167">
        <v>828893.08</v>
      </c>
      <c r="H1514">
        <v>-635484.69999999995</v>
      </c>
      <c r="I1514">
        <v>193408.38</v>
      </c>
      <c r="J1514" s="181">
        <v>36271</v>
      </c>
      <c r="K1514" s="183">
        <v>1999</v>
      </c>
      <c r="L1514" t="s">
        <v>629</v>
      </c>
    </row>
    <row r="1515" spans="3:12" ht="12.75" customHeight="1">
      <c r="C1515">
        <v>3000</v>
      </c>
      <c r="D1515" s="181">
        <v>36271</v>
      </c>
      <c r="E1515">
        <v>63601</v>
      </c>
      <c r="F1515" t="s">
        <v>1</v>
      </c>
      <c r="G1515" s="167">
        <v>1061648.43</v>
      </c>
      <c r="H1515">
        <v>-1017413.08</v>
      </c>
      <c r="I1515">
        <v>44235.35</v>
      </c>
      <c r="J1515" s="181">
        <v>36271</v>
      </c>
      <c r="K1515" s="183">
        <v>1999</v>
      </c>
      <c r="L1515" t="s">
        <v>629</v>
      </c>
    </row>
    <row r="1516" spans="3:12" ht="12.75" customHeight="1">
      <c r="C1516">
        <v>3000</v>
      </c>
      <c r="D1516" s="181">
        <v>37134</v>
      </c>
      <c r="E1516">
        <v>63657</v>
      </c>
      <c r="F1516" t="s">
        <v>2817</v>
      </c>
      <c r="G1516" s="167">
        <v>12989.56</v>
      </c>
      <c r="H1516">
        <v>-5773.14</v>
      </c>
      <c r="I1516">
        <v>7216.42</v>
      </c>
      <c r="J1516" s="181">
        <v>37134</v>
      </c>
      <c r="K1516" s="183">
        <v>2001</v>
      </c>
      <c r="L1516" t="s">
        <v>629</v>
      </c>
    </row>
    <row r="1517" spans="3:12" ht="12.75" customHeight="1">
      <c r="C1517">
        <v>3000</v>
      </c>
      <c r="D1517" s="181">
        <v>37134</v>
      </c>
      <c r="E1517">
        <v>63659</v>
      </c>
      <c r="F1517" t="s">
        <v>538</v>
      </c>
      <c r="G1517" s="167">
        <v>238622.73</v>
      </c>
      <c r="H1517">
        <v>-106054.55</v>
      </c>
      <c r="I1517">
        <v>132568.18</v>
      </c>
      <c r="J1517" s="181">
        <v>37134</v>
      </c>
      <c r="K1517" s="183">
        <v>2001</v>
      </c>
      <c r="L1517" t="s">
        <v>629</v>
      </c>
    </row>
    <row r="1518" spans="3:12" ht="12.75" customHeight="1">
      <c r="C1518">
        <v>3000</v>
      </c>
      <c r="D1518" s="181">
        <v>37043</v>
      </c>
      <c r="E1518">
        <v>63660</v>
      </c>
      <c r="F1518" t="s">
        <v>3329</v>
      </c>
      <c r="G1518" s="167">
        <v>106690.7</v>
      </c>
      <c r="H1518">
        <v>-49640.81</v>
      </c>
      <c r="I1518">
        <v>57049.89</v>
      </c>
      <c r="J1518" s="181">
        <v>37043</v>
      </c>
      <c r="K1518" s="183">
        <v>2001</v>
      </c>
      <c r="L1518" t="s">
        <v>629</v>
      </c>
    </row>
    <row r="1519" spans="3:12" ht="12.75" customHeight="1">
      <c r="C1519">
        <v>3000</v>
      </c>
      <c r="D1519" s="181">
        <v>37408</v>
      </c>
      <c r="E1519">
        <v>63673</v>
      </c>
      <c r="F1519" t="s">
        <v>3878</v>
      </c>
      <c r="G1519" s="167">
        <v>9737.36</v>
      </c>
      <c r="H1519">
        <v>-3719.14</v>
      </c>
      <c r="I1519">
        <v>6018.22</v>
      </c>
      <c r="J1519" s="181">
        <v>37408</v>
      </c>
      <c r="K1519" s="183">
        <v>2002</v>
      </c>
      <c r="L1519" t="s">
        <v>629</v>
      </c>
    </row>
    <row r="1520" spans="3:12" ht="12.75" customHeight="1">
      <c r="C1520">
        <v>3000</v>
      </c>
      <c r="D1520" s="181">
        <v>37560</v>
      </c>
      <c r="E1520">
        <v>63681</v>
      </c>
      <c r="F1520" t="s">
        <v>1669</v>
      </c>
      <c r="G1520" s="167">
        <v>68235.199999999997</v>
      </c>
      <c r="H1520">
        <v>-23692.78</v>
      </c>
      <c r="I1520">
        <v>44542.42</v>
      </c>
      <c r="J1520" s="181">
        <v>37560</v>
      </c>
      <c r="K1520" s="183">
        <v>2002</v>
      </c>
      <c r="L1520" t="s">
        <v>629</v>
      </c>
    </row>
    <row r="1521" spans="3:12" ht="12.75" customHeight="1">
      <c r="C1521">
        <v>3000</v>
      </c>
      <c r="D1521" s="181">
        <v>37438</v>
      </c>
      <c r="E1521">
        <v>63682</v>
      </c>
      <c r="F1521" t="s">
        <v>1871</v>
      </c>
      <c r="G1521" s="167">
        <v>47295.66</v>
      </c>
      <c r="H1521">
        <v>-17735.87</v>
      </c>
      <c r="I1521">
        <v>29559.79</v>
      </c>
      <c r="J1521" s="181">
        <v>37438</v>
      </c>
      <c r="K1521" s="183">
        <v>2002</v>
      </c>
      <c r="L1521" t="s">
        <v>629</v>
      </c>
    </row>
    <row r="1522" spans="3:12" ht="12.75" customHeight="1">
      <c r="C1522">
        <v>3000</v>
      </c>
      <c r="D1522" s="181">
        <v>37590</v>
      </c>
      <c r="E1522">
        <v>63683</v>
      </c>
      <c r="F1522" t="s">
        <v>1771</v>
      </c>
      <c r="G1522" s="167">
        <v>25680.01</v>
      </c>
      <c r="H1522">
        <v>-8738.33</v>
      </c>
      <c r="I1522">
        <v>16941.68</v>
      </c>
      <c r="J1522" s="181">
        <v>37590</v>
      </c>
      <c r="K1522" s="183">
        <v>2002</v>
      </c>
      <c r="L1522" t="s">
        <v>629</v>
      </c>
    </row>
    <row r="1523" spans="3:12" ht="12.75" customHeight="1">
      <c r="C1523">
        <v>3000</v>
      </c>
      <c r="D1523" s="181">
        <v>37408</v>
      </c>
      <c r="E1523">
        <v>63687</v>
      </c>
      <c r="F1523" t="s">
        <v>3877</v>
      </c>
      <c r="G1523" s="167">
        <v>9095</v>
      </c>
      <c r="H1523">
        <v>-3473.79</v>
      </c>
      <c r="I1523">
        <v>5621.21</v>
      </c>
      <c r="J1523" s="181">
        <v>37408</v>
      </c>
      <c r="K1523" s="183">
        <v>2002</v>
      </c>
      <c r="L1523" t="s">
        <v>629</v>
      </c>
    </row>
    <row r="1524" spans="3:12" ht="12.75" customHeight="1">
      <c r="C1524">
        <v>3000</v>
      </c>
      <c r="D1524" s="181">
        <v>37827</v>
      </c>
      <c r="E1524">
        <v>63706</v>
      </c>
      <c r="F1524" t="s">
        <v>924</v>
      </c>
      <c r="G1524" s="167">
        <v>33445.29</v>
      </c>
      <c r="H1524">
        <v>-9522.6200000000008</v>
      </c>
      <c r="I1524">
        <v>23922.67</v>
      </c>
      <c r="J1524" s="181">
        <v>37827</v>
      </c>
      <c r="K1524" s="183">
        <v>2003</v>
      </c>
      <c r="L1524" t="s">
        <v>629</v>
      </c>
    </row>
    <row r="1525" spans="3:12" ht="12.75" customHeight="1">
      <c r="C1525">
        <v>3000</v>
      </c>
      <c r="D1525" s="181">
        <v>37773</v>
      </c>
      <c r="E1525">
        <v>63708</v>
      </c>
      <c r="F1525" t="s">
        <v>3418</v>
      </c>
      <c r="G1525" s="167">
        <v>20661.91</v>
      </c>
      <c r="H1525">
        <v>-9254.82</v>
      </c>
      <c r="I1525">
        <v>11407.09</v>
      </c>
      <c r="J1525" s="181">
        <v>37773</v>
      </c>
      <c r="K1525" s="183">
        <v>2003</v>
      </c>
      <c r="L1525" t="s">
        <v>629</v>
      </c>
    </row>
    <row r="1526" spans="3:12" ht="12.75" customHeight="1">
      <c r="C1526">
        <v>3000</v>
      </c>
      <c r="D1526" s="181">
        <v>37866</v>
      </c>
      <c r="E1526">
        <v>63709</v>
      </c>
      <c r="F1526" t="s">
        <v>934</v>
      </c>
      <c r="G1526" s="167">
        <v>10739.59</v>
      </c>
      <c r="H1526">
        <v>-3579.87</v>
      </c>
      <c r="I1526">
        <v>7159.72</v>
      </c>
      <c r="J1526" s="181">
        <v>37866</v>
      </c>
      <c r="K1526" s="183">
        <v>2003</v>
      </c>
      <c r="L1526" t="s">
        <v>629</v>
      </c>
    </row>
    <row r="1527" spans="3:12" ht="12.75" customHeight="1">
      <c r="C1527">
        <v>3000</v>
      </c>
      <c r="D1527" s="181">
        <v>37896</v>
      </c>
      <c r="E1527">
        <v>63710</v>
      </c>
      <c r="F1527" t="s">
        <v>941</v>
      </c>
      <c r="G1527" s="167">
        <v>19737.22</v>
      </c>
      <c r="H1527">
        <v>-6414.6</v>
      </c>
      <c r="I1527">
        <v>13322.62</v>
      </c>
      <c r="J1527" s="181">
        <v>37896</v>
      </c>
      <c r="K1527" s="183">
        <v>2003</v>
      </c>
      <c r="L1527" t="s">
        <v>629</v>
      </c>
    </row>
    <row r="1528" spans="3:12" ht="12.75" customHeight="1">
      <c r="C1528">
        <v>3000</v>
      </c>
      <c r="D1528" s="181">
        <v>37910</v>
      </c>
      <c r="E1528">
        <v>63711</v>
      </c>
      <c r="F1528" t="s">
        <v>3608</v>
      </c>
      <c r="G1528" s="167">
        <v>18927.23</v>
      </c>
      <c r="H1528">
        <v>-5993.62</v>
      </c>
      <c r="I1528">
        <v>12933.61</v>
      </c>
      <c r="J1528" s="181">
        <v>37910</v>
      </c>
      <c r="K1528" s="183">
        <v>2003</v>
      </c>
      <c r="L1528" t="s">
        <v>629</v>
      </c>
    </row>
    <row r="1529" spans="3:12" ht="12.75" customHeight="1">
      <c r="C1529">
        <v>3000</v>
      </c>
      <c r="D1529" s="181">
        <v>37910</v>
      </c>
      <c r="E1529">
        <v>63712</v>
      </c>
      <c r="F1529" t="s">
        <v>943</v>
      </c>
      <c r="G1529" s="167">
        <v>6689.64</v>
      </c>
      <c r="H1529">
        <v>-2118.38</v>
      </c>
      <c r="I1529">
        <v>4571.26</v>
      </c>
      <c r="J1529" s="181">
        <v>37910</v>
      </c>
      <c r="K1529" s="183">
        <v>2003</v>
      </c>
      <c r="L1529" t="s">
        <v>629</v>
      </c>
    </row>
    <row r="1530" spans="3:12" ht="12.75" customHeight="1">
      <c r="C1530">
        <v>3000</v>
      </c>
      <c r="D1530" s="181">
        <v>37803</v>
      </c>
      <c r="E1530">
        <v>63719</v>
      </c>
      <c r="F1530" t="s">
        <v>315</v>
      </c>
      <c r="G1530" s="167">
        <v>36328.800000000003</v>
      </c>
      <c r="H1530">
        <v>-10595.9</v>
      </c>
      <c r="I1530">
        <v>25732.9</v>
      </c>
      <c r="J1530" s="181">
        <v>37803</v>
      </c>
      <c r="K1530" s="183">
        <v>2003</v>
      </c>
      <c r="L1530" t="s">
        <v>629</v>
      </c>
    </row>
    <row r="1531" spans="3:12" ht="12.75" customHeight="1">
      <c r="C1531">
        <v>3000</v>
      </c>
      <c r="D1531" s="181">
        <v>37859</v>
      </c>
      <c r="E1531">
        <v>63722</v>
      </c>
      <c r="F1531" t="s">
        <v>932</v>
      </c>
      <c r="G1531" s="167">
        <v>122046.56</v>
      </c>
      <c r="H1531">
        <v>-50852.73</v>
      </c>
      <c r="I1531">
        <v>71193.83</v>
      </c>
      <c r="J1531" s="181">
        <v>37859</v>
      </c>
      <c r="K1531" s="183">
        <v>2003</v>
      </c>
      <c r="L1531" t="s">
        <v>629</v>
      </c>
    </row>
    <row r="1532" spans="3:12" ht="12.75" customHeight="1">
      <c r="C1532">
        <v>3000</v>
      </c>
      <c r="D1532" s="181">
        <v>37895</v>
      </c>
      <c r="E1532">
        <v>63743</v>
      </c>
      <c r="F1532" t="s">
        <v>939</v>
      </c>
      <c r="G1532" s="167">
        <v>111857.88</v>
      </c>
      <c r="H1532">
        <v>-45442.27</v>
      </c>
      <c r="I1532">
        <v>66415.61</v>
      </c>
      <c r="J1532" s="181">
        <v>37895</v>
      </c>
      <c r="K1532" s="183">
        <v>2003</v>
      </c>
      <c r="L1532" t="s">
        <v>629</v>
      </c>
    </row>
    <row r="1533" spans="3:12" ht="12.75" customHeight="1">
      <c r="C1533">
        <v>3000</v>
      </c>
      <c r="D1533" s="181">
        <v>37773</v>
      </c>
      <c r="E1533">
        <v>63745</v>
      </c>
      <c r="F1533" t="s">
        <v>1250</v>
      </c>
      <c r="G1533" s="167">
        <v>92522.04</v>
      </c>
      <c r="H1533">
        <v>-27628.11</v>
      </c>
      <c r="I1533">
        <v>64893.93</v>
      </c>
      <c r="J1533" s="181">
        <v>37773</v>
      </c>
      <c r="K1533" s="183">
        <v>2003</v>
      </c>
      <c r="L1533" t="s">
        <v>629</v>
      </c>
    </row>
    <row r="1534" spans="3:12" ht="12.75" customHeight="1">
      <c r="C1534">
        <v>3000</v>
      </c>
      <c r="D1534" s="181">
        <v>38139</v>
      </c>
      <c r="E1534">
        <v>63761</v>
      </c>
      <c r="F1534" t="s">
        <v>3472</v>
      </c>
      <c r="G1534" s="167">
        <v>83225.87</v>
      </c>
      <c r="H1534">
        <v>-17916.68</v>
      </c>
      <c r="I1534">
        <v>65309.19</v>
      </c>
      <c r="J1534" s="181">
        <v>38139</v>
      </c>
      <c r="K1534" s="183">
        <v>2004</v>
      </c>
      <c r="L1534" t="s">
        <v>629</v>
      </c>
    </row>
    <row r="1535" spans="3:12" ht="12.75" customHeight="1">
      <c r="C1535">
        <v>3000</v>
      </c>
      <c r="D1535" s="181">
        <v>38139</v>
      </c>
      <c r="E1535">
        <v>63762</v>
      </c>
      <c r="F1535" t="s">
        <v>2457</v>
      </c>
      <c r="G1535" s="167">
        <v>1484947.93</v>
      </c>
      <c r="H1535">
        <v>-383611.54</v>
      </c>
      <c r="I1535">
        <v>1101336.3899999999</v>
      </c>
      <c r="J1535" s="181">
        <v>38139</v>
      </c>
      <c r="K1535" s="183">
        <v>2004</v>
      </c>
      <c r="L1535" t="s">
        <v>629</v>
      </c>
    </row>
    <row r="1536" spans="3:12" ht="12.75" customHeight="1">
      <c r="C1536">
        <v>3000</v>
      </c>
      <c r="D1536" s="181">
        <v>38139</v>
      </c>
      <c r="E1536">
        <v>63764</v>
      </c>
      <c r="F1536" t="s">
        <v>3655</v>
      </c>
      <c r="G1536" s="167">
        <v>19260</v>
      </c>
      <c r="H1536">
        <v>-4146.25</v>
      </c>
      <c r="I1536">
        <v>15113.75</v>
      </c>
      <c r="J1536" s="181">
        <v>38139</v>
      </c>
      <c r="K1536" s="183">
        <v>2004</v>
      </c>
      <c r="L1536" t="s">
        <v>629</v>
      </c>
    </row>
    <row r="1537" spans="3:12" ht="12.75" customHeight="1">
      <c r="C1537">
        <v>3000</v>
      </c>
      <c r="D1537" s="181">
        <v>38211</v>
      </c>
      <c r="E1537">
        <v>63766</v>
      </c>
      <c r="F1537" t="s">
        <v>3732</v>
      </c>
      <c r="G1537" s="167">
        <v>206344.49</v>
      </c>
      <c r="H1537">
        <v>-41555.480000000003</v>
      </c>
      <c r="I1537">
        <v>164789.01</v>
      </c>
      <c r="J1537" s="181">
        <v>38211</v>
      </c>
      <c r="K1537" s="183">
        <v>2004</v>
      </c>
      <c r="L1537" t="s">
        <v>629</v>
      </c>
    </row>
    <row r="1538" spans="3:12" ht="12.75" customHeight="1">
      <c r="C1538">
        <v>3000</v>
      </c>
      <c r="D1538" s="181">
        <v>38139</v>
      </c>
      <c r="E1538">
        <v>63767</v>
      </c>
      <c r="F1538" t="s">
        <v>3589</v>
      </c>
      <c r="G1538" s="167">
        <v>8543.74</v>
      </c>
      <c r="H1538">
        <v>-1839.28</v>
      </c>
      <c r="I1538">
        <v>6704.46</v>
      </c>
      <c r="J1538" s="181">
        <v>38139</v>
      </c>
      <c r="K1538" s="183">
        <v>2004</v>
      </c>
      <c r="L1538" t="s">
        <v>629</v>
      </c>
    </row>
    <row r="1539" spans="3:12" ht="12.75" customHeight="1">
      <c r="C1539">
        <v>3000</v>
      </c>
      <c r="D1539" s="181">
        <v>38187</v>
      </c>
      <c r="E1539">
        <v>63768</v>
      </c>
      <c r="F1539" t="s">
        <v>3725</v>
      </c>
      <c r="G1539" s="167">
        <v>19800</v>
      </c>
      <c r="H1539">
        <v>-3987.5</v>
      </c>
      <c r="I1539">
        <v>15812.5</v>
      </c>
      <c r="J1539" s="181">
        <v>38187</v>
      </c>
      <c r="K1539" s="183">
        <v>2004</v>
      </c>
      <c r="L1539" t="s">
        <v>629</v>
      </c>
    </row>
    <row r="1540" spans="3:12" ht="12.75" customHeight="1">
      <c r="C1540">
        <v>3000</v>
      </c>
      <c r="D1540" s="181">
        <v>38168</v>
      </c>
      <c r="E1540">
        <v>63769</v>
      </c>
      <c r="F1540" t="s">
        <v>3720</v>
      </c>
      <c r="G1540" s="167">
        <v>147926.20000000001</v>
      </c>
      <c r="H1540">
        <v>-30817.96</v>
      </c>
      <c r="I1540">
        <v>117108.24</v>
      </c>
      <c r="J1540" s="181">
        <v>38168</v>
      </c>
      <c r="K1540" s="183">
        <v>2004</v>
      </c>
      <c r="L1540" t="s">
        <v>629</v>
      </c>
    </row>
    <row r="1541" spans="3:12" ht="12.75" customHeight="1">
      <c r="C1541">
        <v>3000</v>
      </c>
      <c r="D1541" s="181">
        <v>38139</v>
      </c>
      <c r="E1541">
        <v>63770</v>
      </c>
      <c r="F1541" t="s">
        <v>3659</v>
      </c>
      <c r="G1541" s="167">
        <v>29735.29</v>
      </c>
      <c r="H1541">
        <v>-6401.35</v>
      </c>
      <c r="I1541">
        <v>23333.94</v>
      </c>
      <c r="J1541" s="181">
        <v>38139</v>
      </c>
      <c r="K1541" s="183">
        <v>2004</v>
      </c>
      <c r="L1541" t="s">
        <v>629</v>
      </c>
    </row>
    <row r="1542" spans="3:12" ht="12.75" customHeight="1">
      <c r="C1542">
        <v>3000</v>
      </c>
      <c r="D1542" s="181">
        <v>38139</v>
      </c>
      <c r="E1542">
        <v>63772</v>
      </c>
      <c r="F1542" t="s">
        <v>3660</v>
      </c>
      <c r="G1542" s="167">
        <v>29735.3</v>
      </c>
      <c r="H1542">
        <v>-6401.35</v>
      </c>
      <c r="I1542">
        <v>23333.95</v>
      </c>
      <c r="J1542" s="181">
        <v>38139</v>
      </c>
      <c r="K1542" s="183">
        <v>2004</v>
      </c>
      <c r="L1542" t="s">
        <v>629</v>
      </c>
    </row>
    <row r="1543" spans="3:12" ht="12.75" customHeight="1">
      <c r="C1543">
        <v>3000</v>
      </c>
      <c r="D1543" s="181">
        <v>38139</v>
      </c>
      <c r="E1543">
        <v>63773</v>
      </c>
      <c r="F1543" t="s">
        <v>3661</v>
      </c>
      <c r="G1543" s="167">
        <v>29735.3</v>
      </c>
      <c r="H1543">
        <v>-6401.35</v>
      </c>
      <c r="I1543">
        <v>23333.95</v>
      </c>
      <c r="J1543" s="181">
        <v>38139</v>
      </c>
      <c r="K1543" s="183">
        <v>2004</v>
      </c>
      <c r="L1543" t="s">
        <v>629</v>
      </c>
    </row>
    <row r="1544" spans="3:12" ht="12.75" customHeight="1">
      <c r="C1544">
        <v>3000</v>
      </c>
      <c r="D1544" s="181">
        <v>38175</v>
      </c>
      <c r="E1544">
        <v>63777</v>
      </c>
      <c r="F1544" t="s">
        <v>3721</v>
      </c>
      <c r="G1544" s="167">
        <v>13653.18</v>
      </c>
      <c r="H1544">
        <v>-2844.41</v>
      </c>
      <c r="I1544">
        <v>10808.77</v>
      </c>
      <c r="J1544" s="181">
        <v>38175</v>
      </c>
      <c r="K1544" s="183">
        <v>2004</v>
      </c>
      <c r="L1544" t="s">
        <v>629</v>
      </c>
    </row>
    <row r="1545" spans="3:12" ht="12.75" customHeight="1">
      <c r="C1545">
        <v>3000</v>
      </c>
      <c r="D1545" s="181">
        <v>38391</v>
      </c>
      <c r="E1545">
        <v>63797</v>
      </c>
      <c r="F1545" t="s">
        <v>3026</v>
      </c>
      <c r="G1545" s="167">
        <v>100426.99</v>
      </c>
      <c r="H1545">
        <v>-24060.63</v>
      </c>
      <c r="I1545">
        <v>76366.36</v>
      </c>
      <c r="J1545" s="181">
        <v>38391</v>
      </c>
      <c r="K1545" s="183">
        <v>2005</v>
      </c>
      <c r="L1545" t="s">
        <v>629</v>
      </c>
    </row>
    <row r="1546" spans="3:12" ht="12.75" customHeight="1">
      <c r="C1546">
        <v>3000</v>
      </c>
      <c r="D1546" s="181">
        <v>38397</v>
      </c>
      <c r="E1546">
        <v>63798</v>
      </c>
      <c r="F1546" t="s">
        <v>3027</v>
      </c>
      <c r="G1546" s="167">
        <v>82031.05</v>
      </c>
      <c r="H1546">
        <v>-13102.18</v>
      </c>
      <c r="I1546">
        <v>68928.87</v>
      </c>
      <c r="J1546" s="181">
        <v>38397</v>
      </c>
      <c r="K1546" s="183">
        <v>2005</v>
      </c>
      <c r="L1546" t="s">
        <v>629</v>
      </c>
    </row>
    <row r="1547" spans="3:12" ht="12.75" customHeight="1">
      <c r="C1547">
        <v>3000</v>
      </c>
      <c r="D1547" s="181">
        <v>38477</v>
      </c>
      <c r="E1547">
        <v>63800</v>
      </c>
      <c r="F1547" t="s">
        <v>3028</v>
      </c>
      <c r="G1547" s="167">
        <v>83448.710000000006</v>
      </c>
      <c r="H1547">
        <v>-17385.150000000001</v>
      </c>
      <c r="I1547">
        <v>66063.56</v>
      </c>
      <c r="J1547" s="181">
        <v>38477</v>
      </c>
      <c r="K1547" s="183">
        <v>2005</v>
      </c>
      <c r="L1547" t="s">
        <v>629</v>
      </c>
    </row>
    <row r="1548" spans="3:12" ht="12.75" customHeight="1">
      <c r="C1548">
        <v>3000</v>
      </c>
      <c r="D1548" s="181">
        <v>38392</v>
      </c>
      <c r="E1548">
        <v>63801</v>
      </c>
      <c r="F1548" t="s">
        <v>3029</v>
      </c>
      <c r="G1548" s="167">
        <v>355886.77</v>
      </c>
      <c r="H1548">
        <v>-56843.02</v>
      </c>
      <c r="I1548">
        <v>299043.75</v>
      </c>
      <c r="J1548" s="181">
        <v>38392</v>
      </c>
      <c r="K1548" s="183">
        <v>2005</v>
      </c>
      <c r="L1548" t="s">
        <v>629</v>
      </c>
    </row>
    <row r="1549" spans="3:12" ht="12.75" customHeight="1">
      <c r="C1549">
        <v>3000</v>
      </c>
      <c r="D1549" s="181">
        <v>38399</v>
      </c>
      <c r="E1549">
        <v>63802</v>
      </c>
      <c r="F1549" t="s">
        <v>2594</v>
      </c>
      <c r="G1549" s="167">
        <v>118737.2</v>
      </c>
      <c r="H1549">
        <v>-27210.61</v>
      </c>
      <c r="I1549">
        <v>91526.59</v>
      </c>
      <c r="J1549" s="181">
        <v>38399</v>
      </c>
      <c r="K1549" s="183">
        <v>2005</v>
      </c>
      <c r="L1549" t="s">
        <v>629</v>
      </c>
    </row>
    <row r="1550" spans="3:12" ht="12.75" customHeight="1">
      <c r="C1550">
        <v>3000</v>
      </c>
      <c r="D1550" s="181">
        <v>36228</v>
      </c>
      <c r="E1550">
        <v>63868</v>
      </c>
      <c r="F1550" t="s">
        <v>1743</v>
      </c>
      <c r="G1550" s="167">
        <v>276103.67</v>
      </c>
      <c r="H1550">
        <v>-180234.34</v>
      </c>
      <c r="I1550">
        <v>95869.33</v>
      </c>
      <c r="J1550" s="181">
        <v>36228</v>
      </c>
      <c r="K1550" s="183">
        <v>1999</v>
      </c>
      <c r="L1550" t="s">
        <v>629</v>
      </c>
    </row>
    <row r="1551" spans="3:12" ht="12.75" customHeight="1">
      <c r="C1551">
        <v>3000</v>
      </c>
      <c r="D1551" s="181">
        <v>37043</v>
      </c>
      <c r="E1551">
        <v>63869</v>
      </c>
      <c r="F1551" t="s">
        <v>2907</v>
      </c>
      <c r="G1551" s="167">
        <v>34920.07</v>
      </c>
      <c r="H1551">
        <v>-16247.54</v>
      </c>
      <c r="I1551">
        <v>18672.53</v>
      </c>
      <c r="J1551" s="181">
        <v>37043</v>
      </c>
      <c r="K1551" s="183">
        <v>2001</v>
      </c>
      <c r="L1551" t="s">
        <v>629</v>
      </c>
    </row>
    <row r="1552" spans="3:12" ht="12.75" customHeight="1">
      <c r="C1552">
        <v>3000</v>
      </c>
      <c r="D1552" s="181">
        <v>37043</v>
      </c>
      <c r="E1552">
        <v>63870</v>
      </c>
      <c r="F1552" t="s">
        <v>2903</v>
      </c>
      <c r="G1552" s="167">
        <v>19722.07</v>
      </c>
      <c r="H1552">
        <v>-13764.36</v>
      </c>
      <c r="I1552">
        <v>5957.71</v>
      </c>
      <c r="J1552" s="181">
        <v>37043</v>
      </c>
      <c r="K1552" s="183">
        <v>2001</v>
      </c>
      <c r="L1552" t="s">
        <v>629</v>
      </c>
    </row>
    <row r="1553" spans="3:12" ht="12.75" customHeight="1">
      <c r="C1553">
        <v>3000</v>
      </c>
      <c r="D1553" s="181">
        <v>37043</v>
      </c>
      <c r="E1553">
        <v>63871</v>
      </c>
      <c r="F1553" t="s">
        <v>3326</v>
      </c>
      <c r="G1553" s="167">
        <v>79379.31</v>
      </c>
      <c r="H1553">
        <v>-36933.43</v>
      </c>
      <c r="I1553">
        <v>42445.88</v>
      </c>
      <c r="J1553" s="181">
        <v>37043</v>
      </c>
      <c r="K1553" s="183">
        <v>2001</v>
      </c>
      <c r="L1553" t="s">
        <v>629</v>
      </c>
    </row>
    <row r="1554" spans="3:12" ht="12.75" customHeight="1">
      <c r="C1554">
        <v>3000</v>
      </c>
      <c r="D1554" s="181">
        <v>37043</v>
      </c>
      <c r="E1554">
        <v>63872</v>
      </c>
      <c r="F1554" t="s">
        <v>2908</v>
      </c>
      <c r="G1554" s="167">
        <v>38483.379999999997</v>
      </c>
      <c r="H1554">
        <v>-17905.46</v>
      </c>
      <c r="I1554">
        <v>20577.919999999998</v>
      </c>
      <c r="J1554" s="181">
        <v>37043</v>
      </c>
      <c r="K1554" s="183">
        <v>2001</v>
      </c>
      <c r="L1554" t="s">
        <v>629</v>
      </c>
    </row>
    <row r="1555" spans="3:12" ht="12.75" customHeight="1">
      <c r="C1555">
        <v>3000</v>
      </c>
      <c r="D1555" s="181">
        <v>37043</v>
      </c>
      <c r="E1555">
        <v>63873</v>
      </c>
      <c r="F1555" t="s">
        <v>3322</v>
      </c>
      <c r="G1555" s="167">
        <v>66097.16</v>
      </c>
      <c r="H1555">
        <v>-30753.55</v>
      </c>
      <c r="I1555">
        <v>35343.61</v>
      </c>
      <c r="J1555" s="181">
        <v>37043</v>
      </c>
      <c r="K1555" s="183">
        <v>2001</v>
      </c>
      <c r="L1555" t="s">
        <v>629</v>
      </c>
    </row>
    <row r="1556" spans="3:12" ht="12.75" customHeight="1">
      <c r="C1556">
        <v>3000</v>
      </c>
      <c r="D1556" s="181">
        <v>37057</v>
      </c>
      <c r="E1556">
        <v>63874</v>
      </c>
      <c r="F1556" t="s">
        <v>3342</v>
      </c>
      <c r="G1556" s="167">
        <v>32473.65</v>
      </c>
      <c r="H1556">
        <v>-15109.27</v>
      </c>
      <c r="I1556">
        <v>17364.38</v>
      </c>
      <c r="J1556" s="181">
        <v>37057</v>
      </c>
      <c r="K1556" s="183">
        <v>2001</v>
      </c>
      <c r="L1556" t="s">
        <v>629</v>
      </c>
    </row>
    <row r="1557" spans="3:12" ht="12.75" customHeight="1">
      <c r="C1557">
        <v>3000</v>
      </c>
      <c r="D1557" s="181">
        <v>37252</v>
      </c>
      <c r="E1557">
        <v>63893</v>
      </c>
      <c r="F1557" t="s">
        <v>3479</v>
      </c>
      <c r="G1557" s="167">
        <v>40923.4</v>
      </c>
      <c r="H1557">
        <v>-40923.4</v>
      </c>
      <c r="I1557">
        <v>0</v>
      </c>
      <c r="J1557" s="181">
        <v>37252</v>
      </c>
      <c r="K1557" s="183">
        <v>2001</v>
      </c>
      <c r="L1557" t="s">
        <v>629</v>
      </c>
    </row>
    <row r="1558" spans="3:12" ht="12.75" customHeight="1">
      <c r="C1558">
        <v>3000</v>
      </c>
      <c r="D1558" s="181">
        <v>37195</v>
      </c>
      <c r="E1558">
        <v>63894</v>
      </c>
      <c r="F1558" t="s">
        <v>3457</v>
      </c>
      <c r="G1558" s="167">
        <v>17788.07</v>
      </c>
      <c r="H1558">
        <v>-7658.76</v>
      </c>
      <c r="I1558">
        <v>10129.31</v>
      </c>
      <c r="J1558" s="181">
        <v>37195</v>
      </c>
      <c r="K1558" s="183">
        <v>2001</v>
      </c>
      <c r="L1558" t="s">
        <v>629</v>
      </c>
    </row>
    <row r="1559" spans="3:12" ht="12.75" customHeight="1">
      <c r="C1559">
        <v>3000</v>
      </c>
      <c r="D1559" s="181">
        <v>37316</v>
      </c>
      <c r="E1559">
        <v>63895</v>
      </c>
      <c r="F1559" t="s">
        <v>1890</v>
      </c>
      <c r="G1559" s="167">
        <v>67453.86</v>
      </c>
      <c r="H1559">
        <v>-32602.7</v>
      </c>
      <c r="I1559">
        <v>34851.160000000003</v>
      </c>
      <c r="J1559" s="181">
        <v>37316</v>
      </c>
      <c r="K1559" s="183">
        <v>2002</v>
      </c>
      <c r="L1559" t="s">
        <v>629</v>
      </c>
    </row>
    <row r="1560" spans="3:12" ht="12.75" customHeight="1">
      <c r="C1560">
        <v>3000</v>
      </c>
      <c r="D1560" s="181">
        <v>37226</v>
      </c>
      <c r="E1560">
        <v>63897</v>
      </c>
      <c r="F1560" t="s">
        <v>3478</v>
      </c>
      <c r="G1560" s="167">
        <v>94425.13</v>
      </c>
      <c r="H1560">
        <v>-59999.3</v>
      </c>
      <c r="I1560">
        <v>34425.83</v>
      </c>
      <c r="J1560" s="181">
        <v>37226</v>
      </c>
      <c r="K1560" s="183">
        <v>2001</v>
      </c>
      <c r="L1560" t="s">
        <v>629</v>
      </c>
    </row>
    <row r="1561" spans="3:12" ht="12.75" customHeight="1">
      <c r="C1561">
        <v>3000</v>
      </c>
      <c r="D1561" s="181">
        <v>37499</v>
      </c>
      <c r="E1561">
        <v>63901</v>
      </c>
      <c r="F1561" t="s">
        <v>1907</v>
      </c>
      <c r="G1561" s="167">
        <v>7276</v>
      </c>
      <c r="H1561">
        <v>-2627.44</v>
      </c>
      <c r="I1561">
        <v>4648.5600000000004</v>
      </c>
      <c r="J1561" s="181">
        <v>37499</v>
      </c>
      <c r="K1561" s="183">
        <v>2002</v>
      </c>
      <c r="L1561" t="s">
        <v>629</v>
      </c>
    </row>
    <row r="1562" spans="3:12" ht="12.75" customHeight="1">
      <c r="C1562">
        <v>3000</v>
      </c>
      <c r="D1562" s="181">
        <v>37529</v>
      </c>
      <c r="E1562">
        <v>63908</v>
      </c>
      <c r="F1562" t="s">
        <v>1655</v>
      </c>
      <c r="G1562" s="167">
        <v>38478.910000000003</v>
      </c>
      <c r="H1562">
        <v>-20441.919999999998</v>
      </c>
      <c r="I1562">
        <v>18036.990000000002</v>
      </c>
      <c r="J1562" s="181">
        <v>37529</v>
      </c>
      <c r="K1562" s="183">
        <v>2002</v>
      </c>
      <c r="L1562" t="s">
        <v>629</v>
      </c>
    </row>
    <row r="1563" spans="3:12" ht="12.75" customHeight="1">
      <c r="C1563">
        <v>3000</v>
      </c>
      <c r="D1563" s="181">
        <v>37529</v>
      </c>
      <c r="E1563">
        <v>63909</v>
      </c>
      <c r="F1563" t="s">
        <v>1657</v>
      </c>
      <c r="G1563" s="167">
        <v>43493.36</v>
      </c>
      <c r="H1563">
        <v>-15403.9</v>
      </c>
      <c r="I1563">
        <v>28089.46</v>
      </c>
      <c r="J1563" s="181">
        <v>37529</v>
      </c>
      <c r="K1563" s="183">
        <v>2002</v>
      </c>
      <c r="L1563" t="s">
        <v>629</v>
      </c>
    </row>
    <row r="1564" spans="3:12" ht="12.75" customHeight="1">
      <c r="C1564">
        <v>3000</v>
      </c>
      <c r="D1564" s="181">
        <v>37529</v>
      </c>
      <c r="E1564">
        <v>63910</v>
      </c>
      <c r="F1564" t="s">
        <v>1654</v>
      </c>
      <c r="G1564" s="167">
        <v>22547.040000000001</v>
      </c>
      <c r="H1564">
        <v>-11978.12</v>
      </c>
      <c r="I1564">
        <v>10568.92</v>
      </c>
      <c r="J1564" s="181">
        <v>37529</v>
      </c>
      <c r="K1564" s="183">
        <v>2002</v>
      </c>
      <c r="L1564" t="s">
        <v>629</v>
      </c>
    </row>
    <row r="1565" spans="3:12" ht="12.75" customHeight="1">
      <c r="C1565">
        <v>3000</v>
      </c>
      <c r="D1565" s="181">
        <v>37468</v>
      </c>
      <c r="E1565">
        <v>63913</v>
      </c>
      <c r="F1565" t="s">
        <v>1875</v>
      </c>
      <c r="G1565" s="167">
        <v>9526.91</v>
      </c>
      <c r="H1565">
        <v>-7012.87</v>
      </c>
      <c r="I1565">
        <v>2514.04</v>
      </c>
      <c r="J1565" s="181">
        <v>37468</v>
      </c>
      <c r="K1565" s="183">
        <v>2002</v>
      </c>
      <c r="L1565" t="s">
        <v>629</v>
      </c>
    </row>
    <row r="1566" spans="3:12" ht="12.75" customHeight="1">
      <c r="C1566">
        <v>3000</v>
      </c>
      <c r="D1566" s="181">
        <v>37500</v>
      </c>
      <c r="E1566">
        <v>63914</v>
      </c>
      <c r="F1566" t="s">
        <v>1913</v>
      </c>
      <c r="G1566" s="167">
        <v>275408.51</v>
      </c>
      <c r="H1566">
        <v>-99453.07</v>
      </c>
      <c r="I1566">
        <v>175955.44</v>
      </c>
      <c r="J1566" s="181">
        <v>37500</v>
      </c>
      <c r="K1566" s="183">
        <v>2002</v>
      </c>
      <c r="L1566" t="s">
        <v>629</v>
      </c>
    </row>
    <row r="1567" spans="3:12" ht="12.75" customHeight="1">
      <c r="C1567">
        <v>3000</v>
      </c>
      <c r="D1567" s="181">
        <v>35048</v>
      </c>
      <c r="E1567">
        <v>63954</v>
      </c>
      <c r="F1567" t="s">
        <v>677</v>
      </c>
      <c r="G1567" s="167">
        <v>110000</v>
      </c>
      <c r="H1567">
        <v>-101597.22</v>
      </c>
      <c r="I1567">
        <v>8402.7800000000007</v>
      </c>
      <c r="J1567" s="181">
        <v>35048</v>
      </c>
      <c r="K1567" s="183">
        <v>1995</v>
      </c>
      <c r="L1567" t="s">
        <v>629</v>
      </c>
    </row>
    <row r="1568" spans="3:12" ht="12.75" customHeight="1">
      <c r="C1568">
        <v>3000</v>
      </c>
      <c r="D1568" s="181">
        <v>35048</v>
      </c>
      <c r="E1568">
        <v>63955</v>
      </c>
      <c r="F1568" t="s">
        <v>678</v>
      </c>
      <c r="G1568" s="167">
        <v>110000</v>
      </c>
      <c r="H1568">
        <v>-101597.22</v>
      </c>
      <c r="I1568">
        <v>8402.7800000000007</v>
      </c>
      <c r="J1568" s="181">
        <v>35048</v>
      </c>
      <c r="K1568" s="183">
        <v>1995</v>
      </c>
      <c r="L1568" t="s">
        <v>629</v>
      </c>
    </row>
    <row r="1569" spans="3:12" ht="12.75" customHeight="1">
      <c r="C1569">
        <v>3000</v>
      </c>
      <c r="D1569" s="181">
        <v>35048</v>
      </c>
      <c r="E1569">
        <v>63958</v>
      </c>
      <c r="F1569" t="s">
        <v>2034</v>
      </c>
      <c r="G1569" s="167">
        <v>39942</v>
      </c>
      <c r="H1569">
        <v>-29512.7</v>
      </c>
      <c r="I1569">
        <v>10429.299999999999</v>
      </c>
      <c r="J1569" s="181">
        <v>35048</v>
      </c>
      <c r="K1569" s="183">
        <v>1995</v>
      </c>
      <c r="L1569" t="s">
        <v>629</v>
      </c>
    </row>
    <row r="1570" spans="3:12" ht="12.75" customHeight="1">
      <c r="C1570">
        <v>3000</v>
      </c>
      <c r="D1570" s="181">
        <v>35048</v>
      </c>
      <c r="E1570">
        <v>63961</v>
      </c>
      <c r="F1570" t="s">
        <v>2318</v>
      </c>
      <c r="G1570" s="167">
        <v>35000</v>
      </c>
      <c r="H1570">
        <v>-32326.39</v>
      </c>
      <c r="I1570">
        <v>2673.61</v>
      </c>
      <c r="J1570" s="181">
        <v>35048</v>
      </c>
      <c r="K1570" s="183">
        <v>1995</v>
      </c>
      <c r="L1570" t="s">
        <v>629</v>
      </c>
    </row>
    <row r="1571" spans="3:12" ht="12.75" customHeight="1">
      <c r="C1571">
        <v>3000</v>
      </c>
      <c r="D1571" s="181">
        <v>35048</v>
      </c>
      <c r="E1571">
        <v>63963</v>
      </c>
      <c r="F1571" t="s">
        <v>1114</v>
      </c>
      <c r="G1571" s="167">
        <v>65000</v>
      </c>
      <c r="H1571">
        <v>-60034.720000000001</v>
      </c>
      <c r="I1571">
        <v>4965.28</v>
      </c>
      <c r="J1571" s="181">
        <v>35048</v>
      </c>
      <c r="K1571" s="183">
        <v>1995</v>
      </c>
      <c r="L1571" t="s">
        <v>629</v>
      </c>
    </row>
    <row r="1572" spans="3:12" ht="12.75" customHeight="1">
      <c r="C1572">
        <v>3000</v>
      </c>
      <c r="D1572" s="181">
        <v>35048</v>
      </c>
      <c r="E1572">
        <v>63965</v>
      </c>
      <c r="F1572" t="s">
        <v>685</v>
      </c>
      <c r="G1572" s="167">
        <v>150000</v>
      </c>
      <c r="H1572">
        <v>-150000</v>
      </c>
      <c r="I1572">
        <v>0</v>
      </c>
      <c r="J1572" s="181">
        <v>35048</v>
      </c>
      <c r="K1572" s="183">
        <v>1995</v>
      </c>
      <c r="L1572" t="s">
        <v>629</v>
      </c>
    </row>
    <row r="1573" spans="3:12" ht="12.75" customHeight="1">
      <c r="C1573">
        <v>3000</v>
      </c>
      <c r="D1573" s="181">
        <v>35048</v>
      </c>
      <c r="E1573">
        <v>63966</v>
      </c>
      <c r="F1573" t="s">
        <v>2714</v>
      </c>
      <c r="G1573" s="167">
        <v>300000</v>
      </c>
      <c r="H1573">
        <v>-277083.33</v>
      </c>
      <c r="I1573">
        <v>22916.67</v>
      </c>
      <c r="J1573" s="181">
        <v>35048</v>
      </c>
      <c r="K1573" s="183">
        <v>1995</v>
      </c>
      <c r="L1573" t="s">
        <v>629</v>
      </c>
    </row>
    <row r="1574" spans="3:12" ht="12.75" customHeight="1">
      <c r="C1574">
        <v>3000</v>
      </c>
      <c r="D1574" s="181">
        <v>35048</v>
      </c>
      <c r="E1574">
        <v>63967</v>
      </c>
      <c r="F1574" t="s">
        <v>2039</v>
      </c>
      <c r="G1574" s="167">
        <v>45000</v>
      </c>
      <c r="H1574">
        <v>-41562.5</v>
      </c>
      <c r="I1574">
        <v>3437.5</v>
      </c>
      <c r="J1574" s="181">
        <v>35048</v>
      </c>
      <c r="K1574" s="183">
        <v>1995</v>
      </c>
      <c r="L1574" t="s">
        <v>629</v>
      </c>
    </row>
    <row r="1575" spans="3:12" ht="12.75" customHeight="1">
      <c r="C1575">
        <v>3000</v>
      </c>
      <c r="D1575" s="181">
        <v>35048</v>
      </c>
      <c r="E1575">
        <v>63968</v>
      </c>
      <c r="F1575" t="s">
        <v>1118</v>
      </c>
      <c r="G1575" s="167">
        <v>70000</v>
      </c>
      <c r="H1575">
        <v>-64652.78</v>
      </c>
      <c r="I1575">
        <v>5347.22</v>
      </c>
      <c r="J1575" s="181">
        <v>35048</v>
      </c>
      <c r="K1575" s="183">
        <v>1995</v>
      </c>
      <c r="L1575" t="s">
        <v>629</v>
      </c>
    </row>
    <row r="1576" spans="3:12" ht="12.75" customHeight="1">
      <c r="C1576">
        <v>3000</v>
      </c>
      <c r="D1576" s="181">
        <v>35048</v>
      </c>
      <c r="E1576">
        <v>63969</v>
      </c>
      <c r="F1576" t="s">
        <v>2312</v>
      </c>
      <c r="G1576" s="167">
        <v>30000</v>
      </c>
      <c r="H1576">
        <v>-22166.67</v>
      </c>
      <c r="I1576">
        <v>7833.33</v>
      </c>
      <c r="J1576" s="181">
        <v>35048</v>
      </c>
      <c r="K1576" s="183">
        <v>1995</v>
      </c>
      <c r="L1576" t="s">
        <v>629</v>
      </c>
    </row>
    <row r="1577" spans="3:12" ht="12.75" customHeight="1">
      <c r="C1577">
        <v>3000</v>
      </c>
      <c r="D1577" s="181">
        <v>35048</v>
      </c>
      <c r="E1577">
        <v>63970</v>
      </c>
      <c r="F1577" t="s">
        <v>2293</v>
      </c>
      <c r="G1577" s="167">
        <v>15000</v>
      </c>
      <c r="H1577">
        <v>-15000</v>
      </c>
      <c r="I1577">
        <v>0</v>
      </c>
      <c r="J1577" s="181">
        <v>35048</v>
      </c>
      <c r="K1577" s="183">
        <v>1995</v>
      </c>
      <c r="L1577" t="s">
        <v>629</v>
      </c>
    </row>
    <row r="1578" spans="3:12" ht="12.75" customHeight="1">
      <c r="C1578">
        <v>3000</v>
      </c>
      <c r="D1578" s="181">
        <v>35048</v>
      </c>
      <c r="E1578">
        <v>63971</v>
      </c>
      <c r="F1578" t="s">
        <v>2293</v>
      </c>
      <c r="G1578" s="167">
        <v>15000</v>
      </c>
      <c r="H1578">
        <v>-15000</v>
      </c>
      <c r="I1578">
        <v>0</v>
      </c>
      <c r="J1578" s="181">
        <v>35048</v>
      </c>
      <c r="K1578" s="183">
        <v>1995</v>
      </c>
      <c r="L1578" t="s">
        <v>629</v>
      </c>
    </row>
    <row r="1579" spans="3:12" ht="12.75" customHeight="1">
      <c r="C1579">
        <v>3000</v>
      </c>
      <c r="D1579" s="181">
        <v>35048</v>
      </c>
      <c r="E1579">
        <v>63972</v>
      </c>
      <c r="F1579" t="s">
        <v>2294</v>
      </c>
      <c r="G1579" s="167">
        <v>15000</v>
      </c>
      <c r="H1579">
        <v>-13854.17</v>
      </c>
      <c r="I1579">
        <v>1145.83</v>
      </c>
      <c r="J1579" s="181">
        <v>35048</v>
      </c>
      <c r="K1579" s="183">
        <v>1995</v>
      </c>
      <c r="L1579" t="s">
        <v>629</v>
      </c>
    </row>
    <row r="1580" spans="3:12" ht="12.75" customHeight="1">
      <c r="C1580">
        <v>3000</v>
      </c>
      <c r="D1580" s="181">
        <v>35185</v>
      </c>
      <c r="E1580">
        <v>64014</v>
      </c>
      <c r="F1580" t="s">
        <v>2739</v>
      </c>
      <c r="G1580" s="167">
        <v>25400</v>
      </c>
      <c r="H1580">
        <v>-25400</v>
      </c>
      <c r="I1580">
        <v>0</v>
      </c>
      <c r="J1580" s="181">
        <v>35185</v>
      </c>
      <c r="K1580" s="183">
        <v>1996</v>
      </c>
      <c r="L1580" t="s">
        <v>629</v>
      </c>
    </row>
    <row r="1581" spans="3:12" ht="12.75" customHeight="1">
      <c r="C1581">
        <v>3000</v>
      </c>
      <c r="D1581" s="181">
        <v>35155</v>
      </c>
      <c r="E1581">
        <v>64015</v>
      </c>
      <c r="F1581" t="s">
        <v>2734</v>
      </c>
      <c r="G1581" s="167">
        <v>8715.5400000000009</v>
      </c>
      <c r="H1581">
        <v>-7807.67</v>
      </c>
      <c r="I1581">
        <v>907.87</v>
      </c>
      <c r="J1581" s="181">
        <v>35155</v>
      </c>
      <c r="K1581" s="183">
        <v>1996</v>
      </c>
      <c r="L1581" t="s">
        <v>629</v>
      </c>
    </row>
    <row r="1582" spans="3:12" ht="12.75" customHeight="1">
      <c r="C1582">
        <v>3000</v>
      </c>
      <c r="D1582" s="181">
        <v>35155</v>
      </c>
      <c r="E1582">
        <v>64016</v>
      </c>
      <c r="F1582" t="s">
        <v>2735</v>
      </c>
      <c r="G1582" s="167">
        <v>17200</v>
      </c>
      <c r="H1582">
        <v>-15408.33</v>
      </c>
      <c r="I1582">
        <v>1791.67</v>
      </c>
      <c r="J1582" s="181">
        <v>35155</v>
      </c>
      <c r="K1582" s="183">
        <v>1996</v>
      </c>
      <c r="L1582" t="s">
        <v>629</v>
      </c>
    </row>
    <row r="1583" spans="3:12" ht="12.75" customHeight="1">
      <c r="C1583">
        <v>3000</v>
      </c>
      <c r="D1583" s="181">
        <v>35478</v>
      </c>
      <c r="E1583">
        <v>64024</v>
      </c>
      <c r="F1583" t="s">
        <v>3181</v>
      </c>
      <c r="G1583" s="167">
        <v>34000</v>
      </c>
      <c r="H1583">
        <v>-27861.11</v>
      </c>
      <c r="I1583">
        <v>6138.89</v>
      </c>
      <c r="J1583" s="181">
        <v>35478</v>
      </c>
      <c r="K1583" s="183">
        <v>1997</v>
      </c>
      <c r="L1583" t="s">
        <v>629</v>
      </c>
    </row>
    <row r="1584" spans="3:12" ht="12.75" customHeight="1">
      <c r="C1584">
        <v>3000</v>
      </c>
      <c r="D1584" s="181">
        <v>35478</v>
      </c>
      <c r="E1584">
        <v>64025</v>
      </c>
      <c r="F1584" t="s">
        <v>3179</v>
      </c>
      <c r="G1584" s="167">
        <v>23465.21</v>
      </c>
      <c r="H1584">
        <v>-23465.21</v>
      </c>
      <c r="I1584">
        <v>0</v>
      </c>
      <c r="J1584" s="181">
        <v>35478</v>
      </c>
      <c r="K1584" s="183">
        <v>1997</v>
      </c>
      <c r="L1584" t="s">
        <v>629</v>
      </c>
    </row>
    <row r="1585" spans="3:12" ht="12.75" customHeight="1">
      <c r="C1585">
        <v>3000</v>
      </c>
      <c r="D1585" s="181">
        <v>35412</v>
      </c>
      <c r="E1585">
        <v>64030</v>
      </c>
      <c r="F1585" t="s">
        <v>12</v>
      </c>
      <c r="G1585" s="167">
        <v>2220</v>
      </c>
      <c r="H1585">
        <v>-2220</v>
      </c>
      <c r="I1585">
        <v>0</v>
      </c>
      <c r="J1585" s="181">
        <v>35412</v>
      </c>
      <c r="K1585" s="183">
        <v>1996</v>
      </c>
      <c r="L1585" t="s">
        <v>629</v>
      </c>
    </row>
    <row r="1586" spans="3:12" ht="12.75" customHeight="1">
      <c r="C1586">
        <v>3000</v>
      </c>
      <c r="D1586" s="181">
        <v>35355</v>
      </c>
      <c r="E1586">
        <v>64031</v>
      </c>
      <c r="F1586" t="s">
        <v>802</v>
      </c>
      <c r="G1586" s="167">
        <v>2101.3000000000002</v>
      </c>
      <c r="H1586">
        <v>-2101.3000000000002</v>
      </c>
      <c r="I1586">
        <v>0</v>
      </c>
      <c r="J1586" s="181">
        <v>35355</v>
      </c>
      <c r="K1586" s="183">
        <v>1996</v>
      </c>
      <c r="L1586" t="s">
        <v>629</v>
      </c>
    </row>
    <row r="1587" spans="3:12" ht="12.75" customHeight="1">
      <c r="C1587">
        <v>3000</v>
      </c>
      <c r="D1587" s="181">
        <v>35402</v>
      </c>
      <c r="E1587">
        <v>64032</v>
      </c>
      <c r="F1587" t="s">
        <v>2570</v>
      </c>
      <c r="G1587" s="167">
        <v>7451</v>
      </c>
      <c r="H1587">
        <v>-6260.91</v>
      </c>
      <c r="I1587">
        <v>1190.0899999999999</v>
      </c>
      <c r="J1587" s="181">
        <v>35402</v>
      </c>
      <c r="K1587" s="183">
        <v>1996</v>
      </c>
      <c r="L1587" t="s">
        <v>629</v>
      </c>
    </row>
    <row r="1588" spans="3:12" ht="12.75" customHeight="1">
      <c r="C1588">
        <v>3000</v>
      </c>
      <c r="D1588" s="181">
        <v>35520</v>
      </c>
      <c r="E1588">
        <v>64033</v>
      </c>
      <c r="F1588" t="s">
        <v>3219</v>
      </c>
      <c r="G1588" s="167">
        <v>3410.7</v>
      </c>
      <c r="H1588">
        <v>-2771.2</v>
      </c>
      <c r="I1588">
        <v>639.5</v>
      </c>
      <c r="J1588" s="181">
        <v>35520</v>
      </c>
      <c r="K1588" s="183">
        <v>1997</v>
      </c>
      <c r="L1588" t="s">
        <v>629</v>
      </c>
    </row>
    <row r="1589" spans="3:12" ht="12.75" customHeight="1">
      <c r="C1589">
        <v>3000</v>
      </c>
      <c r="D1589" s="181">
        <v>35425</v>
      </c>
      <c r="E1589">
        <v>64034</v>
      </c>
      <c r="F1589" t="s">
        <v>14</v>
      </c>
      <c r="G1589" s="167">
        <v>2984.37</v>
      </c>
      <c r="H1589">
        <v>-2486.98</v>
      </c>
      <c r="I1589">
        <v>497.39</v>
      </c>
      <c r="J1589" s="181">
        <v>35425</v>
      </c>
      <c r="K1589" s="183">
        <v>1996</v>
      </c>
      <c r="L1589" t="s">
        <v>629</v>
      </c>
    </row>
    <row r="1590" spans="3:12" ht="12.75" customHeight="1">
      <c r="C1590">
        <v>3000</v>
      </c>
      <c r="D1590" s="181">
        <v>35519</v>
      </c>
      <c r="E1590">
        <v>64035</v>
      </c>
      <c r="F1590" t="s">
        <v>3198</v>
      </c>
      <c r="G1590" s="167">
        <v>4966</v>
      </c>
      <c r="H1590">
        <v>-4966</v>
      </c>
      <c r="I1590">
        <v>0</v>
      </c>
      <c r="J1590" s="181">
        <v>35519</v>
      </c>
      <c r="K1590" s="183">
        <v>1997</v>
      </c>
      <c r="L1590" t="s">
        <v>629</v>
      </c>
    </row>
    <row r="1591" spans="3:12" ht="12.75" customHeight="1">
      <c r="C1591">
        <v>3000</v>
      </c>
      <c r="D1591" s="181">
        <v>35509</v>
      </c>
      <c r="E1591">
        <v>64036</v>
      </c>
      <c r="F1591" t="s">
        <v>3191</v>
      </c>
      <c r="G1591" s="167">
        <v>2400</v>
      </c>
      <c r="H1591">
        <v>-2400</v>
      </c>
      <c r="I1591">
        <v>0</v>
      </c>
      <c r="J1591" s="181">
        <v>35509</v>
      </c>
      <c r="K1591" s="183">
        <v>1997</v>
      </c>
      <c r="L1591" t="s">
        <v>629</v>
      </c>
    </row>
    <row r="1592" spans="3:12" ht="12.75" customHeight="1">
      <c r="C1592">
        <v>3000</v>
      </c>
      <c r="D1592" s="181">
        <v>35557</v>
      </c>
      <c r="E1592">
        <v>64039</v>
      </c>
      <c r="F1592" t="s">
        <v>1816</v>
      </c>
      <c r="G1592" s="167">
        <v>142527.72</v>
      </c>
      <c r="H1592">
        <v>-142527.72</v>
      </c>
      <c r="I1592">
        <v>0</v>
      </c>
      <c r="J1592" s="181">
        <v>35557</v>
      </c>
      <c r="K1592" s="183">
        <v>1997</v>
      </c>
      <c r="L1592" t="s">
        <v>629</v>
      </c>
    </row>
    <row r="1593" spans="3:12" ht="12.75" customHeight="1">
      <c r="C1593">
        <v>3000</v>
      </c>
      <c r="D1593" s="181">
        <v>35399</v>
      </c>
      <c r="E1593">
        <v>64040</v>
      </c>
      <c r="F1593" t="s">
        <v>2568</v>
      </c>
      <c r="G1593" s="167">
        <v>110799</v>
      </c>
      <c r="H1593">
        <v>-93101.94</v>
      </c>
      <c r="I1593">
        <v>17697.060000000001</v>
      </c>
      <c r="J1593" s="181">
        <v>35399</v>
      </c>
      <c r="K1593" s="183">
        <v>1996</v>
      </c>
      <c r="L1593" t="s">
        <v>629</v>
      </c>
    </row>
    <row r="1594" spans="3:12" ht="12.75" customHeight="1">
      <c r="C1594">
        <v>3000</v>
      </c>
      <c r="D1594" s="181">
        <v>35856</v>
      </c>
      <c r="E1594">
        <v>64056</v>
      </c>
      <c r="F1594" t="s">
        <v>634</v>
      </c>
      <c r="G1594" s="167">
        <v>221500.09</v>
      </c>
      <c r="H1594">
        <v>-221500.09</v>
      </c>
      <c r="I1594">
        <v>0</v>
      </c>
      <c r="J1594" s="181">
        <v>35856</v>
      </c>
      <c r="K1594" s="183">
        <v>1998</v>
      </c>
      <c r="L1594" t="s">
        <v>629</v>
      </c>
    </row>
    <row r="1595" spans="3:12" ht="12.75" customHeight="1">
      <c r="C1595">
        <v>3000</v>
      </c>
      <c r="D1595" s="181">
        <v>35885</v>
      </c>
      <c r="E1595">
        <v>64057</v>
      </c>
      <c r="F1595" t="s">
        <v>659</v>
      </c>
      <c r="G1595" s="167">
        <v>58692.02</v>
      </c>
      <c r="H1595">
        <v>-51355.519999999997</v>
      </c>
      <c r="I1595">
        <v>7336.5</v>
      </c>
      <c r="J1595" s="181">
        <v>35885</v>
      </c>
      <c r="K1595" s="183">
        <v>1998</v>
      </c>
      <c r="L1595" t="s">
        <v>629</v>
      </c>
    </row>
    <row r="1596" spans="3:12" ht="12.75" customHeight="1">
      <c r="C1596">
        <v>3000</v>
      </c>
      <c r="D1596" s="181">
        <v>35429</v>
      </c>
      <c r="E1596">
        <v>64203</v>
      </c>
      <c r="F1596" t="s">
        <v>547</v>
      </c>
      <c r="G1596" s="167">
        <v>1946</v>
      </c>
      <c r="H1596">
        <v>-1946</v>
      </c>
      <c r="I1596">
        <v>0</v>
      </c>
      <c r="J1596" s="181">
        <v>35429</v>
      </c>
      <c r="K1596" s="183">
        <v>1996</v>
      </c>
      <c r="L1596" t="s">
        <v>629</v>
      </c>
    </row>
    <row r="1597" spans="3:12" ht="12.75" customHeight="1">
      <c r="C1597">
        <v>3000</v>
      </c>
      <c r="D1597" s="181">
        <v>35366</v>
      </c>
      <c r="E1597">
        <v>64204</v>
      </c>
      <c r="F1597" t="s">
        <v>805</v>
      </c>
      <c r="G1597" s="167">
        <v>10250</v>
      </c>
      <c r="H1597">
        <v>-8684.0300000000007</v>
      </c>
      <c r="I1597">
        <v>1565.97</v>
      </c>
      <c r="J1597" s="181">
        <v>35366</v>
      </c>
      <c r="K1597" s="183">
        <v>1996</v>
      </c>
      <c r="L1597" t="s">
        <v>629</v>
      </c>
    </row>
    <row r="1598" spans="3:12" ht="12.75" customHeight="1">
      <c r="C1598">
        <v>3000</v>
      </c>
      <c r="D1598" s="181">
        <v>35228</v>
      </c>
      <c r="E1598">
        <v>64205</v>
      </c>
      <c r="F1598" t="s">
        <v>2749</v>
      </c>
      <c r="G1598" s="167">
        <v>4713</v>
      </c>
      <c r="H1598">
        <v>-4713</v>
      </c>
      <c r="I1598">
        <v>0</v>
      </c>
      <c r="J1598" s="181">
        <v>35228</v>
      </c>
      <c r="K1598" s="183">
        <v>1996</v>
      </c>
      <c r="L1598" t="s">
        <v>629</v>
      </c>
    </row>
    <row r="1599" spans="3:12" ht="12.75" customHeight="1">
      <c r="C1599">
        <v>3000</v>
      </c>
      <c r="D1599" s="181">
        <v>35248</v>
      </c>
      <c r="E1599">
        <v>64206</v>
      </c>
      <c r="F1599" t="s">
        <v>3554</v>
      </c>
      <c r="G1599" s="167">
        <v>3644.25</v>
      </c>
      <c r="H1599">
        <v>-3644.25</v>
      </c>
      <c r="I1599">
        <v>0</v>
      </c>
      <c r="J1599" s="181">
        <v>35248</v>
      </c>
      <c r="K1599" s="183">
        <v>1996</v>
      </c>
      <c r="L1599" t="s">
        <v>629</v>
      </c>
    </row>
    <row r="1600" spans="3:12" ht="12.75" customHeight="1">
      <c r="C1600">
        <v>3000</v>
      </c>
      <c r="D1600" s="181">
        <v>35362</v>
      </c>
      <c r="E1600">
        <v>64207</v>
      </c>
      <c r="F1600" t="s">
        <v>803</v>
      </c>
      <c r="G1600" s="167">
        <v>8392</v>
      </c>
      <c r="H1600">
        <v>-7109.89</v>
      </c>
      <c r="I1600">
        <v>1282.1099999999999</v>
      </c>
      <c r="J1600" s="181">
        <v>35362</v>
      </c>
      <c r="K1600" s="183">
        <v>1996</v>
      </c>
      <c r="L1600" t="s">
        <v>629</v>
      </c>
    </row>
    <row r="1601" spans="3:12" ht="12.75" customHeight="1">
      <c r="C1601">
        <v>3000</v>
      </c>
      <c r="D1601" s="181">
        <v>35412</v>
      </c>
      <c r="E1601">
        <v>64209</v>
      </c>
      <c r="F1601" t="s">
        <v>13</v>
      </c>
      <c r="G1601" s="167">
        <v>9560.6299999999992</v>
      </c>
      <c r="H1601">
        <v>-6426.87</v>
      </c>
      <c r="I1601">
        <v>3133.76</v>
      </c>
      <c r="J1601" s="181">
        <v>35412</v>
      </c>
      <c r="K1601" s="183">
        <v>1996</v>
      </c>
      <c r="L1601" t="s">
        <v>629</v>
      </c>
    </row>
    <row r="1602" spans="3:12" ht="12.75" customHeight="1">
      <c r="C1602">
        <v>3000</v>
      </c>
      <c r="D1602" s="181">
        <v>35725</v>
      </c>
      <c r="E1602">
        <v>64221</v>
      </c>
      <c r="F1602" t="s">
        <v>3715</v>
      </c>
      <c r="G1602" s="167">
        <v>17260.47</v>
      </c>
      <c r="H1602">
        <v>-13185.08</v>
      </c>
      <c r="I1602">
        <v>4075.39</v>
      </c>
      <c r="J1602" s="181">
        <v>35725</v>
      </c>
      <c r="K1602" s="183">
        <v>1997</v>
      </c>
      <c r="L1602" t="s">
        <v>629</v>
      </c>
    </row>
    <row r="1603" spans="3:12" ht="12.75" customHeight="1">
      <c r="C1603">
        <v>3000</v>
      </c>
      <c r="D1603" s="181">
        <v>35853</v>
      </c>
      <c r="E1603">
        <v>64238</v>
      </c>
      <c r="F1603" t="s">
        <v>3159</v>
      </c>
      <c r="G1603" s="167">
        <v>11749.43</v>
      </c>
      <c r="H1603">
        <v>-11749.43</v>
      </c>
      <c r="I1603">
        <v>0</v>
      </c>
      <c r="J1603" s="181">
        <v>35853</v>
      </c>
      <c r="K1603" s="183">
        <v>1998</v>
      </c>
      <c r="L1603" t="s">
        <v>629</v>
      </c>
    </row>
    <row r="1604" spans="3:12" ht="12.75" customHeight="1">
      <c r="C1604">
        <v>3000</v>
      </c>
      <c r="D1604" s="181">
        <v>35886</v>
      </c>
      <c r="E1604">
        <v>64240</v>
      </c>
      <c r="F1604" t="s">
        <v>661</v>
      </c>
      <c r="G1604" s="167">
        <v>3228.31</v>
      </c>
      <c r="H1604">
        <v>-3228.31</v>
      </c>
      <c r="I1604">
        <v>0</v>
      </c>
      <c r="J1604" s="181">
        <v>35886</v>
      </c>
      <c r="K1604" s="183">
        <v>1998</v>
      </c>
      <c r="L1604" t="s">
        <v>629</v>
      </c>
    </row>
    <row r="1605" spans="3:12" ht="12.75" customHeight="1">
      <c r="C1605">
        <v>3000</v>
      </c>
      <c r="D1605" s="181">
        <v>35840</v>
      </c>
      <c r="E1605">
        <v>64241</v>
      </c>
      <c r="F1605" t="s">
        <v>378</v>
      </c>
      <c r="G1605" s="167">
        <v>13096.8</v>
      </c>
      <c r="H1605">
        <v>-13096.8</v>
      </c>
      <c r="I1605">
        <v>0</v>
      </c>
      <c r="J1605" s="181">
        <v>35840</v>
      </c>
      <c r="K1605" s="183">
        <v>1998</v>
      </c>
      <c r="L1605" t="s">
        <v>629</v>
      </c>
    </row>
    <row r="1606" spans="3:12" ht="12.75" customHeight="1">
      <c r="C1606">
        <v>3000</v>
      </c>
      <c r="D1606" s="181">
        <v>35816</v>
      </c>
      <c r="E1606">
        <v>64242</v>
      </c>
      <c r="F1606" t="s">
        <v>3135</v>
      </c>
      <c r="G1606" s="167">
        <v>698880.88</v>
      </c>
      <c r="H1606">
        <v>-519307.31</v>
      </c>
      <c r="I1606">
        <v>179573.57</v>
      </c>
      <c r="J1606" s="181">
        <v>35816</v>
      </c>
      <c r="K1606" s="183">
        <v>1998</v>
      </c>
      <c r="L1606" t="s">
        <v>629</v>
      </c>
    </row>
    <row r="1607" spans="3:12" ht="12.75" customHeight="1">
      <c r="C1607">
        <v>3000</v>
      </c>
      <c r="D1607" s="181">
        <v>35731</v>
      </c>
      <c r="E1607">
        <v>64243</v>
      </c>
      <c r="F1607" t="s">
        <v>1422</v>
      </c>
      <c r="G1607" s="167">
        <v>428891.76</v>
      </c>
      <c r="H1607">
        <v>-428891.76</v>
      </c>
      <c r="I1607">
        <v>0</v>
      </c>
      <c r="J1607" s="181">
        <v>35731</v>
      </c>
      <c r="K1607" s="183">
        <v>1997</v>
      </c>
      <c r="L1607" t="s">
        <v>629</v>
      </c>
    </row>
    <row r="1608" spans="3:12" ht="12.75" customHeight="1">
      <c r="C1608">
        <v>3000</v>
      </c>
      <c r="D1608" s="181">
        <v>37653</v>
      </c>
      <c r="E1608">
        <v>64357</v>
      </c>
      <c r="F1608" t="s">
        <v>3120</v>
      </c>
      <c r="G1608" s="167">
        <v>6767.58</v>
      </c>
      <c r="H1608">
        <v>-3313.3</v>
      </c>
      <c r="I1608">
        <v>3454.28</v>
      </c>
      <c r="J1608" s="181">
        <v>37653</v>
      </c>
      <c r="K1608" s="183">
        <v>2003</v>
      </c>
      <c r="L1608" t="s">
        <v>629</v>
      </c>
    </row>
    <row r="1609" spans="3:12" ht="12.75" customHeight="1">
      <c r="C1609">
        <v>3000</v>
      </c>
      <c r="D1609" s="181">
        <v>37653</v>
      </c>
      <c r="E1609">
        <v>64358</v>
      </c>
      <c r="F1609" t="s">
        <v>1053</v>
      </c>
      <c r="G1609" s="167">
        <v>328143.21000000002</v>
      </c>
      <c r="H1609">
        <v>-160653.45000000001</v>
      </c>
      <c r="I1609">
        <v>167489.76</v>
      </c>
      <c r="J1609" s="181">
        <v>37653</v>
      </c>
      <c r="K1609" s="183">
        <v>2003</v>
      </c>
      <c r="L1609" t="s">
        <v>629</v>
      </c>
    </row>
    <row r="1610" spans="3:12" ht="12.75" customHeight="1">
      <c r="C1610">
        <v>3000</v>
      </c>
      <c r="D1610" s="181">
        <v>37653</v>
      </c>
      <c r="E1610">
        <v>64359</v>
      </c>
      <c r="F1610" t="s">
        <v>2318</v>
      </c>
      <c r="G1610" s="167">
        <v>73530.33</v>
      </c>
      <c r="H1610">
        <v>-23999.48</v>
      </c>
      <c r="I1610">
        <v>49530.85</v>
      </c>
      <c r="J1610" s="181">
        <v>37653</v>
      </c>
      <c r="K1610" s="183">
        <v>2003</v>
      </c>
      <c r="L1610" t="s">
        <v>629</v>
      </c>
    </row>
    <row r="1611" spans="3:12" ht="12.75" customHeight="1">
      <c r="C1611">
        <v>3000</v>
      </c>
      <c r="D1611" s="181">
        <v>37653</v>
      </c>
      <c r="E1611">
        <v>64360</v>
      </c>
      <c r="F1611" t="s">
        <v>264</v>
      </c>
      <c r="G1611" s="167">
        <v>312814.63</v>
      </c>
      <c r="H1611">
        <v>-102099.23</v>
      </c>
      <c r="I1611">
        <v>210715.4</v>
      </c>
      <c r="J1611" s="181">
        <v>37653</v>
      </c>
      <c r="K1611" s="183">
        <v>2003</v>
      </c>
      <c r="L1611" t="s">
        <v>629</v>
      </c>
    </row>
    <row r="1612" spans="3:12" ht="12.75" customHeight="1">
      <c r="C1612">
        <v>3000</v>
      </c>
      <c r="D1612" s="181">
        <v>37653</v>
      </c>
      <c r="E1612">
        <v>64362</v>
      </c>
      <c r="F1612" t="s">
        <v>3796</v>
      </c>
      <c r="G1612" s="167">
        <v>283718.53999999998</v>
      </c>
      <c r="H1612">
        <v>-92602.57</v>
      </c>
      <c r="I1612">
        <v>191115.97</v>
      </c>
      <c r="J1612" s="181">
        <v>37653</v>
      </c>
      <c r="K1612" s="183">
        <v>2003</v>
      </c>
      <c r="L1612" t="s">
        <v>629</v>
      </c>
    </row>
    <row r="1613" spans="3:12" ht="12.75" customHeight="1">
      <c r="C1613">
        <v>3000</v>
      </c>
      <c r="D1613" s="181">
        <v>37653</v>
      </c>
      <c r="E1613">
        <v>64363</v>
      </c>
      <c r="F1613" t="s">
        <v>1057</v>
      </c>
      <c r="G1613" s="167">
        <v>964929.74</v>
      </c>
      <c r="H1613">
        <v>-314942.34999999998</v>
      </c>
      <c r="I1613">
        <v>649987.39</v>
      </c>
      <c r="J1613" s="181">
        <v>37653</v>
      </c>
      <c r="K1613" s="183">
        <v>2003</v>
      </c>
      <c r="L1613" t="s">
        <v>629</v>
      </c>
    </row>
    <row r="1614" spans="3:12" ht="12.75" customHeight="1">
      <c r="C1614">
        <v>3000</v>
      </c>
      <c r="D1614" s="181">
        <v>37653</v>
      </c>
      <c r="E1614">
        <v>64364</v>
      </c>
      <c r="F1614" t="s">
        <v>3784</v>
      </c>
      <c r="G1614" s="167">
        <v>104007.21</v>
      </c>
      <c r="H1614">
        <v>-50920.2</v>
      </c>
      <c r="I1614">
        <v>53087.01</v>
      </c>
      <c r="J1614" s="181">
        <v>37653</v>
      </c>
      <c r="K1614" s="183">
        <v>2003</v>
      </c>
      <c r="L1614" t="s">
        <v>629</v>
      </c>
    </row>
    <row r="1615" spans="3:12" ht="12.75" customHeight="1">
      <c r="C1615">
        <v>3000</v>
      </c>
      <c r="D1615" s="181">
        <v>37653</v>
      </c>
      <c r="E1615">
        <v>64365</v>
      </c>
      <c r="F1615" t="s">
        <v>1799</v>
      </c>
      <c r="G1615" s="167">
        <v>13141.72</v>
      </c>
      <c r="H1615">
        <v>-4289.3</v>
      </c>
      <c r="I1615">
        <v>8852.42</v>
      </c>
      <c r="J1615" s="181">
        <v>37653</v>
      </c>
      <c r="K1615" s="183">
        <v>2003</v>
      </c>
      <c r="L1615" t="s">
        <v>629</v>
      </c>
    </row>
    <row r="1616" spans="3:12" ht="12.75" customHeight="1">
      <c r="C1616">
        <v>3000</v>
      </c>
      <c r="D1616" s="181">
        <v>37653</v>
      </c>
      <c r="E1616">
        <v>64366</v>
      </c>
      <c r="F1616" t="s">
        <v>1056</v>
      </c>
      <c r="G1616" s="167">
        <v>751271.84</v>
      </c>
      <c r="H1616">
        <v>-367810.17</v>
      </c>
      <c r="I1616">
        <v>383461.67</v>
      </c>
      <c r="J1616" s="181">
        <v>37653</v>
      </c>
      <c r="K1616" s="183">
        <v>2003</v>
      </c>
      <c r="L1616" t="s">
        <v>629</v>
      </c>
    </row>
    <row r="1617" spans="3:12" ht="12.75" customHeight="1">
      <c r="C1617">
        <v>3000</v>
      </c>
      <c r="D1617" s="181">
        <v>37408</v>
      </c>
      <c r="E1617">
        <v>64368</v>
      </c>
      <c r="F1617" t="s">
        <v>3903</v>
      </c>
      <c r="G1617" s="167">
        <v>110000</v>
      </c>
      <c r="H1617">
        <v>-110000</v>
      </c>
      <c r="I1617">
        <v>0</v>
      </c>
      <c r="J1617" s="181">
        <v>37408</v>
      </c>
      <c r="K1617" s="183">
        <v>2002</v>
      </c>
      <c r="L1617" t="s">
        <v>629</v>
      </c>
    </row>
    <row r="1618" spans="3:12" ht="12.75" customHeight="1">
      <c r="C1618">
        <v>3000</v>
      </c>
      <c r="D1618" s="181">
        <v>37819</v>
      </c>
      <c r="E1618">
        <v>64393</v>
      </c>
      <c r="F1618" t="s">
        <v>922</v>
      </c>
      <c r="G1618" s="167">
        <v>20000.439999999999</v>
      </c>
      <c r="H1618">
        <v>-8541.85</v>
      </c>
      <c r="I1618">
        <v>11458.59</v>
      </c>
      <c r="J1618" s="181">
        <v>37819</v>
      </c>
      <c r="K1618" s="183">
        <v>2003</v>
      </c>
      <c r="L1618" t="s">
        <v>629</v>
      </c>
    </row>
    <row r="1619" spans="3:12" ht="12.75" customHeight="1">
      <c r="C1619">
        <v>3000</v>
      </c>
      <c r="D1619" s="181">
        <v>37895</v>
      </c>
      <c r="E1619">
        <v>64395</v>
      </c>
      <c r="F1619" t="s">
        <v>940</v>
      </c>
      <c r="G1619" s="167">
        <v>241157.47</v>
      </c>
      <c r="H1619">
        <v>-97970.22</v>
      </c>
      <c r="I1619">
        <v>143187.25</v>
      </c>
      <c r="J1619" s="181">
        <v>37895</v>
      </c>
      <c r="K1619" s="183">
        <v>2003</v>
      </c>
      <c r="L1619" t="s">
        <v>629</v>
      </c>
    </row>
    <row r="1620" spans="3:12" ht="12.75" customHeight="1">
      <c r="C1620">
        <v>3000</v>
      </c>
      <c r="D1620" s="181">
        <v>37796</v>
      </c>
      <c r="E1620">
        <v>64396</v>
      </c>
      <c r="F1620" t="s">
        <v>2541</v>
      </c>
      <c r="G1620" s="167">
        <v>24460.2</v>
      </c>
      <c r="H1620">
        <v>-7134.23</v>
      </c>
      <c r="I1620">
        <v>17325.97</v>
      </c>
      <c r="J1620" s="181">
        <v>37796</v>
      </c>
      <c r="K1620" s="183">
        <v>2003</v>
      </c>
      <c r="L1620" t="s">
        <v>629</v>
      </c>
    </row>
    <row r="1621" spans="3:12" ht="12.75" customHeight="1">
      <c r="C1621">
        <v>3000</v>
      </c>
      <c r="D1621" s="181">
        <v>37903</v>
      </c>
      <c r="E1621">
        <v>64397</v>
      </c>
      <c r="F1621" t="s">
        <v>942</v>
      </c>
      <c r="G1621" s="167">
        <v>14382.03</v>
      </c>
      <c r="H1621">
        <v>-5842.7</v>
      </c>
      <c r="I1621">
        <v>8539.33</v>
      </c>
      <c r="J1621" s="181">
        <v>37903</v>
      </c>
      <c r="K1621" s="183">
        <v>2003</v>
      </c>
      <c r="L1621" t="s">
        <v>629</v>
      </c>
    </row>
    <row r="1622" spans="3:12" ht="12.75" customHeight="1">
      <c r="C1622">
        <v>3000</v>
      </c>
      <c r="D1622" s="181">
        <v>38139</v>
      </c>
      <c r="E1622">
        <v>64454</v>
      </c>
      <c r="F1622" t="s">
        <v>330</v>
      </c>
      <c r="G1622" s="167">
        <v>317539.05</v>
      </c>
      <c r="H1622">
        <v>-102538.65</v>
      </c>
      <c r="I1622">
        <v>215000.4</v>
      </c>
      <c r="J1622" s="181">
        <v>38139</v>
      </c>
      <c r="K1622" s="183">
        <v>2004</v>
      </c>
      <c r="L1622" t="s">
        <v>629</v>
      </c>
    </row>
    <row r="1623" spans="3:12" ht="12.75" customHeight="1">
      <c r="C1623">
        <v>3000</v>
      </c>
      <c r="D1623" s="181">
        <v>38175</v>
      </c>
      <c r="E1623">
        <v>64457</v>
      </c>
      <c r="F1623" t="s">
        <v>3722</v>
      </c>
      <c r="G1623" s="167">
        <v>111021.19</v>
      </c>
      <c r="H1623">
        <v>-23129.42</v>
      </c>
      <c r="I1623">
        <v>87891.77</v>
      </c>
      <c r="J1623" s="181">
        <v>38175</v>
      </c>
      <c r="K1623" s="183">
        <v>2004</v>
      </c>
      <c r="L1623" t="s">
        <v>629</v>
      </c>
    </row>
    <row r="1624" spans="3:12" ht="12.75" customHeight="1">
      <c r="C1624">
        <v>3000</v>
      </c>
      <c r="D1624" s="181">
        <v>38139</v>
      </c>
      <c r="E1624">
        <v>64459</v>
      </c>
      <c r="F1624" t="s">
        <v>3597</v>
      </c>
      <c r="G1624" s="167">
        <v>12681.94</v>
      </c>
      <c r="H1624">
        <v>-2730.14</v>
      </c>
      <c r="I1624">
        <v>9951.7999999999993</v>
      </c>
      <c r="J1624" s="181">
        <v>38139</v>
      </c>
      <c r="K1624" s="183">
        <v>2004</v>
      </c>
      <c r="L1624" t="s">
        <v>629</v>
      </c>
    </row>
    <row r="1625" spans="3:12" ht="12.75" customHeight="1">
      <c r="C1625">
        <v>3000</v>
      </c>
      <c r="D1625" s="181">
        <v>38139</v>
      </c>
      <c r="E1625">
        <v>64460</v>
      </c>
      <c r="F1625" t="s">
        <v>3606</v>
      </c>
      <c r="G1625" s="167">
        <v>18018.810000000001</v>
      </c>
      <c r="H1625">
        <v>-7758.1</v>
      </c>
      <c r="I1625">
        <v>10260.709999999999</v>
      </c>
      <c r="J1625" s="181">
        <v>38139</v>
      </c>
      <c r="K1625" s="183">
        <v>2004</v>
      </c>
      <c r="L1625" t="s">
        <v>629</v>
      </c>
    </row>
    <row r="1626" spans="3:12" ht="12.75" customHeight="1">
      <c r="C1626">
        <v>3000</v>
      </c>
      <c r="D1626" s="181">
        <v>38139</v>
      </c>
      <c r="E1626">
        <v>64462</v>
      </c>
      <c r="F1626" t="s">
        <v>3602</v>
      </c>
      <c r="G1626" s="167">
        <v>16172.76</v>
      </c>
      <c r="H1626">
        <v>-6963.27</v>
      </c>
      <c r="I1626">
        <v>9209.49</v>
      </c>
      <c r="J1626" s="181">
        <v>38139</v>
      </c>
      <c r="K1626" s="183">
        <v>2004</v>
      </c>
      <c r="L1626" t="s">
        <v>629</v>
      </c>
    </row>
    <row r="1627" spans="3:12" ht="12.75" customHeight="1">
      <c r="C1627">
        <v>3000</v>
      </c>
      <c r="D1627" s="181">
        <v>38139</v>
      </c>
      <c r="E1627">
        <v>64463</v>
      </c>
      <c r="F1627" t="s">
        <v>3461</v>
      </c>
      <c r="G1627" s="167">
        <v>53393.34</v>
      </c>
      <c r="H1627">
        <v>-11494.4</v>
      </c>
      <c r="I1627">
        <v>41898.94</v>
      </c>
      <c r="J1627" s="181">
        <v>38139</v>
      </c>
      <c r="K1627" s="183">
        <v>2004</v>
      </c>
      <c r="L1627" t="s">
        <v>629</v>
      </c>
    </row>
    <row r="1628" spans="3:12" ht="12.75" customHeight="1">
      <c r="C1628">
        <v>3000</v>
      </c>
      <c r="D1628" s="181">
        <v>35185</v>
      </c>
      <c r="E1628">
        <v>64469</v>
      </c>
      <c r="F1628" t="s">
        <v>2738</v>
      </c>
      <c r="G1628" s="167">
        <v>24627.5</v>
      </c>
      <c r="H1628">
        <v>-24627.5</v>
      </c>
      <c r="I1628">
        <v>0</v>
      </c>
      <c r="J1628" s="181">
        <v>35185</v>
      </c>
      <c r="K1628" s="183">
        <v>1996</v>
      </c>
      <c r="L1628" t="s">
        <v>629</v>
      </c>
    </row>
    <row r="1629" spans="3:12" ht="12.75" customHeight="1">
      <c r="C1629">
        <v>3000</v>
      </c>
      <c r="D1629" s="181">
        <v>35368</v>
      </c>
      <c r="E1629">
        <v>64474</v>
      </c>
      <c r="F1629" t="s">
        <v>807</v>
      </c>
      <c r="G1629" s="167">
        <v>97848.04</v>
      </c>
      <c r="H1629">
        <v>-82899.03</v>
      </c>
      <c r="I1629">
        <v>14949.01</v>
      </c>
      <c r="J1629" s="181">
        <v>35368</v>
      </c>
      <c r="K1629" s="183">
        <v>1996</v>
      </c>
      <c r="L1629" t="s">
        <v>629</v>
      </c>
    </row>
    <row r="1630" spans="3:12" ht="12.75" customHeight="1">
      <c r="C1630">
        <v>3000</v>
      </c>
      <c r="D1630" s="181">
        <v>35443</v>
      </c>
      <c r="E1630">
        <v>64479</v>
      </c>
      <c r="F1630" t="s">
        <v>551</v>
      </c>
      <c r="G1630" s="167">
        <v>101120</v>
      </c>
      <c r="H1630">
        <v>-84266.67</v>
      </c>
      <c r="I1630">
        <v>16853.330000000002</v>
      </c>
      <c r="J1630" s="181">
        <v>35443</v>
      </c>
      <c r="K1630" s="183">
        <v>1997</v>
      </c>
      <c r="L1630" t="s">
        <v>629</v>
      </c>
    </row>
    <row r="1631" spans="3:12" ht="12.75" customHeight="1">
      <c r="C1631">
        <v>3000</v>
      </c>
      <c r="D1631" s="181">
        <v>35550</v>
      </c>
      <c r="E1631">
        <v>64481</v>
      </c>
      <c r="F1631" t="s">
        <v>1811</v>
      </c>
      <c r="G1631" s="167">
        <v>193135</v>
      </c>
      <c r="H1631">
        <v>-193135</v>
      </c>
      <c r="I1631">
        <v>0</v>
      </c>
      <c r="J1631" s="181">
        <v>35550</v>
      </c>
      <c r="K1631" s="183">
        <v>1997</v>
      </c>
      <c r="L1631" t="s">
        <v>629</v>
      </c>
    </row>
    <row r="1632" spans="3:12" ht="12.75" customHeight="1">
      <c r="C1632">
        <v>3000</v>
      </c>
      <c r="D1632" s="181">
        <v>36123</v>
      </c>
      <c r="E1632">
        <v>64514</v>
      </c>
      <c r="F1632" t="s">
        <v>162</v>
      </c>
      <c r="G1632" s="167">
        <v>26364.59</v>
      </c>
      <c r="H1632">
        <v>-21311.38</v>
      </c>
      <c r="I1632">
        <v>5053.21</v>
      </c>
      <c r="J1632" s="181">
        <v>36123</v>
      </c>
      <c r="K1632" s="183">
        <v>1998</v>
      </c>
      <c r="L1632" t="s">
        <v>629</v>
      </c>
    </row>
    <row r="1633" spans="3:12" ht="12.75" customHeight="1">
      <c r="C1633">
        <v>3000</v>
      </c>
      <c r="D1633" s="181">
        <v>35947</v>
      </c>
      <c r="E1633">
        <v>64515</v>
      </c>
      <c r="F1633" t="s">
        <v>119</v>
      </c>
      <c r="G1633" s="167">
        <v>59358.65</v>
      </c>
      <c r="H1633">
        <v>-59358.65</v>
      </c>
      <c r="I1633">
        <v>0</v>
      </c>
      <c r="J1633" s="181">
        <v>35947</v>
      </c>
      <c r="K1633" s="183">
        <v>1998</v>
      </c>
      <c r="L1633" t="s">
        <v>629</v>
      </c>
    </row>
    <row r="1634" spans="3:12" ht="12.75" customHeight="1">
      <c r="C1634">
        <v>3000</v>
      </c>
      <c r="D1634" s="181">
        <v>36186</v>
      </c>
      <c r="E1634">
        <v>64516</v>
      </c>
      <c r="F1634" t="s">
        <v>1728</v>
      </c>
      <c r="G1634" s="167">
        <v>62430.75</v>
      </c>
      <c r="H1634">
        <v>-41186.949999999997</v>
      </c>
      <c r="I1634">
        <v>21243.8</v>
      </c>
      <c r="J1634" s="181">
        <v>36186</v>
      </c>
      <c r="K1634" s="183">
        <v>1999</v>
      </c>
      <c r="L1634" t="s">
        <v>629</v>
      </c>
    </row>
    <row r="1635" spans="3:12" ht="12.75" customHeight="1">
      <c r="C1635">
        <v>3000</v>
      </c>
      <c r="D1635" s="181">
        <v>36185</v>
      </c>
      <c r="E1635">
        <v>64517</v>
      </c>
      <c r="F1635" t="s">
        <v>1727</v>
      </c>
      <c r="G1635" s="167">
        <v>53147.72</v>
      </c>
      <c r="H1635">
        <v>-52594.1</v>
      </c>
      <c r="I1635">
        <v>553.62</v>
      </c>
      <c r="J1635" s="181">
        <v>36185</v>
      </c>
      <c r="K1635" s="183">
        <v>1999</v>
      </c>
      <c r="L1635" t="s">
        <v>629</v>
      </c>
    </row>
    <row r="1636" spans="3:12" ht="12.75" customHeight="1">
      <c r="C1636">
        <v>3000</v>
      </c>
      <c r="D1636" s="181">
        <v>36175</v>
      </c>
      <c r="E1636">
        <v>64520</v>
      </c>
      <c r="F1636" t="s">
        <v>1494</v>
      </c>
      <c r="G1636" s="167">
        <v>86928.03</v>
      </c>
      <c r="H1636">
        <v>-57952.02</v>
      </c>
      <c r="I1636">
        <v>28976.01</v>
      </c>
      <c r="J1636" s="181">
        <v>36175</v>
      </c>
      <c r="K1636" s="183">
        <v>1999</v>
      </c>
      <c r="L1636" t="s">
        <v>629</v>
      </c>
    </row>
    <row r="1637" spans="3:12" ht="12.75" customHeight="1">
      <c r="C1637">
        <v>3000</v>
      </c>
      <c r="D1637" s="181">
        <v>36453</v>
      </c>
      <c r="E1637">
        <v>64549</v>
      </c>
      <c r="F1637" t="s">
        <v>2229</v>
      </c>
      <c r="G1637" s="167">
        <v>2382044</v>
      </c>
      <c r="H1637">
        <v>-2133914.42</v>
      </c>
      <c r="I1637">
        <v>248129.58</v>
      </c>
      <c r="J1637" s="181">
        <v>36453</v>
      </c>
      <c r="K1637" s="183">
        <v>1999</v>
      </c>
      <c r="L1637" t="s">
        <v>629</v>
      </c>
    </row>
    <row r="1638" spans="3:12" ht="12.75" customHeight="1">
      <c r="C1638">
        <v>3000</v>
      </c>
      <c r="D1638" s="181">
        <v>36453</v>
      </c>
      <c r="E1638">
        <v>64550</v>
      </c>
      <c r="F1638" t="s">
        <v>2201</v>
      </c>
      <c r="G1638" s="167">
        <v>374444</v>
      </c>
      <c r="H1638">
        <v>-335439.42</v>
      </c>
      <c r="I1638">
        <v>39004.58</v>
      </c>
      <c r="J1638" s="181">
        <v>36453</v>
      </c>
      <c r="K1638" s="183">
        <v>1999</v>
      </c>
      <c r="L1638" t="s">
        <v>629</v>
      </c>
    </row>
    <row r="1639" spans="3:12" ht="12.75" customHeight="1">
      <c r="C1639">
        <v>3000</v>
      </c>
      <c r="D1639" s="181">
        <v>36453</v>
      </c>
      <c r="E1639">
        <v>64552</v>
      </c>
      <c r="F1639" t="s">
        <v>2325</v>
      </c>
      <c r="G1639" s="167">
        <v>122969</v>
      </c>
      <c r="H1639">
        <v>-73439.820000000007</v>
      </c>
      <c r="I1639">
        <v>49529.18</v>
      </c>
      <c r="J1639" s="181">
        <v>36453</v>
      </c>
      <c r="K1639" s="183">
        <v>1999</v>
      </c>
      <c r="L1639" t="s">
        <v>629</v>
      </c>
    </row>
    <row r="1640" spans="3:12" ht="12.75" customHeight="1">
      <c r="C1640">
        <v>3000</v>
      </c>
      <c r="D1640" s="181">
        <v>36453</v>
      </c>
      <c r="E1640">
        <v>64553</v>
      </c>
      <c r="F1640" t="s">
        <v>2228</v>
      </c>
      <c r="G1640" s="167">
        <v>1259078.8500000001</v>
      </c>
      <c r="H1640">
        <v>-751949.87</v>
      </c>
      <c r="I1640">
        <v>507128.98</v>
      </c>
      <c r="J1640" s="181">
        <v>36453</v>
      </c>
      <c r="K1640" s="183">
        <v>1999</v>
      </c>
      <c r="L1640" t="s">
        <v>629</v>
      </c>
    </row>
    <row r="1641" spans="3:12" ht="12.75" customHeight="1">
      <c r="C1641">
        <v>3000</v>
      </c>
      <c r="D1641" s="181">
        <v>36453</v>
      </c>
      <c r="E1641">
        <v>64554</v>
      </c>
      <c r="F1641" t="s">
        <v>3124</v>
      </c>
      <c r="G1641" s="167">
        <v>589757</v>
      </c>
      <c r="H1641">
        <v>-352216</v>
      </c>
      <c r="I1641">
        <v>237541</v>
      </c>
      <c r="J1641" s="181">
        <v>36453</v>
      </c>
      <c r="K1641" s="183">
        <v>1999</v>
      </c>
      <c r="L1641" t="s">
        <v>629</v>
      </c>
    </row>
    <row r="1642" spans="3:12" ht="12.75" customHeight="1">
      <c r="C1642">
        <v>3000</v>
      </c>
      <c r="D1642" s="181">
        <v>36514</v>
      </c>
      <c r="E1642">
        <v>64556</v>
      </c>
      <c r="F1642" t="s">
        <v>2253</v>
      </c>
      <c r="G1642" s="167">
        <v>799582</v>
      </c>
      <c r="H1642">
        <v>-466422.83</v>
      </c>
      <c r="I1642">
        <v>333159.17</v>
      </c>
      <c r="J1642" s="181">
        <v>36514</v>
      </c>
      <c r="K1642" s="183">
        <v>1999</v>
      </c>
      <c r="L1642" t="s">
        <v>629</v>
      </c>
    </row>
    <row r="1643" spans="3:12" ht="12.75" customHeight="1">
      <c r="C1643">
        <v>3000</v>
      </c>
      <c r="D1643" s="181">
        <v>36514</v>
      </c>
      <c r="E1643">
        <v>64557</v>
      </c>
      <c r="F1643" t="s">
        <v>2261</v>
      </c>
      <c r="G1643" s="167">
        <v>2095399</v>
      </c>
      <c r="H1643">
        <v>-1222316.08</v>
      </c>
      <c r="I1643">
        <v>873082.92</v>
      </c>
      <c r="J1643" s="181">
        <v>36514</v>
      </c>
      <c r="K1643" s="183">
        <v>1999</v>
      </c>
      <c r="L1643" t="s">
        <v>629</v>
      </c>
    </row>
    <row r="1644" spans="3:12" ht="12.75" customHeight="1">
      <c r="C1644">
        <v>3000</v>
      </c>
      <c r="D1644" s="181">
        <v>36514</v>
      </c>
      <c r="E1644">
        <v>64558</v>
      </c>
      <c r="F1644" t="s">
        <v>2259</v>
      </c>
      <c r="G1644" s="167">
        <v>1612275.42</v>
      </c>
      <c r="H1644">
        <v>-752395.2</v>
      </c>
      <c r="I1644">
        <v>859880.22</v>
      </c>
      <c r="J1644" s="181">
        <v>36514</v>
      </c>
      <c r="K1644" s="183">
        <v>1999</v>
      </c>
      <c r="L1644" t="s">
        <v>629</v>
      </c>
    </row>
    <row r="1645" spans="3:12" ht="12.75" customHeight="1">
      <c r="C1645">
        <v>3000</v>
      </c>
      <c r="D1645" s="181">
        <v>36514</v>
      </c>
      <c r="E1645">
        <v>64559</v>
      </c>
      <c r="F1645" t="s">
        <v>2250</v>
      </c>
      <c r="G1645" s="167">
        <v>325175</v>
      </c>
      <c r="H1645">
        <v>-151748.32999999999</v>
      </c>
      <c r="I1645">
        <v>173426.67</v>
      </c>
      <c r="J1645" s="181">
        <v>36514</v>
      </c>
      <c r="K1645" s="183">
        <v>1999</v>
      </c>
      <c r="L1645" t="s">
        <v>629</v>
      </c>
    </row>
    <row r="1646" spans="3:12" ht="12.75" customHeight="1">
      <c r="C1646">
        <v>3000</v>
      </c>
      <c r="D1646" s="181">
        <v>36514</v>
      </c>
      <c r="E1646">
        <v>64560</v>
      </c>
      <c r="F1646" t="s">
        <v>2256</v>
      </c>
      <c r="G1646" s="167">
        <v>1092957</v>
      </c>
      <c r="H1646">
        <v>-956337.37</v>
      </c>
      <c r="I1646">
        <v>136619.63</v>
      </c>
      <c r="J1646" s="181">
        <v>36514</v>
      </c>
      <c r="K1646" s="183">
        <v>1999</v>
      </c>
      <c r="L1646" t="s">
        <v>629</v>
      </c>
    </row>
    <row r="1647" spans="3:12" ht="12.75" customHeight="1">
      <c r="C1647">
        <v>3000</v>
      </c>
      <c r="D1647" s="181">
        <v>36514</v>
      </c>
      <c r="E1647">
        <v>64561</v>
      </c>
      <c r="F1647" t="s">
        <v>2251</v>
      </c>
      <c r="G1647" s="167">
        <v>334107</v>
      </c>
      <c r="H1647">
        <v>-292343.63</v>
      </c>
      <c r="I1647">
        <v>41763.370000000003</v>
      </c>
      <c r="J1647" s="181">
        <v>36514</v>
      </c>
      <c r="K1647" s="183">
        <v>1999</v>
      </c>
      <c r="L1647" t="s">
        <v>629</v>
      </c>
    </row>
    <row r="1648" spans="3:12" ht="12.75" customHeight="1">
      <c r="C1648">
        <v>3000</v>
      </c>
      <c r="D1648" s="181">
        <v>36514</v>
      </c>
      <c r="E1648">
        <v>64562</v>
      </c>
      <c r="F1648" t="s">
        <v>2262</v>
      </c>
      <c r="G1648" s="167">
        <v>3618356</v>
      </c>
      <c r="H1648">
        <v>-2110707.67</v>
      </c>
      <c r="I1648">
        <v>1507648.33</v>
      </c>
      <c r="J1648" s="181">
        <v>36514</v>
      </c>
      <c r="K1648" s="183">
        <v>1999</v>
      </c>
      <c r="L1648" t="s">
        <v>629</v>
      </c>
    </row>
    <row r="1649" spans="3:12" ht="12.75" customHeight="1">
      <c r="C1649">
        <v>3000</v>
      </c>
      <c r="D1649" s="181">
        <v>36514</v>
      </c>
      <c r="E1649">
        <v>64563</v>
      </c>
      <c r="F1649" t="s">
        <v>2255</v>
      </c>
      <c r="G1649" s="167">
        <v>842954</v>
      </c>
      <c r="H1649">
        <v>-491723.17</v>
      </c>
      <c r="I1649">
        <v>351230.83</v>
      </c>
      <c r="J1649" s="181">
        <v>36514</v>
      </c>
      <c r="K1649" s="183">
        <v>1999</v>
      </c>
      <c r="L1649" t="s">
        <v>629</v>
      </c>
    </row>
    <row r="1650" spans="3:12" ht="12.75" customHeight="1">
      <c r="C1650">
        <v>3000</v>
      </c>
      <c r="D1650" s="181">
        <v>37315</v>
      </c>
      <c r="E1650">
        <v>64601</v>
      </c>
      <c r="F1650" t="s">
        <v>1885</v>
      </c>
      <c r="G1650" s="167">
        <v>22066.61</v>
      </c>
      <c r="H1650">
        <v>-8887.94</v>
      </c>
      <c r="I1650">
        <v>13178.67</v>
      </c>
      <c r="J1650" s="181">
        <v>37315</v>
      </c>
      <c r="K1650" s="183">
        <v>2002</v>
      </c>
      <c r="L1650" t="s">
        <v>629</v>
      </c>
    </row>
    <row r="1651" spans="3:12" ht="12.75" customHeight="1">
      <c r="C1651">
        <v>3000</v>
      </c>
      <c r="D1651" s="181">
        <v>37225</v>
      </c>
      <c r="E1651">
        <v>64602</v>
      </c>
      <c r="F1651" t="s">
        <v>567</v>
      </c>
      <c r="G1651" s="167">
        <v>55378.92</v>
      </c>
      <c r="H1651">
        <v>-23459.119999999999</v>
      </c>
      <c r="I1651">
        <v>31919.8</v>
      </c>
      <c r="J1651" s="181">
        <v>37225</v>
      </c>
      <c r="K1651" s="183">
        <v>2001</v>
      </c>
      <c r="L1651" t="s">
        <v>629</v>
      </c>
    </row>
    <row r="1652" spans="3:12" ht="12.75" customHeight="1">
      <c r="C1652">
        <v>3000</v>
      </c>
      <c r="D1652" s="181">
        <v>37315</v>
      </c>
      <c r="E1652">
        <v>64603</v>
      </c>
      <c r="F1652" t="s">
        <v>1887</v>
      </c>
      <c r="G1652" s="167">
        <v>84965.05</v>
      </c>
      <c r="H1652">
        <v>-41066.44</v>
      </c>
      <c r="I1652">
        <v>43898.61</v>
      </c>
      <c r="J1652" s="181">
        <v>37315</v>
      </c>
      <c r="K1652" s="183">
        <v>2002</v>
      </c>
      <c r="L1652" t="s">
        <v>629</v>
      </c>
    </row>
    <row r="1653" spans="3:12" ht="12.75" customHeight="1">
      <c r="C1653">
        <v>3000</v>
      </c>
      <c r="D1653" s="181">
        <v>37103</v>
      </c>
      <c r="E1653">
        <v>64604</v>
      </c>
      <c r="F1653" t="s">
        <v>2809</v>
      </c>
      <c r="G1653" s="167">
        <v>203115.5</v>
      </c>
      <c r="H1653">
        <v>-91684.08</v>
      </c>
      <c r="I1653">
        <v>111431.42</v>
      </c>
      <c r="J1653" s="181">
        <v>37103</v>
      </c>
      <c r="K1653" s="183">
        <v>2001</v>
      </c>
      <c r="L1653" t="s">
        <v>629</v>
      </c>
    </row>
    <row r="1654" spans="3:12" ht="12.75" customHeight="1">
      <c r="C1654">
        <v>3000</v>
      </c>
      <c r="D1654" s="181">
        <v>37315</v>
      </c>
      <c r="E1654">
        <v>64605</v>
      </c>
      <c r="F1654" t="s">
        <v>1889</v>
      </c>
      <c r="G1654" s="167">
        <v>903553.54</v>
      </c>
      <c r="H1654">
        <v>-545896.93000000005</v>
      </c>
      <c r="I1654">
        <v>357656.61</v>
      </c>
      <c r="J1654" s="181">
        <v>37315</v>
      </c>
      <c r="K1654" s="183">
        <v>2002</v>
      </c>
      <c r="L1654" t="s">
        <v>629</v>
      </c>
    </row>
    <row r="1655" spans="3:12" ht="12.75" customHeight="1">
      <c r="C1655">
        <v>3000</v>
      </c>
      <c r="D1655" s="181">
        <v>37408</v>
      </c>
      <c r="E1655">
        <v>64621</v>
      </c>
      <c r="F1655" t="s">
        <v>3886</v>
      </c>
      <c r="G1655" s="167">
        <v>18832</v>
      </c>
      <c r="H1655">
        <v>-7192.77</v>
      </c>
      <c r="I1655">
        <v>11639.23</v>
      </c>
      <c r="J1655" s="181">
        <v>37408</v>
      </c>
      <c r="K1655" s="183">
        <v>2002</v>
      </c>
      <c r="L1655" t="s">
        <v>629</v>
      </c>
    </row>
    <row r="1656" spans="3:12" ht="12.75" customHeight="1">
      <c r="C1656">
        <v>3000</v>
      </c>
      <c r="D1656" s="181">
        <v>37408</v>
      </c>
      <c r="E1656">
        <v>64622</v>
      </c>
      <c r="F1656" t="s">
        <v>3899</v>
      </c>
      <c r="G1656" s="167">
        <v>59645.33</v>
      </c>
      <c r="H1656">
        <v>-34171.81</v>
      </c>
      <c r="I1656">
        <v>25473.52</v>
      </c>
      <c r="J1656" s="181">
        <v>37408</v>
      </c>
      <c r="K1656" s="183">
        <v>2002</v>
      </c>
      <c r="L1656" t="s">
        <v>629</v>
      </c>
    </row>
    <row r="1657" spans="3:12" ht="12.75" customHeight="1">
      <c r="C1657">
        <v>3000</v>
      </c>
      <c r="D1657" s="181">
        <v>37408</v>
      </c>
      <c r="E1657">
        <v>64625</v>
      </c>
      <c r="F1657" t="s">
        <v>3888</v>
      </c>
      <c r="G1657" s="167">
        <v>20067.54</v>
      </c>
      <c r="H1657">
        <v>-11497.03</v>
      </c>
      <c r="I1657">
        <v>8570.51</v>
      </c>
      <c r="J1657" s="181">
        <v>37408</v>
      </c>
      <c r="K1657" s="183">
        <v>2002</v>
      </c>
      <c r="L1657" t="s">
        <v>629</v>
      </c>
    </row>
    <row r="1658" spans="3:12" ht="12.75" customHeight="1">
      <c r="C1658">
        <v>3000</v>
      </c>
      <c r="D1658" s="181">
        <v>37408</v>
      </c>
      <c r="E1658">
        <v>64627</v>
      </c>
      <c r="F1658" t="s">
        <v>1085</v>
      </c>
      <c r="G1658" s="167">
        <v>6393.6</v>
      </c>
      <c r="H1658">
        <v>-2442</v>
      </c>
      <c r="I1658">
        <v>3951.6</v>
      </c>
      <c r="J1658" s="181">
        <v>37408</v>
      </c>
      <c r="K1658" s="183">
        <v>2002</v>
      </c>
      <c r="L1658" t="s">
        <v>629</v>
      </c>
    </row>
    <row r="1659" spans="3:12" ht="12.75" customHeight="1">
      <c r="C1659">
        <v>3000</v>
      </c>
      <c r="D1659" s="181">
        <v>37420</v>
      </c>
      <c r="E1659">
        <v>64628</v>
      </c>
      <c r="F1659" t="s">
        <v>3912</v>
      </c>
      <c r="G1659" s="167">
        <v>17908.59</v>
      </c>
      <c r="H1659">
        <v>-8208.11</v>
      </c>
      <c r="I1659">
        <v>9700.48</v>
      </c>
      <c r="J1659" s="181">
        <v>37420</v>
      </c>
      <c r="K1659" s="183">
        <v>2002</v>
      </c>
      <c r="L1659" t="s">
        <v>629</v>
      </c>
    </row>
    <row r="1660" spans="3:12" ht="12.75" customHeight="1">
      <c r="C1660">
        <v>3000</v>
      </c>
      <c r="D1660" s="181">
        <v>37408</v>
      </c>
      <c r="E1660">
        <v>64629</v>
      </c>
      <c r="F1660" t="s">
        <v>3887</v>
      </c>
      <c r="G1660" s="167">
        <v>19691.21</v>
      </c>
      <c r="H1660">
        <v>-9025.1299999999992</v>
      </c>
      <c r="I1660">
        <v>10666.08</v>
      </c>
      <c r="J1660" s="181">
        <v>37408</v>
      </c>
      <c r="K1660" s="183">
        <v>2002</v>
      </c>
      <c r="L1660" t="s">
        <v>629</v>
      </c>
    </row>
    <row r="1661" spans="3:12" ht="12.75" customHeight="1">
      <c r="C1661">
        <v>3000</v>
      </c>
      <c r="D1661" s="181">
        <v>37408</v>
      </c>
      <c r="E1661">
        <v>64632</v>
      </c>
      <c r="F1661" t="s">
        <v>3895</v>
      </c>
      <c r="G1661" s="167">
        <v>34131.18</v>
      </c>
      <c r="H1661">
        <v>-13036.22</v>
      </c>
      <c r="I1661">
        <v>21094.959999999999</v>
      </c>
      <c r="J1661" s="181">
        <v>37408</v>
      </c>
      <c r="K1661" s="183">
        <v>2002</v>
      </c>
      <c r="L1661" t="s">
        <v>629</v>
      </c>
    </row>
    <row r="1662" spans="3:12" ht="12.75" customHeight="1">
      <c r="C1662">
        <v>3000</v>
      </c>
      <c r="D1662" s="181">
        <v>34577</v>
      </c>
      <c r="E1662">
        <v>64654</v>
      </c>
      <c r="F1662" t="s">
        <v>886</v>
      </c>
      <c r="G1662" s="167">
        <v>44150</v>
      </c>
      <c r="H1662">
        <v>-44150</v>
      </c>
      <c r="I1662">
        <v>0</v>
      </c>
      <c r="J1662" s="181">
        <v>34577</v>
      </c>
      <c r="K1662" s="183">
        <v>1994</v>
      </c>
      <c r="L1662" t="s">
        <v>629</v>
      </c>
    </row>
    <row r="1663" spans="3:12" ht="12.75" customHeight="1">
      <c r="C1663">
        <v>3000</v>
      </c>
      <c r="D1663" s="181">
        <v>34638</v>
      </c>
      <c r="E1663">
        <v>64658</v>
      </c>
      <c r="F1663" t="s">
        <v>896</v>
      </c>
      <c r="G1663" s="167">
        <v>8970.86</v>
      </c>
      <c r="H1663">
        <v>-7469.98</v>
      </c>
      <c r="I1663">
        <v>1500.88</v>
      </c>
      <c r="J1663" s="181">
        <v>34638</v>
      </c>
      <c r="K1663" s="183">
        <v>1994</v>
      </c>
      <c r="L1663" t="s">
        <v>629</v>
      </c>
    </row>
    <row r="1664" spans="3:12" ht="12.75" customHeight="1">
      <c r="C1664">
        <v>3000</v>
      </c>
      <c r="D1664" s="181">
        <v>34638</v>
      </c>
      <c r="E1664">
        <v>64659</v>
      </c>
      <c r="F1664" t="s">
        <v>897</v>
      </c>
      <c r="G1664" s="167">
        <v>17847.25</v>
      </c>
      <c r="H1664">
        <v>-17847.25</v>
      </c>
      <c r="I1664">
        <v>0</v>
      </c>
      <c r="J1664" s="181">
        <v>34638</v>
      </c>
      <c r="K1664" s="183">
        <v>1994</v>
      </c>
      <c r="L1664" t="s">
        <v>629</v>
      </c>
    </row>
    <row r="1665" spans="3:12" ht="12.75" customHeight="1">
      <c r="C1665">
        <v>3000</v>
      </c>
      <c r="D1665" s="181">
        <v>34590</v>
      </c>
      <c r="E1665">
        <v>64660</v>
      </c>
      <c r="F1665" t="s">
        <v>890</v>
      </c>
      <c r="G1665" s="167">
        <v>1394</v>
      </c>
      <c r="H1665">
        <v>-1394</v>
      </c>
      <c r="I1665">
        <v>0</v>
      </c>
      <c r="J1665" s="181">
        <v>34590</v>
      </c>
      <c r="K1665" s="183">
        <v>1994</v>
      </c>
      <c r="L1665" t="s">
        <v>629</v>
      </c>
    </row>
    <row r="1666" spans="3:12" ht="12.75" customHeight="1">
      <c r="C1666">
        <v>3000</v>
      </c>
      <c r="D1666" s="181">
        <v>34653</v>
      </c>
      <c r="E1666">
        <v>64661</v>
      </c>
      <c r="F1666" t="s">
        <v>898</v>
      </c>
      <c r="G1666" s="167">
        <v>20016.689999999999</v>
      </c>
      <c r="H1666">
        <v>-20016.689999999999</v>
      </c>
      <c r="I1666">
        <v>0</v>
      </c>
      <c r="J1666" s="181">
        <v>34653</v>
      </c>
      <c r="K1666" s="183">
        <v>1994</v>
      </c>
      <c r="L1666" t="s">
        <v>629</v>
      </c>
    </row>
    <row r="1667" spans="3:12" ht="12.75" customHeight="1">
      <c r="C1667">
        <v>3000</v>
      </c>
      <c r="D1667" s="181">
        <v>34702</v>
      </c>
      <c r="E1667">
        <v>64663</v>
      </c>
      <c r="F1667" t="s">
        <v>2376</v>
      </c>
      <c r="G1667" s="167">
        <v>5150</v>
      </c>
      <c r="H1667">
        <v>-5150</v>
      </c>
      <c r="I1667">
        <v>0</v>
      </c>
      <c r="J1667" s="181">
        <v>34702</v>
      </c>
      <c r="K1667" s="183">
        <v>1995</v>
      </c>
      <c r="L1667" t="s">
        <v>629</v>
      </c>
    </row>
    <row r="1668" spans="3:12" ht="12.75" customHeight="1">
      <c r="C1668">
        <v>3000</v>
      </c>
      <c r="D1668" s="181">
        <v>34486</v>
      </c>
      <c r="E1668">
        <v>64669</v>
      </c>
      <c r="F1668" t="s">
        <v>35</v>
      </c>
      <c r="G1668" s="167">
        <v>2862</v>
      </c>
      <c r="H1668">
        <v>-2862</v>
      </c>
      <c r="I1668">
        <v>0</v>
      </c>
      <c r="J1668" s="181">
        <v>34486</v>
      </c>
      <c r="K1668" s="183">
        <v>1994</v>
      </c>
      <c r="L1668" t="s">
        <v>629</v>
      </c>
    </row>
    <row r="1669" spans="3:12" ht="12.75" customHeight="1">
      <c r="C1669">
        <v>3000</v>
      </c>
      <c r="D1669" s="181">
        <v>34486</v>
      </c>
      <c r="E1669">
        <v>64670</v>
      </c>
      <c r="F1669" t="s">
        <v>34</v>
      </c>
      <c r="G1669" s="167">
        <v>2862</v>
      </c>
      <c r="H1669">
        <v>-2862</v>
      </c>
      <c r="I1669">
        <v>0</v>
      </c>
      <c r="J1669" s="181">
        <v>34486</v>
      </c>
      <c r="K1669" s="183">
        <v>1994</v>
      </c>
      <c r="L1669" t="s">
        <v>629</v>
      </c>
    </row>
    <row r="1670" spans="3:12" ht="12.75" customHeight="1">
      <c r="C1670">
        <v>3000</v>
      </c>
      <c r="D1670" s="181">
        <v>35048</v>
      </c>
      <c r="E1670">
        <v>64672</v>
      </c>
      <c r="F1670" t="s">
        <v>2038</v>
      </c>
      <c r="G1670" s="167">
        <v>41890</v>
      </c>
      <c r="H1670">
        <v>-41890</v>
      </c>
      <c r="I1670">
        <v>0</v>
      </c>
      <c r="J1670" s="181">
        <v>35048</v>
      </c>
      <c r="K1670" s="183">
        <v>1995</v>
      </c>
      <c r="L1670" t="s">
        <v>629</v>
      </c>
    </row>
    <row r="1671" spans="3:12" ht="12.75" customHeight="1">
      <c r="C1671">
        <v>3000</v>
      </c>
      <c r="D1671" s="181">
        <v>35048</v>
      </c>
      <c r="E1671">
        <v>64673</v>
      </c>
      <c r="F1671" t="s">
        <v>2036</v>
      </c>
      <c r="G1671" s="167">
        <v>40580</v>
      </c>
      <c r="H1671">
        <v>-40580</v>
      </c>
      <c r="I1671">
        <v>0</v>
      </c>
      <c r="J1671" s="181">
        <v>35048</v>
      </c>
      <c r="K1671" s="183">
        <v>1995</v>
      </c>
      <c r="L1671" t="s">
        <v>629</v>
      </c>
    </row>
    <row r="1672" spans="3:12" ht="12.75" customHeight="1">
      <c r="C1672">
        <v>3000</v>
      </c>
      <c r="D1672" s="181">
        <v>35048</v>
      </c>
      <c r="E1672">
        <v>64674</v>
      </c>
      <c r="F1672" t="s">
        <v>2299</v>
      </c>
      <c r="G1672" s="167">
        <v>19000</v>
      </c>
      <c r="H1672">
        <v>-19000</v>
      </c>
      <c r="I1672">
        <v>0</v>
      </c>
      <c r="J1672" s="181">
        <v>35048</v>
      </c>
      <c r="K1672" s="183">
        <v>1995</v>
      </c>
      <c r="L1672" t="s">
        <v>629</v>
      </c>
    </row>
    <row r="1673" spans="3:12" ht="12.75" customHeight="1">
      <c r="C1673">
        <v>3000</v>
      </c>
      <c r="D1673" s="181">
        <v>35048</v>
      </c>
      <c r="E1673">
        <v>64676</v>
      </c>
      <c r="F1673" t="s">
        <v>1123</v>
      </c>
      <c r="G1673" s="167">
        <v>85640</v>
      </c>
      <c r="H1673">
        <v>-63278.44</v>
      </c>
      <c r="I1673">
        <v>22361.56</v>
      </c>
      <c r="J1673" s="181">
        <v>35048</v>
      </c>
      <c r="K1673" s="183">
        <v>1995</v>
      </c>
      <c r="L1673" t="s">
        <v>629</v>
      </c>
    </row>
    <row r="1674" spans="3:12" ht="12.75" customHeight="1">
      <c r="C1674">
        <v>3000</v>
      </c>
      <c r="D1674" s="181">
        <v>35048</v>
      </c>
      <c r="E1674">
        <v>64677</v>
      </c>
      <c r="F1674" t="s">
        <v>2303</v>
      </c>
      <c r="G1674" s="167">
        <v>21305</v>
      </c>
      <c r="H1674">
        <v>-15742.03</v>
      </c>
      <c r="I1674">
        <v>5562.97</v>
      </c>
      <c r="J1674" s="181">
        <v>35048</v>
      </c>
      <c r="K1674" s="183">
        <v>1995</v>
      </c>
      <c r="L1674" t="s">
        <v>629</v>
      </c>
    </row>
    <row r="1675" spans="3:12" ht="12.75" customHeight="1">
      <c r="C1675">
        <v>3000</v>
      </c>
      <c r="D1675" s="181">
        <v>35048</v>
      </c>
      <c r="E1675">
        <v>64679</v>
      </c>
      <c r="F1675" t="s">
        <v>2715</v>
      </c>
      <c r="G1675" s="167">
        <v>413345</v>
      </c>
      <c r="H1675">
        <v>-413345</v>
      </c>
      <c r="I1675">
        <v>0</v>
      </c>
      <c r="J1675" s="181">
        <v>35048</v>
      </c>
      <c r="K1675" s="183">
        <v>1995</v>
      </c>
      <c r="L1675" t="s">
        <v>629</v>
      </c>
    </row>
    <row r="1676" spans="3:12" ht="12.75" customHeight="1">
      <c r="C1676">
        <v>3000</v>
      </c>
      <c r="D1676" s="181">
        <v>35048</v>
      </c>
      <c r="E1676">
        <v>64680</v>
      </c>
      <c r="F1676" t="s">
        <v>1116</v>
      </c>
      <c r="G1676" s="167">
        <v>67608</v>
      </c>
      <c r="H1676">
        <v>-62443.5</v>
      </c>
      <c r="I1676">
        <v>5164.5</v>
      </c>
      <c r="J1676" s="181">
        <v>35048</v>
      </c>
      <c r="K1676" s="183">
        <v>1995</v>
      </c>
      <c r="L1676" t="s">
        <v>629</v>
      </c>
    </row>
    <row r="1677" spans="3:12" ht="12.75" customHeight="1">
      <c r="C1677">
        <v>3000</v>
      </c>
      <c r="D1677" s="181">
        <v>35048</v>
      </c>
      <c r="E1677">
        <v>64681</v>
      </c>
      <c r="F1677" t="s">
        <v>2595</v>
      </c>
      <c r="G1677" s="167">
        <v>44000</v>
      </c>
      <c r="H1677">
        <v>-40638.89</v>
      </c>
      <c r="I1677">
        <v>3361.11</v>
      </c>
      <c r="J1677" s="181">
        <v>35048</v>
      </c>
      <c r="K1677" s="183">
        <v>1995</v>
      </c>
      <c r="L1677" t="s">
        <v>629</v>
      </c>
    </row>
    <row r="1678" spans="3:12" ht="12.75" customHeight="1">
      <c r="C1678">
        <v>3000</v>
      </c>
      <c r="D1678" s="181">
        <v>35048</v>
      </c>
      <c r="E1678">
        <v>64682</v>
      </c>
      <c r="F1678" t="s">
        <v>1115</v>
      </c>
      <c r="G1678" s="167">
        <v>67166</v>
      </c>
      <c r="H1678">
        <v>-62035.27</v>
      </c>
      <c r="I1678">
        <v>5130.7299999999996</v>
      </c>
      <c r="J1678" s="181">
        <v>35048</v>
      </c>
      <c r="K1678" s="183">
        <v>1995</v>
      </c>
      <c r="L1678" t="s">
        <v>629</v>
      </c>
    </row>
    <row r="1679" spans="3:12" ht="12.75" customHeight="1">
      <c r="C1679">
        <v>3000</v>
      </c>
      <c r="D1679" s="181">
        <v>35048</v>
      </c>
      <c r="E1679">
        <v>64683</v>
      </c>
      <c r="F1679" t="s">
        <v>2281</v>
      </c>
      <c r="G1679" s="167">
        <v>8000</v>
      </c>
      <c r="H1679">
        <v>-7388.89</v>
      </c>
      <c r="I1679">
        <v>611.11</v>
      </c>
      <c r="J1679" s="181">
        <v>35048</v>
      </c>
      <c r="K1679" s="183">
        <v>1995</v>
      </c>
      <c r="L1679" t="s">
        <v>629</v>
      </c>
    </row>
    <row r="1680" spans="3:12" ht="12.75" customHeight="1">
      <c r="C1680">
        <v>3000</v>
      </c>
      <c r="D1680" s="181">
        <v>35048</v>
      </c>
      <c r="E1680">
        <v>64684</v>
      </c>
      <c r="F1680" t="s">
        <v>1122</v>
      </c>
      <c r="G1680" s="167">
        <v>81973</v>
      </c>
      <c r="H1680">
        <v>-81973</v>
      </c>
      <c r="I1680">
        <v>0</v>
      </c>
      <c r="J1680" s="181">
        <v>35048</v>
      </c>
      <c r="K1680" s="183">
        <v>1995</v>
      </c>
      <c r="L1680" t="s">
        <v>629</v>
      </c>
    </row>
    <row r="1681" spans="3:12" ht="12.75" customHeight="1">
      <c r="C1681">
        <v>3000</v>
      </c>
      <c r="D1681" s="181">
        <v>35048</v>
      </c>
      <c r="E1681">
        <v>64685</v>
      </c>
      <c r="F1681" t="s">
        <v>2304</v>
      </c>
      <c r="G1681" s="167">
        <v>22600</v>
      </c>
      <c r="H1681">
        <v>-22600</v>
      </c>
      <c r="I1681">
        <v>0</v>
      </c>
      <c r="J1681" s="181">
        <v>35048</v>
      </c>
      <c r="K1681" s="183">
        <v>1995</v>
      </c>
      <c r="L1681" t="s">
        <v>629</v>
      </c>
    </row>
    <row r="1682" spans="3:12" ht="12.75" customHeight="1">
      <c r="C1682">
        <v>3000</v>
      </c>
      <c r="D1682" s="181">
        <v>35048</v>
      </c>
      <c r="E1682">
        <v>64686</v>
      </c>
      <c r="F1682" t="s">
        <v>1969</v>
      </c>
      <c r="G1682" s="167">
        <v>4700</v>
      </c>
      <c r="H1682">
        <v>-4700</v>
      </c>
      <c r="I1682">
        <v>0</v>
      </c>
      <c r="J1682" s="181">
        <v>35048</v>
      </c>
      <c r="K1682" s="183">
        <v>1995</v>
      </c>
      <c r="L1682" t="s">
        <v>629</v>
      </c>
    </row>
    <row r="1683" spans="3:12" ht="12.75" customHeight="1">
      <c r="C1683">
        <v>3000</v>
      </c>
      <c r="D1683" s="181">
        <v>35048</v>
      </c>
      <c r="E1683">
        <v>64688</v>
      </c>
      <c r="F1683" t="s">
        <v>1125</v>
      </c>
      <c r="G1683" s="167">
        <v>110000</v>
      </c>
      <c r="H1683">
        <v>-101597.22</v>
      </c>
      <c r="I1683">
        <v>8402.7800000000007</v>
      </c>
      <c r="J1683" s="181">
        <v>35048</v>
      </c>
      <c r="K1683" s="183">
        <v>1995</v>
      </c>
      <c r="L1683" t="s">
        <v>629</v>
      </c>
    </row>
    <row r="1684" spans="3:12" ht="12.75" customHeight="1">
      <c r="C1684">
        <v>3000</v>
      </c>
      <c r="D1684" s="181">
        <v>35048</v>
      </c>
      <c r="E1684">
        <v>64689</v>
      </c>
      <c r="F1684" t="s">
        <v>1261</v>
      </c>
      <c r="G1684" s="167">
        <v>110000</v>
      </c>
      <c r="H1684">
        <v>-101597.22</v>
      </c>
      <c r="I1684">
        <v>8402.7800000000007</v>
      </c>
      <c r="J1684" s="181">
        <v>35048</v>
      </c>
      <c r="K1684" s="183">
        <v>1995</v>
      </c>
      <c r="L1684" t="s">
        <v>629</v>
      </c>
    </row>
    <row r="1685" spans="3:12" ht="12.75" customHeight="1">
      <c r="C1685">
        <v>3000</v>
      </c>
      <c r="D1685" s="181">
        <v>36495</v>
      </c>
      <c r="E1685">
        <v>64721</v>
      </c>
      <c r="F1685" t="s">
        <v>2242</v>
      </c>
      <c r="G1685" s="167">
        <v>150959.23000000001</v>
      </c>
      <c r="H1685">
        <v>-133661.82</v>
      </c>
      <c r="I1685">
        <v>17297.41</v>
      </c>
      <c r="J1685" s="181">
        <v>36495</v>
      </c>
      <c r="K1685" s="183">
        <v>1999</v>
      </c>
      <c r="L1685" t="s">
        <v>629</v>
      </c>
    </row>
    <row r="1686" spans="3:12" ht="12.75" customHeight="1">
      <c r="C1686">
        <v>3000</v>
      </c>
      <c r="D1686" s="181">
        <v>36502</v>
      </c>
      <c r="E1686">
        <v>64722</v>
      </c>
      <c r="F1686" t="s">
        <v>2243</v>
      </c>
      <c r="G1686" s="167">
        <v>629925.87</v>
      </c>
      <c r="H1686">
        <v>-371831.24</v>
      </c>
      <c r="I1686">
        <v>258094.63</v>
      </c>
      <c r="J1686" s="181">
        <v>36502</v>
      </c>
      <c r="K1686" s="183">
        <v>1999</v>
      </c>
      <c r="L1686" t="s">
        <v>629</v>
      </c>
    </row>
    <row r="1687" spans="3:12" ht="12.75" customHeight="1">
      <c r="C1687">
        <v>3000</v>
      </c>
      <c r="D1687" s="181">
        <v>36438</v>
      </c>
      <c r="E1687">
        <v>64723</v>
      </c>
      <c r="F1687" t="s">
        <v>3011</v>
      </c>
      <c r="G1687" s="167">
        <v>975902.52</v>
      </c>
      <c r="H1687">
        <v>-884411.66</v>
      </c>
      <c r="I1687">
        <v>91490.86</v>
      </c>
      <c r="J1687" s="181">
        <v>36438</v>
      </c>
      <c r="K1687" s="183">
        <v>1999</v>
      </c>
      <c r="L1687" t="s">
        <v>629</v>
      </c>
    </row>
    <row r="1688" spans="3:12" ht="12.75" customHeight="1">
      <c r="C1688">
        <v>3000</v>
      </c>
      <c r="D1688" s="181">
        <v>36448</v>
      </c>
      <c r="E1688">
        <v>64735</v>
      </c>
      <c r="F1688" t="s">
        <v>2320</v>
      </c>
      <c r="G1688" s="167">
        <v>8279.27</v>
      </c>
      <c r="H1688">
        <v>-5002.07</v>
      </c>
      <c r="I1688">
        <v>3277.2</v>
      </c>
      <c r="J1688" s="181">
        <v>36448</v>
      </c>
      <c r="K1688" s="183">
        <v>1999</v>
      </c>
      <c r="L1688" t="s">
        <v>629</v>
      </c>
    </row>
    <row r="1689" spans="3:12" ht="12.75" customHeight="1">
      <c r="C1689">
        <v>3000</v>
      </c>
      <c r="D1689" s="181">
        <v>36382</v>
      </c>
      <c r="E1689">
        <v>64736</v>
      </c>
      <c r="F1689" t="s">
        <v>840</v>
      </c>
      <c r="G1689" s="167">
        <v>6462.08</v>
      </c>
      <c r="H1689">
        <v>-4792.72</v>
      </c>
      <c r="I1689">
        <v>1669.36</v>
      </c>
      <c r="J1689" s="181">
        <v>36382</v>
      </c>
      <c r="K1689" s="183">
        <v>1999</v>
      </c>
      <c r="L1689" t="s">
        <v>629</v>
      </c>
    </row>
    <row r="1690" spans="3:12" ht="12.75" customHeight="1">
      <c r="C1690">
        <v>3000</v>
      </c>
      <c r="D1690" s="181">
        <v>36384</v>
      </c>
      <c r="E1690">
        <v>64737</v>
      </c>
      <c r="F1690" t="s">
        <v>842</v>
      </c>
      <c r="G1690" s="167">
        <v>16175.19</v>
      </c>
      <c r="H1690">
        <v>-14995.75</v>
      </c>
      <c r="I1690">
        <v>1179.44</v>
      </c>
      <c r="J1690" s="181">
        <v>36384</v>
      </c>
      <c r="K1690" s="183">
        <v>1999</v>
      </c>
      <c r="L1690" t="s">
        <v>629</v>
      </c>
    </row>
    <row r="1691" spans="3:12" ht="12.75" customHeight="1">
      <c r="C1691">
        <v>3000</v>
      </c>
      <c r="D1691" s="181">
        <v>37011</v>
      </c>
      <c r="E1691">
        <v>64754</v>
      </c>
      <c r="F1691" t="s">
        <v>2708</v>
      </c>
      <c r="G1691" s="167">
        <v>42306.09</v>
      </c>
      <c r="H1691">
        <v>-29966.81</v>
      </c>
      <c r="I1691">
        <v>12339.28</v>
      </c>
      <c r="J1691" s="181">
        <v>37011</v>
      </c>
      <c r="K1691" s="183">
        <v>2001</v>
      </c>
      <c r="L1691" t="s">
        <v>629</v>
      </c>
    </row>
    <row r="1692" spans="3:12" ht="12.75" customHeight="1">
      <c r="C1692">
        <v>3000</v>
      </c>
      <c r="D1692" s="181">
        <v>37011</v>
      </c>
      <c r="E1692">
        <v>64755</v>
      </c>
      <c r="F1692" t="s">
        <v>2709</v>
      </c>
      <c r="G1692" s="167">
        <v>47310.54</v>
      </c>
      <c r="H1692">
        <v>-33511.64</v>
      </c>
      <c r="I1692">
        <v>13798.9</v>
      </c>
      <c r="J1692" s="181">
        <v>37011</v>
      </c>
      <c r="K1692" s="183">
        <v>2001</v>
      </c>
      <c r="L1692" t="s">
        <v>629</v>
      </c>
    </row>
    <row r="1693" spans="3:12" ht="12.75" customHeight="1">
      <c r="C1693">
        <v>3000</v>
      </c>
      <c r="D1693" s="181">
        <v>34941</v>
      </c>
      <c r="E1693">
        <v>64831</v>
      </c>
      <c r="F1693" t="s">
        <v>1945</v>
      </c>
      <c r="G1693" s="167">
        <v>11476.77</v>
      </c>
      <c r="H1693">
        <v>-11476.77</v>
      </c>
      <c r="I1693">
        <v>0</v>
      </c>
      <c r="J1693" s="181">
        <v>34941</v>
      </c>
      <c r="K1693" s="183">
        <v>1995</v>
      </c>
      <c r="L1693" t="s">
        <v>629</v>
      </c>
    </row>
    <row r="1694" spans="3:12" ht="12.75" customHeight="1">
      <c r="C1694">
        <v>3000</v>
      </c>
      <c r="D1694" s="181">
        <v>34851</v>
      </c>
      <c r="E1694">
        <v>64842</v>
      </c>
      <c r="F1694" t="s">
        <v>1938</v>
      </c>
      <c r="G1694" s="167">
        <v>494466.2</v>
      </c>
      <c r="H1694">
        <v>-494466.2</v>
      </c>
      <c r="I1694">
        <v>0</v>
      </c>
      <c r="J1694" s="181">
        <v>34851</v>
      </c>
      <c r="K1694" s="183">
        <v>1995</v>
      </c>
      <c r="L1694" t="s">
        <v>629</v>
      </c>
    </row>
    <row r="1695" spans="3:12" ht="12.75" customHeight="1">
      <c r="C1695">
        <v>3000</v>
      </c>
      <c r="D1695" s="181">
        <v>34851</v>
      </c>
      <c r="E1695">
        <v>64843</v>
      </c>
      <c r="F1695" t="s">
        <v>2596</v>
      </c>
      <c r="G1695" s="167">
        <v>78956.08</v>
      </c>
      <c r="H1695">
        <v>-78956.08</v>
      </c>
      <c r="I1695">
        <v>0</v>
      </c>
      <c r="J1695" s="181">
        <v>34851</v>
      </c>
      <c r="K1695" s="183">
        <v>1995</v>
      </c>
      <c r="L1695" t="s">
        <v>629</v>
      </c>
    </row>
    <row r="1696" spans="3:12" ht="12.75" customHeight="1">
      <c r="C1696">
        <v>3000</v>
      </c>
      <c r="D1696" s="181">
        <v>34851</v>
      </c>
      <c r="E1696">
        <v>64844</v>
      </c>
      <c r="F1696" t="s">
        <v>1520</v>
      </c>
      <c r="G1696" s="167">
        <v>18290</v>
      </c>
      <c r="H1696">
        <v>-17654.93</v>
      </c>
      <c r="I1696">
        <v>635.07000000000005</v>
      </c>
      <c r="J1696" s="181">
        <v>34851</v>
      </c>
      <c r="K1696" s="183">
        <v>1995</v>
      </c>
      <c r="L1696" t="s">
        <v>629</v>
      </c>
    </row>
    <row r="1697" spans="3:12" ht="12.75" customHeight="1">
      <c r="C1697">
        <v>3000</v>
      </c>
      <c r="D1697" s="181">
        <v>34851</v>
      </c>
      <c r="E1697">
        <v>64846</v>
      </c>
      <c r="F1697" t="s">
        <v>468</v>
      </c>
      <c r="G1697" s="167">
        <v>24000</v>
      </c>
      <c r="H1697">
        <v>-23166.67</v>
      </c>
      <c r="I1697">
        <v>833.33</v>
      </c>
      <c r="J1697" s="181">
        <v>34851</v>
      </c>
      <c r="K1697" s="183">
        <v>1995</v>
      </c>
      <c r="L1697" t="s">
        <v>629</v>
      </c>
    </row>
    <row r="1698" spans="3:12" ht="12.75" customHeight="1">
      <c r="C1698">
        <v>3000</v>
      </c>
      <c r="D1698" s="181">
        <v>34851</v>
      </c>
      <c r="E1698">
        <v>64847</v>
      </c>
      <c r="F1698" t="s">
        <v>1513</v>
      </c>
      <c r="G1698" s="167">
        <v>6907</v>
      </c>
      <c r="H1698">
        <v>-6907</v>
      </c>
      <c r="I1698">
        <v>0</v>
      </c>
      <c r="J1698" s="181">
        <v>34851</v>
      </c>
      <c r="K1698" s="183">
        <v>1995</v>
      </c>
      <c r="L1698" t="s">
        <v>629</v>
      </c>
    </row>
    <row r="1699" spans="3:12" ht="12.75" customHeight="1">
      <c r="C1699">
        <v>3000</v>
      </c>
      <c r="D1699" s="181">
        <v>38139</v>
      </c>
      <c r="E1699">
        <v>64877</v>
      </c>
      <c r="F1699" t="s">
        <v>2446</v>
      </c>
      <c r="G1699" s="167">
        <v>530734.73</v>
      </c>
      <c r="H1699">
        <v>-91404.32</v>
      </c>
      <c r="I1699">
        <v>439330.41</v>
      </c>
      <c r="J1699" s="181">
        <v>38139</v>
      </c>
      <c r="K1699" s="183">
        <v>2004</v>
      </c>
      <c r="L1699" t="s">
        <v>629</v>
      </c>
    </row>
    <row r="1700" spans="3:12" ht="12.75" customHeight="1">
      <c r="C1700">
        <v>3000</v>
      </c>
      <c r="D1700" s="181">
        <v>38139</v>
      </c>
      <c r="E1700">
        <v>64878</v>
      </c>
      <c r="F1700" t="s">
        <v>2433</v>
      </c>
      <c r="G1700" s="167">
        <v>277548.03999999998</v>
      </c>
      <c r="H1700">
        <v>-59749.919999999998</v>
      </c>
      <c r="I1700">
        <v>217798.12</v>
      </c>
      <c r="J1700" s="181">
        <v>38139</v>
      </c>
      <c r="K1700" s="183">
        <v>2004</v>
      </c>
      <c r="L1700" t="s">
        <v>629</v>
      </c>
    </row>
    <row r="1701" spans="3:12" ht="12.75" customHeight="1">
      <c r="C1701">
        <v>3000</v>
      </c>
      <c r="D1701" s="181">
        <v>38481</v>
      </c>
      <c r="E1701">
        <v>64910</v>
      </c>
      <c r="F1701" t="s">
        <v>3032</v>
      </c>
      <c r="G1701" s="167">
        <v>159127.07999999999</v>
      </c>
      <c r="H1701">
        <v>-33151.47</v>
      </c>
      <c r="I1701">
        <v>125975.61</v>
      </c>
      <c r="J1701" s="181">
        <v>38481</v>
      </c>
      <c r="K1701" s="183">
        <v>2005</v>
      </c>
      <c r="L1701" t="s">
        <v>629</v>
      </c>
    </row>
    <row r="1702" spans="3:12" ht="12.75" customHeight="1">
      <c r="C1702">
        <v>3000</v>
      </c>
      <c r="D1702" s="181">
        <v>38481</v>
      </c>
      <c r="E1702">
        <v>64913</v>
      </c>
      <c r="F1702" t="s">
        <v>1367</v>
      </c>
      <c r="G1702" s="167">
        <v>45728.39</v>
      </c>
      <c r="H1702">
        <v>-15242.8</v>
      </c>
      <c r="I1702">
        <v>30485.59</v>
      </c>
      <c r="J1702" s="181">
        <v>38481</v>
      </c>
      <c r="K1702" s="183">
        <v>2005</v>
      </c>
      <c r="L1702" t="s">
        <v>629</v>
      </c>
    </row>
    <row r="1703" spans="3:12" ht="12.75" customHeight="1">
      <c r="C1703">
        <v>3000</v>
      </c>
      <c r="D1703" s="181">
        <v>37560</v>
      </c>
      <c r="E1703">
        <v>65061</v>
      </c>
      <c r="F1703" t="s">
        <v>1671</v>
      </c>
      <c r="G1703" s="167">
        <v>1095334.52</v>
      </c>
      <c r="H1703">
        <v>-570486.73</v>
      </c>
      <c r="I1703">
        <v>524847.79</v>
      </c>
      <c r="J1703" s="181">
        <v>37560</v>
      </c>
      <c r="K1703" s="183">
        <v>2002</v>
      </c>
      <c r="L1703" t="s">
        <v>629</v>
      </c>
    </row>
    <row r="1704" spans="3:12" ht="12.75" customHeight="1">
      <c r="C1704">
        <v>3000</v>
      </c>
      <c r="D1704" s="181">
        <v>37653</v>
      </c>
      <c r="E1704">
        <v>65063</v>
      </c>
      <c r="F1704" t="s">
        <v>1058</v>
      </c>
      <c r="G1704" s="167">
        <v>1137272.79</v>
      </c>
      <c r="H1704">
        <v>-371193.2</v>
      </c>
      <c r="I1704">
        <v>766079.59</v>
      </c>
      <c r="J1704" s="181">
        <v>37653</v>
      </c>
      <c r="K1704" s="183">
        <v>2003</v>
      </c>
      <c r="L1704" t="s">
        <v>629</v>
      </c>
    </row>
    <row r="1705" spans="3:12" ht="12.75" customHeight="1">
      <c r="C1705">
        <v>3000</v>
      </c>
      <c r="D1705" s="181">
        <v>37653</v>
      </c>
      <c r="E1705">
        <v>65065</v>
      </c>
      <c r="F1705" t="s">
        <v>3783</v>
      </c>
      <c r="G1705" s="167">
        <v>87832.39</v>
      </c>
      <c r="H1705">
        <v>-28667.52</v>
      </c>
      <c r="I1705">
        <v>59164.87</v>
      </c>
      <c r="J1705" s="181">
        <v>37653</v>
      </c>
      <c r="K1705" s="183">
        <v>2003</v>
      </c>
      <c r="L1705" t="s">
        <v>629</v>
      </c>
    </row>
    <row r="1706" spans="3:12" ht="12.75" customHeight="1">
      <c r="C1706">
        <v>3000</v>
      </c>
      <c r="D1706" s="181">
        <v>37653</v>
      </c>
      <c r="E1706">
        <v>65067</v>
      </c>
      <c r="F1706" t="s">
        <v>3789</v>
      </c>
      <c r="G1706" s="167">
        <v>221300.25</v>
      </c>
      <c r="H1706">
        <v>-72229.94</v>
      </c>
      <c r="I1706">
        <v>149070.31</v>
      </c>
      <c r="J1706" s="181">
        <v>37653</v>
      </c>
      <c r="K1706" s="183">
        <v>2003</v>
      </c>
      <c r="L1706" t="s">
        <v>629</v>
      </c>
    </row>
    <row r="1707" spans="3:12" ht="12.75" customHeight="1">
      <c r="C1707">
        <v>3000</v>
      </c>
      <c r="D1707" s="181">
        <v>37653</v>
      </c>
      <c r="E1707">
        <v>65068</v>
      </c>
      <c r="F1707" t="s">
        <v>3791</v>
      </c>
      <c r="G1707" s="167">
        <v>237706.23999999999</v>
      </c>
      <c r="H1707">
        <v>-77584.67</v>
      </c>
      <c r="I1707">
        <v>160121.57</v>
      </c>
      <c r="J1707" s="181">
        <v>37653</v>
      </c>
      <c r="K1707" s="183">
        <v>2003</v>
      </c>
      <c r="L1707" t="s">
        <v>629</v>
      </c>
    </row>
    <row r="1708" spans="3:12" ht="12.75" customHeight="1">
      <c r="C1708">
        <v>3000</v>
      </c>
      <c r="D1708" s="181">
        <v>37653</v>
      </c>
      <c r="E1708">
        <v>65069</v>
      </c>
      <c r="F1708" t="s">
        <v>1810</v>
      </c>
      <c r="G1708" s="167">
        <v>25684.1</v>
      </c>
      <c r="H1708">
        <v>-8383</v>
      </c>
      <c r="I1708">
        <v>17301.099999999999</v>
      </c>
      <c r="J1708" s="181">
        <v>37653</v>
      </c>
      <c r="K1708" s="183">
        <v>2003</v>
      </c>
      <c r="L1708" t="s">
        <v>629</v>
      </c>
    </row>
    <row r="1709" spans="3:12" ht="12.75" customHeight="1">
      <c r="C1709">
        <v>3000</v>
      </c>
      <c r="D1709" s="181">
        <v>37653</v>
      </c>
      <c r="E1709">
        <v>65071</v>
      </c>
      <c r="F1709" t="s">
        <v>1806</v>
      </c>
      <c r="G1709" s="167">
        <v>19317.34</v>
      </c>
      <c r="H1709">
        <v>-6304.97</v>
      </c>
      <c r="I1709">
        <v>13012.37</v>
      </c>
      <c r="J1709" s="181">
        <v>37653</v>
      </c>
      <c r="K1709" s="183">
        <v>2003</v>
      </c>
      <c r="L1709" t="s">
        <v>629</v>
      </c>
    </row>
    <row r="1710" spans="3:12" ht="12.75" customHeight="1">
      <c r="C1710">
        <v>3000</v>
      </c>
      <c r="D1710" s="181">
        <v>37653</v>
      </c>
      <c r="E1710">
        <v>65072</v>
      </c>
      <c r="F1710" t="s">
        <v>1797</v>
      </c>
      <c r="G1710" s="167">
        <v>11191.03</v>
      </c>
      <c r="H1710">
        <v>-3652.63</v>
      </c>
      <c r="I1710">
        <v>7538.4</v>
      </c>
      <c r="J1710" s="181">
        <v>37653</v>
      </c>
      <c r="K1710" s="183">
        <v>2003</v>
      </c>
      <c r="L1710" t="s">
        <v>629</v>
      </c>
    </row>
    <row r="1711" spans="3:12" ht="12.75" customHeight="1">
      <c r="C1711">
        <v>3000</v>
      </c>
      <c r="D1711" s="181">
        <v>37653</v>
      </c>
      <c r="E1711">
        <v>65073</v>
      </c>
      <c r="F1711" t="s">
        <v>1805</v>
      </c>
      <c r="G1711" s="167">
        <v>18139.490000000002</v>
      </c>
      <c r="H1711">
        <v>-5920.52</v>
      </c>
      <c r="I1711">
        <v>12218.97</v>
      </c>
      <c r="J1711" s="181">
        <v>37653</v>
      </c>
      <c r="K1711" s="183">
        <v>2003</v>
      </c>
      <c r="L1711" t="s">
        <v>629</v>
      </c>
    </row>
    <row r="1712" spans="3:12" ht="12.75" customHeight="1">
      <c r="C1712">
        <v>3000</v>
      </c>
      <c r="D1712" s="181">
        <v>37653</v>
      </c>
      <c r="E1712">
        <v>65075</v>
      </c>
      <c r="F1712" t="s">
        <v>3119</v>
      </c>
      <c r="G1712" s="167">
        <v>4997.91</v>
      </c>
      <c r="H1712">
        <v>-1631.26</v>
      </c>
      <c r="I1712">
        <v>3366.65</v>
      </c>
      <c r="J1712" s="181">
        <v>37653</v>
      </c>
      <c r="K1712" s="183">
        <v>2003</v>
      </c>
      <c r="L1712" t="s">
        <v>629</v>
      </c>
    </row>
    <row r="1713" spans="3:12" ht="12.75" customHeight="1">
      <c r="C1713">
        <v>3000</v>
      </c>
      <c r="D1713" s="181">
        <v>35338</v>
      </c>
      <c r="E1713">
        <v>65128</v>
      </c>
      <c r="F1713" t="s">
        <v>797</v>
      </c>
      <c r="G1713" s="167">
        <v>124560</v>
      </c>
      <c r="H1713">
        <v>-106395</v>
      </c>
      <c r="I1713">
        <v>18165</v>
      </c>
      <c r="J1713" s="181">
        <v>35338</v>
      </c>
      <c r="K1713" s="183">
        <v>1996</v>
      </c>
      <c r="L1713" t="s">
        <v>629</v>
      </c>
    </row>
    <row r="1714" spans="3:12" ht="12.75" customHeight="1">
      <c r="C1714">
        <v>3000</v>
      </c>
      <c r="D1714" s="181">
        <v>35556</v>
      </c>
      <c r="E1714">
        <v>65131</v>
      </c>
      <c r="F1714" t="s">
        <v>1813</v>
      </c>
      <c r="G1714" s="167">
        <v>31565</v>
      </c>
      <c r="H1714">
        <v>-20341.89</v>
      </c>
      <c r="I1714">
        <v>11223.11</v>
      </c>
      <c r="J1714" s="181">
        <v>35556</v>
      </c>
      <c r="K1714" s="183">
        <v>1997</v>
      </c>
      <c r="L1714" t="s">
        <v>629</v>
      </c>
    </row>
    <row r="1715" spans="3:12" ht="12.75" customHeight="1">
      <c r="C1715">
        <v>3000</v>
      </c>
      <c r="D1715" s="181">
        <v>35550</v>
      </c>
      <c r="E1715">
        <v>65133</v>
      </c>
      <c r="F1715" t="s">
        <v>1268</v>
      </c>
      <c r="G1715" s="167">
        <v>61230.47</v>
      </c>
      <c r="H1715">
        <v>-61230.47</v>
      </c>
      <c r="I1715">
        <v>0</v>
      </c>
      <c r="J1715" s="181">
        <v>35550</v>
      </c>
      <c r="K1715" s="183">
        <v>1997</v>
      </c>
      <c r="L1715" t="s">
        <v>629</v>
      </c>
    </row>
    <row r="1716" spans="3:12" ht="12.75" customHeight="1">
      <c r="C1716">
        <v>3000</v>
      </c>
      <c r="D1716" s="181">
        <v>35559</v>
      </c>
      <c r="E1716">
        <v>65134</v>
      </c>
      <c r="F1716" t="s">
        <v>1820</v>
      </c>
      <c r="G1716" s="167">
        <v>42000</v>
      </c>
      <c r="H1716">
        <v>-42000</v>
      </c>
      <c r="I1716">
        <v>0</v>
      </c>
      <c r="J1716" s="181">
        <v>35559</v>
      </c>
      <c r="K1716" s="183">
        <v>1997</v>
      </c>
      <c r="L1716" t="s">
        <v>629</v>
      </c>
    </row>
    <row r="1717" spans="3:12" ht="12.75" customHeight="1">
      <c r="C1717">
        <v>3000</v>
      </c>
      <c r="D1717" s="181">
        <v>35611</v>
      </c>
      <c r="E1717">
        <v>65139</v>
      </c>
      <c r="F1717" t="s">
        <v>2552</v>
      </c>
      <c r="G1717" s="167">
        <v>3584.5</v>
      </c>
      <c r="H1717">
        <v>-2837.73</v>
      </c>
      <c r="I1717">
        <v>746.77</v>
      </c>
      <c r="J1717" s="181">
        <v>35611</v>
      </c>
      <c r="K1717" s="183">
        <v>1997</v>
      </c>
      <c r="L1717" t="s">
        <v>629</v>
      </c>
    </row>
    <row r="1718" spans="3:12" ht="12.75" customHeight="1">
      <c r="C1718">
        <v>3000</v>
      </c>
      <c r="D1718" s="181">
        <v>35582</v>
      </c>
      <c r="E1718">
        <v>65140</v>
      </c>
      <c r="F1718" t="s">
        <v>1824</v>
      </c>
      <c r="G1718" s="167">
        <v>8288.16</v>
      </c>
      <c r="H1718">
        <v>-8288.16</v>
      </c>
      <c r="I1718">
        <v>0</v>
      </c>
      <c r="J1718" s="181">
        <v>35582</v>
      </c>
      <c r="K1718" s="183">
        <v>1997</v>
      </c>
      <c r="L1718" t="s">
        <v>629</v>
      </c>
    </row>
    <row r="1719" spans="3:12" ht="12.75" customHeight="1">
      <c r="C1719">
        <v>3000</v>
      </c>
      <c r="D1719" s="181">
        <v>35889</v>
      </c>
      <c r="E1719">
        <v>65142</v>
      </c>
      <c r="F1719" t="s">
        <v>665</v>
      </c>
      <c r="G1719" s="167">
        <v>4569.38</v>
      </c>
      <c r="H1719">
        <v>-3331.84</v>
      </c>
      <c r="I1719">
        <v>1237.54</v>
      </c>
      <c r="J1719" s="181">
        <v>35889</v>
      </c>
      <c r="K1719" s="183">
        <v>1998</v>
      </c>
      <c r="L1719" t="s">
        <v>629</v>
      </c>
    </row>
    <row r="1720" spans="3:12" ht="12.75" customHeight="1">
      <c r="C1720">
        <v>3000</v>
      </c>
      <c r="D1720" s="181">
        <v>35840</v>
      </c>
      <c r="E1720">
        <v>65143</v>
      </c>
      <c r="F1720" t="s">
        <v>3149</v>
      </c>
      <c r="G1720" s="167">
        <v>16938.099999999999</v>
      </c>
      <c r="H1720">
        <v>-12585.95</v>
      </c>
      <c r="I1720">
        <v>4352.1499999999996</v>
      </c>
      <c r="J1720" s="181">
        <v>35840</v>
      </c>
      <c r="K1720" s="183">
        <v>1998</v>
      </c>
      <c r="L1720" t="s">
        <v>629</v>
      </c>
    </row>
    <row r="1721" spans="3:12" ht="12.75" customHeight="1">
      <c r="C1721">
        <v>3000</v>
      </c>
      <c r="D1721" s="181">
        <v>35851</v>
      </c>
      <c r="E1721">
        <v>65147</v>
      </c>
      <c r="F1721" t="s">
        <v>3158</v>
      </c>
      <c r="G1721" s="167">
        <v>3085.07</v>
      </c>
      <c r="H1721">
        <v>-2270.96</v>
      </c>
      <c r="I1721">
        <v>814.11</v>
      </c>
      <c r="J1721" s="181">
        <v>35851</v>
      </c>
      <c r="K1721" s="183">
        <v>1998</v>
      </c>
      <c r="L1721" t="s">
        <v>629</v>
      </c>
    </row>
    <row r="1722" spans="3:12" ht="12.75" customHeight="1">
      <c r="C1722">
        <v>3000</v>
      </c>
      <c r="D1722" s="181">
        <v>35898</v>
      </c>
      <c r="E1722">
        <v>65149</v>
      </c>
      <c r="F1722" t="s">
        <v>1479</v>
      </c>
      <c r="G1722" s="167">
        <v>10451.56</v>
      </c>
      <c r="H1722">
        <v>-9145.1200000000008</v>
      </c>
      <c r="I1722">
        <v>1306.44</v>
      </c>
      <c r="J1722" s="181">
        <v>35898</v>
      </c>
      <c r="K1722" s="183">
        <v>1998</v>
      </c>
      <c r="L1722" t="s">
        <v>629</v>
      </c>
    </row>
    <row r="1723" spans="3:12" ht="12.75" customHeight="1">
      <c r="C1723">
        <v>3000</v>
      </c>
      <c r="D1723" s="181">
        <v>35802</v>
      </c>
      <c r="E1723">
        <v>65150</v>
      </c>
      <c r="F1723" t="s">
        <v>1443</v>
      </c>
      <c r="G1723" s="167">
        <v>13403.7</v>
      </c>
      <c r="H1723">
        <v>-10052.780000000001</v>
      </c>
      <c r="I1723">
        <v>3350.92</v>
      </c>
      <c r="J1723" s="181">
        <v>35802</v>
      </c>
      <c r="K1723" s="183">
        <v>1998</v>
      </c>
      <c r="L1723" t="s">
        <v>629</v>
      </c>
    </row>
    <row r="1724" spans="3:12" ht="12.75" customHeight="1">
      <c r="C1724">
        <v>3000</v>
      </c>
      <c r="D1724" s="181">
        <v>35863</v>
      </c>
      <c r="E1724">
        <v>65154</v>
      </c>
      <c r="F1724" t="s">
        <v>647</v>
      </c>
      <c r="G1724" s="167">
        <v>5397.28</v>
      </c>
      <c r="H1724">
        <v>-3973</v>
      </c>
      <c r="I1724">
        <v>1424.28</v>
      </c>
      <c r="J1724" s="181">
        <v>35863</v>
      </c>
      <c r="K1724" s="183">
        <v>1998</v>
      </c>
      <c r="L1724" t="s">
        <v>629</v>
      </c>
    </row>
    <row r="1725" spans="3:12" ht="12.75" customHeight="1">
      <c r="C1725">
        <v>3000</v>
      </c>
      <c r="D1725" s="181">
        <v>35947</v>
      </c>
      <c r="E1725">
        <v>65155</v>
      </c>
      <c r="F1725" t="s">
        <v>1528</v>
      </c>
      <c r="G1725" s="167">
        <v>5518.46</v>
      </c>
      <c r="H1725">
        <v>-5518.46</v>
      </c>
      <c r="I1725">
        <v>0</v>
      </c>
      <c r="J1725" s="181">
        <v>35947</v>
      </c>
      <c r="K1725" s="183">
        <v>1998</v>
      </c>
      <c r="L1725" t="s">
        <v>629</v>
      </c>
    </row>
    <row r="1726" spans="3:12" ht="12.75" customHeight="1">
      <c r="C1726">
        <v>3000</v>
      </c>
      <c r="D1726" s="181">
        <v>35947</v>
      </c>
      <c r="E1726">
        <v>65159</v>
      </c>
      <c r="F1726" t="s">
        <v>1537</v>
      </c>
      <c r="G1726" s="167">
        <v>9580.81</v>
      </c>
      <c r="H1726">
        <v>-6852.94</v>
      </c>
      <c r="I1726">
        <v>2727.87</v>
      </c>
      <c r="J1726" s="181">
        <v>35947</v>
      </c>
      <c r="K1726" s="183">
        <v>1998</v>
      </c>
      <c r="L1726" t="s">
        <v>629</v>
      </c>
    </row>
    <row r="1727" spans="3:12" ht="12.75" customHeight="1">
      <c r="C1727">
        <v>3000</v>
      </c>
      <c r="D1727" s="181">
        <v>35947</v>
      </c>
      <c r="E1727">
        <v>65160</v>
      </c>
      <c r="F1727" t="s">
        <v>1529</v>
      </c>
      <c r="G1727" s="167">
        <v>5567.62</v>
      </c>
      <c r="H1727">
        <v>-5567.62</v>
      </c>
      <c r="I1727">
        <v>0</v>
      </c>
      <c r="J1727" s="181">
        <v>35947</v>
      </c>
      <c r="K1727" s="183">
        <v>1998</v>
      </c>
      <c r="L1727" t="s">
        <v>629</v>
      </c>
    </row>
    <row r="1728" spans="3:12" ht="12.75" customHeight="1">
      <c r="C1728">
        <v>3000</v>
      </c>
      <c r="D1728" s="181">
        <v>35947</v>
      </c>
      <c r="E1728">
        <v>65162</v>
      </c>
      <c r="F1728" t="s">
        <v>118</v>
      </c>
      <c r="G1728" s="167">
        <v>59038.67</v>
      </c>
      <c r="H1728">
        <v>-59038.67</v>
      </c>
      <c r="I1728">
        <v>0</v>
      </c>
      <c r="J1728" s="181">
        <v>35947</v>
      </c>
      <c r="K1728" s="183">
        <v>1998</v>
      </c>
      <c r="L1728" t="s">
        <v>629</v>
      </c>
    </row>
    <row r="1729" spans="3:12" ht="12.75" customHeight="1">
      <c r="C1729">
        <v>3000</v>
      </c>
      <c r="D1729" s="181">
        <v>35975</v>
      </c>
      <c r="E1729">
        <v>65163</v>
      </c>
      <c r="F1729" t="s">
        <v>126</v>
      </c>
      <c r="G1729" s="167">
        <v>65139.02</v>
      </c>
      <c r="H1729">
        <v>-46140.14</v>
      </c>
      <c r="I1729">
        <v>18998.88</v>
      </c>
      <c r="J1729" s="181">
        <v>35975</v>
      </c>
      <c r="K1729" s="183">
        <v>1998</v>
      </c>
      <c r="L1729" t="s">
        <v>629</v>
      </c>
    </row>
    <row r="1730" spans="3:12" ht="12.75" customHeight="1">
      <c r="C1730">
        <v>3000</v>
      </c>
      <c r="D1730" s="181">
        <v>35947</v>
      </c>
      <c r="E1730">
        <v>65164</v>
      </c>
      <c r="F1730" t="s">
        <v>122</v>
      </c>
      <c r="G1730" s="167">
        <v>65899.320000000007</v>
      </c>
      <c r="H1730">
        <v>-47136.32</v>
      </c>
      <c r="I1730">
        <v>18763</v>
      </c>
      <c r="J1730" s="181">
        <v>35947</v>
      </c>
      <c r="K1730" s="183">
        <v>1998</v>
      </c>
      <c r="L1730" t="s">
        <v>629</v>
      </c>
    </row>
    <row r="1731" spans="3:12" ht="12.75" customHeight="1">
      <c r="C1731">
        <v>3000</v>
      </c>
      <c r="D1731" s="181">
        <v>35947</v>
      </c>
      <c r="E1731">
        <v>65165</v>
      </c>
      <c r="F1731" t="s">
        <v>121</v>
      </c>
      <c r="G1731" s="167">
        <v>65776</v>
      </c>
      <c r="H1731">
        <v>-65776</v>
      </c>
      <c r="I1731">
        <v>0</v>
      </c>
      <c r="J1731" s="181">
        <v>35947</v>
      </c>
      <c r="K1731" s="183">
        <v>1998</v>
      </c>
      <c r="L1731" t="s">
        <v>629</v>
      </c>
    </row>
    <row r="1732" spans="3:12" ht="12.75" customHeight="1">
      <c r="C1732">
        <v>3000</v>
      </c>
      <c r="D1732" s="181">
        <v>35947</v>
      </c>
      <c r="E1732">
        <v>65166</v>
      </c>
      <c r="F1732" t="s">
        <v>117</v>
      </c>
      <c r="G1732" s="167">
        <v>48340</v>
      </c>
      <c r="H1732">
        <v>-48340</v>
      </c>
      <c r="I1732">
        <v>0</v>
      </c>
      <c r="J1732" s="181">
        <v>35947</v>
      </c>
      <c r="K1732" s="183">
        <v>1998</v>
      </c>
      <c r="L1732" t="s">
        <v>629</v>
      </c>
    </row>
    <row r="1733" spans="3:12" ht="12.75" customHeight="1">
      <c r="C1733">
        <v>3000</v>
      </c>
      <c r="D1733" s="181">
        <v>35947</v>
      </c>
      <c r="E1733">
        <v>65167</v>
      </c>
      <c r="F1733" t="s">
        <v>120</v>
      </c>
      <c r="G1733" s="167">
        <v>65158</v>
      </c>
      <c r="H1733">
        <v>-46606.07</v>
      </c>
      <c r="I1733">
        <v>18551.93</v>
      </c>
      <c r="J1733" s="181">
        <v>35947</v>
      </c>
      <c r="K1733" s="183">
        <v>1998</v>
      </c>
      <c r="L1733" t="s">
        <v>629</v>
      </c>
    </row>
    <row r="1734" spans="3:12" ht="12.75" customHeight="1">
      <c r="C1734">
        <v>3000</v>
      </c>
      <c r="D1734" s="181">
        <v>36514</v>
      </c>
      <c r="E1734">
        <v>65205</v>
      </c>
      <c r="F1734" t="s">
        <v>2260</v>
      </c>
      <c r="G1734" s="167">
        <v>1648894</v>
      </c>
      <c r="H1734">
        <v>-1442782.25</v>
      </c>
      <c r="I1734">
        <v>206111.75</v>
      </c>
      <c r="J1734" s="181">
        <v>36514</v>
      </c>
      <c r="K1734" s="183">
        <v>1999</v>
      </c>
      <c r="L1734" t="s">
        <v>629</v>
      </c>
    </row>
    <row r="1735" spans="3:12" ht="12.75" customHeight="1">
      <c r="C1735">
        <v>3000</v>
      </c>
      <c r="D1735" s="181">
        <v>36514</v>
      </c>
      <c r="E1735">
        <v>65206</v>
      </c>
      <c r="F1735" t="s">
        <v>2254</v>
      </c>
      <c r="G1735" s="167">
        <v>828605</v>
      </c>
      <c r="H1735">
        <v>-725029.38</v>
      </c>
      <c r="I1735">
        <v>103575.62</v>
      </c>
      <c r="J1735" s="181">
        <v>36514</v>
      </c>
      <c r="K1735" s="183">
        <v>1999</v>
      </c>
      <c r="L1735" t="s">
        <v>629</v>
      </c>
    </row>
    <row r="1736" spans="3:12" ht="12.75" customHeight="1">
      <c r="C1736">
        <v>3000</v>
      </c>
      <c r="D1736" s="181">
        <v>36514</v>
      </c>
      <c r="E1736">
        <v>65207</v>
      </c>
      <c r="F1736" t="s">
        <v>2257</v>
      </c>
      <c r="G1736" s="167">
        <v>1168956</v>
      </c>
      <c r="H1736">
        <v>-1022836.51</v>
      </c>
      <c r="I1736">
        <v>146119.49</v>
      </c>
      <c r="J1736" s="181">
        <v>36514</v>
      </c>
      <c r="K1736" s="183">
        <v>1999</v>
      </c>
      <c r="L1736" t="s">
        <v>629</v>
      </c>
    </row>
    <row r="1737" spans="3:12" ht="12.75" customHeight="1">
      <c r="C1737">
        <v>3000</v>
      </c>
      <c r="D1737" s="181">
        <v>36514</v>
      </c>
      <c r="E1737">
        <v>65208</v>
      </c>
      <c r="F1737" t="s">
        <v>2252</v>
      </c>
      <c r="G1737" s="167">
        <v>447908</v>
      </c>
      <c r="H1737">
        <v>-261279.67</v>
      </c>
      <c r="I1737">
        <v>186628.33</v>
      </c>
      <c r="J1737" s="181">
        <v>36514</v>
      </c>
      <c r="K1737" s="183">
        <v>1999</v>
      </c>
      <c r="L1737" t="s">
        <v>629</v>
      </c>
    </row>
    <row r="1738" spans="3:12" ht="12.75" customHeight="1">
      <c r="C1738">
        <v>3000</v>
      </c>
      <c r="D1738" s="181">
        <v>36514</v>
      </c>
      <c r="E1738">
        <v>65209</v>
      </c>
      <c r="F1738" t="s">
        <v>2249</v>
      </c>
      <c r="G1738" s="167">
        <v>165685</v>
      </c>
      <c r="H1738">
        <v>-96649.58</v>
      </c>
      <c r="I1738">
        <v>69035.42</v>
      </c>
      <c r="J1738" s="181">
        <v>36514</v>
      </c>
      <c r="K1738" s="183">
        <v>1999</v>
      </c>
      <c r="L1738" t="s">
        <v>629</v>
      </c>
    </row>
    <row r="1739" spans="3:12" ht="12.75" customHeight="1">
      <c r="C1739">
        <v>3000</v>
      </c>
      <c r="D1739" s="181">
        <v>36341</v>
      </c>
      <c r="E1739">
        <v>65215</v>
      </c>
      <c r="F1739" t="s">
        <v>1238</v>
      </c>
      <c r="G1739" s="167">
        <v>8646.75</v>
      </c>
      <c r="H1739">
        <v>-5404.22</v>
      </c>
      <c r="I1739">
        <v>3242.53</v>
      </c>
      <c r="J1739" s="181">
        <v>36341</v>
      </c>
      <c r="K1739" s="183">
        <v>1999</v>
      </c>
      <c r="L1739" t="s">
        <v>629</v>
      </c>
    </row>
    <row r="1740" spans="3:12" ht="12.75" customHeight="1">
      <c r="C1740">
        <v>3000</v>
      </c>
      <c r="D1740" s="181">
        <v>36361</v>
      </c>
      <c r="E1740">
        <v>65221</v>
      </c>
      <c r="F1740" t="s">
        <v>1247</v>
      </c>
      <c r="G1740" s="167">
        <v>15660.23</v>
      </c>
      <c r="H1740">
        <v>-9678.89</v>
      </c>
      <c r="I1740">
        <v>5981.34</v>
      </c>
      <c r="J1740" s="181">
        <v>36361</v>
      </c>
      <c r="K1740" s="183">
        <v>1999</v>
      </c>
      <c r="L1740" t="s">
        <v>629</v>
      </c>
    </row>
    <row r="1741" spans="3:12" ht="12.75" customHeight="1">
      <c r="C1741">
        <v>3000</v>
      </c>
      <c r="D1741" s="181">
        <v>37043</v>
      </c>
      <c r="E1741">
        <v>65245</v>
      </c>
      <c r="F1741" t="s">
        <v>3327</v>
      </c>
      <c r="G1741" s="167">
        <v>82853.649999999994</v>
      </c>
      <c r="H1741">
        <v>-38549.96</v>
      </c>
      <c r="I1741">
        <v>44303.69</v>
      </c>
      <c r="J1741" s="181">
        <v>37043</v>
      </c>
      <c r="K1741" s="183">
        <v>2001</v>
      </c>
      <c r="L1741" t="s">
        <v>629</v>
      </c>
    </row>
    <row r="1742" spans="3:12" ht="12.75" customHeight="1">
      <c r="C1742">
        <v>3000</v>
      </c>
      <c r="D1742" s="181">
        <v>37043</v>
      </c>
      <c r="E1742">
        <v>65246</v>
      </c>
      <c r="F1742" t="s">
        <v>3341</v>
      </c>
      <c r="G1742" s="167">
        <v>2137874.5</v>
      </c>
      <c r="H1742">
        <v>-994705.5</v>
      </c>
      <c r="I1742">
        <v>1143169</v>
      </c>
      <c r="J1742" s="181">
        <v>37043</v>
      </c>
      <c r="K1742" s="183">
        <v>2001</v>
      </c>
      <c r="L1742" t="s">
        <v>629</v>
      </c>
    </row>
    <row r="1743" spans="3:12" ht="12.75" customHeight="1">
      <c r="C1743">
        <v>3000</v>
      </c>
      <c r="D1743" s="181">
        <v>37043</v>
      </c>
      <c r="E1743">
        <v>65248</v>
      </c>
      <c r="F1743" t="s">
        <v>2912</v>
      </c>
      <c r="G1743" s="167">
        <v>56837.75</v>
      </c>
      <c r="H1743">
        <v>-26445.35</v>
      </c>
      <c r="I1743">
        <v>30392.400000000001</v>
      </c>
      <c r="J1743" s="181">
        <v>37043</v>
      </c>
      <c r="K1743" s="183">
        <v>2001</v>
      </c>
      <c r="L1743" t="s">
        <v>629</v>
      </c>
    </row>
    <row r="1744" spans="3:12" ht="12.75" customHeight="1">
      <c r="C1744">
        <v>3000</v>
      </c>
      <c r="D1744" s="181">
        <v>37043</v>
      </c>
      <c r="E1744">
        <v>65249</v>
      </c>
      <c r="F1744" t="s">
        <v>3338</v>
      </c>
      <c r="G1744" s="167">
        <v>585862</v>
      </c>
      <c r="H1744">
        <v>-272588.56</v>
      </c>
      <c r="I1744">
        <v>313273.44</v>
      </c>
      <c r="J1744" s="181">
        <v>37043</v>
      </c>
      <c r="K1744" s="183">
        <v>2001</v>
      </c>
      <c r="L1744" t="s">
        <v>629</v>
      </c>
    </row>
    <row r="1745" spans="3:12" ht="12.75" customHeight="1">
      <c r="C1745">
        <v>3000</v>
      </c>
      <c r="D1745" s="181">
        <v>37043</v>
      </c>
      <c r="E1745">
        <v>65250</v>
      </c>
      <c r="F1745" t="s">
        <v>2906</v>
      </c>
      <c r="G1745" s="167">
        <v>34210.559999999998</v>
      </c>
      <c r="H1745">
        <v>-15917.41</v>
      </c>
      <c r="I1745">
        <v>18293.150000000001</v>
      </c>
      <c r="J1745" s="181">
        <v>37043</v>
      </c>
      <c r="K1745" s="183">
        <v>2001</v>
      </c>
      <c r="L1745" t="s">
        <v>629</v>
      </c>
    </row>
    <row r="1746" spans="3:12" ht="12.75" customHeight="1">
      <c r="C1746">
        <v>3000</v>
      </c>
      <c r="D1746" s="181">
        <v>37043</v>
      </c>
      <c r="E1746">
        <v>65251</v>
      </c>
      <c r="F1746" t="s">
        <v>3321</v>
      </c>
      <c r="G1746" s="167">
        <v>64220.31</v>
      </c>
      <c r="H1746">
        <v>-29880.28</v>
      </c>
      <c r="I1746">
        <v>34340.03</v>
      </c>
      <c r="J1746" s="181">
        <v>37043</v>
      </c>
      <c r="K1746" s="183">
        <v>2001</v>
      </c>
      <c r="L1746" t="s">
        <v>629</v>
      </c>
    </row>
    <row r="1747" spans="3:12" ht="12.75" customHeight="1">
      <c r="C1747">
        <v>3000</v>
      </c>
      <c r="D1747" s="181">
        <v>37043</v>
      </c>
      <c r="E1747">
        <v>65253</v>
      </c>
      <c r="F1747" t="s">
        <v>3337</v>
      </c>
      <c r="G1747" s="167">
        <v>514764.06</v>
      </c>
      <c r="H1747">
        <v>-239508.28</v>
      </c>
      <c r="I1747">
        <v>275255.78000000003</v>
      </c>
      <c r="J1747" s="181">
        <v>37043</v>
      </c>
      <c r="K1747" s="183">
        <v>2001</v>
      </c>
      <c r="L1747" t="s">
        <v>629</v>
      </c>
    </row>
    <row r="1748" spans="3:12" ht="12.75" customHeight="1">
      <c r="C1748">
        <v>3000</v>
      </c>
      <c r="D1748" s="181">
        <v>37043</v>
      </c>
      <c r="E1748">
        <v>65255</v>
      </c>
      <c r="F1748" t="s">
        <v>3328</v>
      </c>
      <c r="G1748" s="167">
        <v>91590.32</v>
      </c>
      <c r="H1748">
        <v>-42614.95</v>
      </c>
      <c r="I1748">
        <v>48975.37</v>
      </c>
      <c r="J1748" s="181">
        <v>37043</v>
      </c>
      <c r="K1748" s="183">
        <v>2001</v>
      </c>
      <c r="L1748" t="s">
        <v>629</v>
      </c>
    </row>
    <row r="1749" spans="3:12" ht="12.75" customHeight="1">
      <c r="C1749">
        <v>3000</v>
      </c>
      <c r="D1749" s="181">
        <v>37043</v>
      </c>
      <c r="E1749">
        <v>65257</v>
      </c>
      <c r="F1749" t="s">
        <v>3331</v>
      </c>
      <c r="G1749" s="167">
        <v>124307.07</v>
      </c>
      <c r="H1749">
        <v>-86755.98</v>
      </c>
      <c r="I1749">
        <v>37551.089999999997</v>
      </c>
      <c r="J1749" s="181">
        <v>37043</v>
      </c>
      <c r="K1749" s="183">
        <v>2001</v>
      </c>
      <c r="L1749" t="s">
        <v>629</v>
      </c>
    </row>
    <row r="1750" spans="3:12" ht="12.75" customHeight="1">
      <c r="C1750">
        <v>3000</v>
      </c>
      <c r="D1750" s="181">
        <v>37256</v>
      </c>
      <c r="E1750">
        <v>65259</v>
      </c>
      <c r="F1750" t="s">
        <v>582</v>
      </c>
      <c r="G1750" s="167">
        <v>83944.45</v>
      </c>
      <c r="H1750">
        <v>-34976.85</v>
      </c>
      <c r="I1750">
        <v>48967.6</v>
      </c>
      <c r="J1750" s="181">
        <v>37256</v>
      </c>
      <c r="K1750" s="183">
        <v>2001</v>
      </c>
      <c r="L1750" t="s">
        <v>629</v>
      </c>
    </row>
    <row r="1751" spans="3:12" ht="12.75" customHeight="1">
      <c r="C1751">
        <v>3000</v>
      </c>
      <c r="D1751" s="181">
        <v>37256</v>
      </c>
      <c r="E1751">
        <v>65261</v>
      </c>
      <c r="F1751" t="s">
        <v>583</v>
      </c>
      <c r="G1751" s="167">
        <v>108071.48</v>
      </c>
      <c r="H1751">
        <v>-21614.3</v>
      </c>
      <c r="I1751">
        <v>86457.18</v>
      </c>
      <c r="J1751" s="181">
        <v>37256</v>
      </c>
      <c r="K1751" s="183">
        <v>2001</v>
      </c>
      <c r="L1751" t="s">
        <v>629</v>
      </c>
    </row>
    <row r="1752" spans="3:12" ht="12.75" customHeight="1">
      <c r="C1752">
        <v>3000</v>
      </c>
      <c r="D1752" s="181">
        <v>35368</v>
      </c>
      <c r="E1752">
        <v>65288</v>
      </c>
      <c r="F1752" t="s">
        <v>806</v>
      </c>
      <c r="G1752" s="167">
        <v>88168.53</v>
      </c>
      <c r="H1752">
        <v>-88168.53</v>
      </c>
      <c r="I1752">
        <v>0</v>
      </c>
      <c r="J1752" s="181">
        <v>35368</v>
      </c>
      <c r="K1752" s="183">
        <v>1996</v>
      </c>
      <c r="L1752" t="s">
        <v>629</v>
      </c>
    </row>
    <row r="1753" spans="3:12" ht="12.75" customHeight="1">
      <c r="C1753">
        <v>3000</v>
      </c>
      <c r="D1753" s="181">
        <v>35408</v>
      </c>
      <c r="E1753">
        <v>65290</v>
      </c>
      <c r="F1753" t="s">
        <v>10</v>
      </c>
      <c r="G1753" s="167">
        <v>14708</v>
      </c>
      <c r="H1753">
        <v>-9887.0400000000009</v>
      </c>
      <c r="I1753">
        <v>4820.96</v>
      </c>
      <c r="J1753" s="181">
        <v>35408</v>
      </c>
      <c r="K1753" s="183">
        <v>1996</v>
      </c>
      <c r="L1753" t="s">
        <v>629</v>
      </c>
    </row>
    <row r="1754" spans="3:12" ht="12.75" customHeight="1">
      <c r="C1754">
        <v>3000</v>
      </c>
      <c r="D1754" s="181">
        <v>35313</v>
      </c>
      <c r="E1754">
        <v>65291</v>
      </c>
      <c r="F1754" t="s">
        <v>200</v>
      </c>
      <c r="G1754" s="167">
        <v>18799.240000000002</v>
      </c>
      <c r="H1754">
        <v>-18799.240000000002</v>
      </c>
      <c r="I1754">
        <v>0</v>
      </c>
      <c r="J1754" s="181">
        <v>35313</v>
      </c>
      <c r="K1754" s="183">
        <v>1996</v>
      </c>
      <c r="L1754" t="s">
        <v>629</v>
      </c>
    </row>
    <row r="1755" spans="3:12" ht="12.75" customHeight="1">
      <c r="C1755">
        <v>3000</v>
      </c>
      <c r="D1755" s="181">
        <v>35317</v>
      </c>
      <c r="E1755">
        <v>65293</v>
      </c>
      <c r="F1755" t="s">
        <v>791</v>
      </c>
      <c r="G1755" s="167">
        <v>27250</v>
      </c>
      <c r="H1755">
        <v>-23465.279999999999</v>
      </c>
      <c r="I1755">
        <v>3784.72</v>
      </c>
      <c r="J1755" s="181">
        <v>35317</v>
      </c>
      <c r="K1755" s="183">
        <v>1996</v>
      </c>
      <c r="L1755" t="s">
        <v>629</v>
      </c>
    </row>
    <row r="1756" spans="3:12" ht="12.75" customHeight="1">
      <c r="C1756">
        <v>3000</v>
      </c>
      <c r="D1756" s="181">
        <v>35363</v>
      </c>
      <c r="E1756">
        <v>65294</v>
      </c>
      <c r="F1756" t="s">
        <v>804</v>
      </c>
      <c r="G1756" s="167">
        <v>50557</v>
      </c>
      <c r="H1756">
        <v>-50557</v>
      </c>
      <c r="I1756">
        <v>0</v>
      </c>
      <c r="J1756" s="181">
        <v>35363</v>
      </c>
      <c r="K1756" s="183">
        <v>1996</v>
      </c>
      <c r="L1756" t="s">
        <v>629</v>
      </c>
    </row>
    <row r="1757" spans="3:12" ht="12.75" customHeight="1">
      <c r="C1757">
        <v>3000</v>
      </c>
      <c r="D1757" s="181">
        <v>35403</v>
      </c>
      <c r="E1757">
        <v>65295</v>
      </c>
      <c r="F1757" t="s">
        <v>5</v>
      </c>
      <c r="G1757" s="167">
        <v>25425</v>
      </c>
      <c r="H1757">
        <v>-21364.07</v>
      </c>
      <c r="I1757">
        <v>4060.93</v>
      </c>
      <c r="J1757" s="181">
        <v>35403</v>
      </c>
      <c r="K1757" s="183">
        <v>1996</v>
      </c>
      <c r="L1757" t="s">
        <v>629</v>
      </c>
    </row>
    <row r="1758" spans="3:12" ht="12.75" customHeight="1">
      <c r="C1758">
        <v>3000</v>
      </c>
      <c r="D1758" s="181">
        <v>35265</v>
      </c>
      <c r="E1758">
        <v>65297</v>
      </c>
      <c r="F1758" t="s">
        <v>187</v>
      </c>
      <c r="G1758" s="167">
        <v>4910</v>
      </c>
      <c r="H1758">
        <v>-4262.16</v>
      </c>
      <c r="I1758">
        <v>647.84</v>
      </c>
      <c r="J1758" s="181">
        <v>35265</v>
      </c>
      <c r="K1758" s="183">
        <v>1996</v>
      </c>
      <c r="L1758" t="s">
        <v>629</v>
      </c>
    </row>
    <row r="1759" spans="3:12" ht="12.75" customHeight="1">
      <c r="C1759">
        <v>3000</v>
      </c>
      <c r="D1759" s="181">
        <v>35440</v>
      </c>
      <c r="E1759">
        <v>65298</v>
      </c>
      <c r="F1759" t="s">
        <v>550</v>
      </c>
      <c r="G1759" s="167">
        <v>7700</v>
      </c>
      <c r="H1759">
        <v>-7700</v>
      </c>
      <c r="I1759">
        <v>0</v>
      </c>
      <c r="J1759" s="181">
        <v>35440</v>
      </c>
      <c r="K1759" s="183">
        <v>1997</v>
      </c>
      <c r="L1759" t="s">
        <v>629</v>
      </c>
    </row>
    <row r="1760" spans="3:12" ht="12.75" customHeight="1">
      <c r="C1760">
        <v>3000</v>
      </c>
      <c r="D1760" s="181">
        <v>35408</v>
      </c>
      <c r="E1760">
        <v>65299</v>
      </c>
      <c r="F1760" t="s">
        <v>9</v>
      </c>
      <c r="G1760" s="167">
        <v>5662.77</v>
      </c>
      <c r="H1760">
        <v>-3806.64</v>
      </c>
      <c r="I1760">
        <v>1856.13</v>
      </c>
      <c r="J1760" s="181">
        <v>35408</v>
      </c>
      <c r="K1760" s="183">
        <v>1996</v>
      </c>
      <c r="L1760" t="s">
        <v>629</v>
      </c>
    </row>
    <row r="1761" spans="3:12" ht="12.75" customHeight="1">
      <c r="C1761">
        <v>3000</v>
      </c>
      <c r="D1761" s="181">
        <v>35340</v>
      </c>
      <c r="E1761">
        <v>65300</v>
      </c>
      <c r="F1761" t="s">
        <v>800</v>
      </c>
      <c r="G1761" s="167">
        <v>5960</v>
      </c>
      <c r="H1761">
        <v>-5960</v>
      </c>
      <c r="I1761">
        <v>0</v>
      </c>
      <c r="J1761" s="181">
        <v>35340</v>
      </c>
      <c r="K1761" s="183">
        <v>1996</v>
      </c>
      <c r="L1761" t="s">
        <v>629</v>
      </c>
    </row>
    <row r="1762" spans="3:12" ht="12.75" customHeight="1">
      <c r="C1762">
        <v>3000</v>
      </c>
      <c r="D1762" s="181">
        <v>35404</v>
      </c>
      <c r="E1762">
        <v>65303</v>
      </c>
      <c r="F1762" t="s">
        <v>7</v>
      </c>
      <c r="G1762" s="167">
        <v>2735.25</v>
      </c>
      <c r="H1762">
        <v>-2298.38</v>
      </c>
      <c r="I1762">
        <v>436.87</v>
      </c>
      <c r="J1762" s="181">
        <v>35404</v>
      </c>
      <c r="K1762" s="183">
        <v>1996</v>
      </c>
      <c r="L1762" t="s">
        <v>629</v>
      </c>
    </row>
    <row r="1763" spans="3:12" ht="12.75" customHeight="1">
      <c r="C1763">
        <v>3000</v>
      </c>
      <c r="D1763" s="181">
        <v>35404</v>
      </c>
      <c r="E1763">
        <v>65304</v>
      </c>
      <c r="F1763" t="s">
        <v>8</v>
      </c>
      <c r="G1763" s="167">
        <v>2735.25</v>
      </c>
      <c r="H1763">
        <v>-2298.38</v>
      </c>
      <c r="I1763">
        <v>436.87</v>
      </c>
      <c r="J1763" s="181">
        <v>35404</v>
      </c>
      <c r="K1763" s="183">
        <v>1996</v>
      </c>
      <c r="L1763" t="s">
        <v>629</v>
      </c>
    </row>
    <row r="1764" spans="3:12" ht="12.75" customHeight="1">
      <c r="C1764">
        <v>3000</v>
      </c>
      <c r="D1764" s="181">
        <v>35401</v>
      </c>
      <c r="E1764">
        <v>65305</v>
      </c>
      <c r="F1764" t="s">
        <v>2569</v>
      </c>
      <c r="G1764" s="167">
        <v>6035</v>
      </c>
      <c r="H1764">
        <v>-5071.08</v>
      </c>
      <c r="I1764">
        <v>963.92</v>
      </c>
      <c r="J1764" s="181">
        <v>35401</v>
      </c>
      <c r="K1764" s="183">
        <v>1996</v>
      </c>
      <c r="L1764" t="s">
        <v>629</v>
      </c>
    </row>
    <row r="1765" spans="3:12" ht="12.75" customHeight="1">
      <c r="C1765">
        <v>3000</v>
      </c>
      <c r="D1765" s="181">
        <v>36057</v>
      </c>
      <c r="E1765">
        <v>65336</v>
      </c>
      <c r="F1765" t="s">
        <v>2739</v>
      </c>
      <c r="G1765" s="167">
        <v>49521.34</v>
      </c>
      <c r="H1765">
        <v>-49521.34</v>
      </c>
      <c r="I1765">
        <v>0</v>
      </c>
      <c r="J1765" s="181">
        <v>36057</v>
      </c>
      <c r="K1765" s="183">
        <v>1998</v>
      </c>
      <c r="L1765" t="s">
        <v>629</v>
      </c>
    </row>
    <row r="1766" spans="3:12" ht="12.75" customHeight="1">
      <c r="C1766">
        <v>3000</v>
      </c>
      <c r="D1766" s="181">
        <v>36040</v>
      </c>
      <c r="E1766">
        <v>65337</v>
      </c>
      <c r="F1766" t="s">
        <v>136</v>
      </c>
      <c r="G1766" s="167">
        <v>7237.98</v>
      </c>
      <c r="H1766">
        <v>-6031.66</v>
      </c>
      <c r="I1766">
        <v>1206.32</v>
      </c>
      <c r="J1766" s="181">
        <v>36040</v>
      </c>
      <c r="K1766" s="183">
        <v>1998</v>
      </c>
      <c r="L1766" t="s">
        <v>629</v>
      </c>
    </row>
    <row r="1767" spans="3:12" ht="12.75" customHeight="1">
      <c r="C1767">
        <v>3000</v>
      </c>
      <c r="D1767" s="181">
        <v>36067</v>
      </c>
      <c r="E1767">
        <v>65338</v>
      </c>
      <c r="F1767" t="s">
        <v>1494</v>
      </c>
      <c r="G1767" s="167">
        <v>59501.39</v>
      </c>
      <c r="H1767">
        <v>-40907.21</v>
      </c>
      <c r="I1767">
        <v>18594.18</v>
      </c>
      <c r="J1767" s="181">
        <v>36067</v>
      </c>
      <c r="K1767" s="183">
        <v>1998</v>
      </c>
      <c r="L1767" t="s">
        <v>629</v>
      </c>
    </row>
    <row r="1768" spans="3:12" ht="12.75" customHeight="1">
      <c r="C1768">
        <v>3000</v>
      </c>
      <c r="D1768" s="181">
        <v>36145</v>
      </c>
      <c r="E1768">
        <v>65340</v>
      </c>
      <c r="F1768" t="s">
        <v>168</v>
      </c>
      <c r="G1768" s="167">
        <v>56921.13</v>
      </c>
      <c r="H1768">
        <v>-37947.42</v>
      </c>
      <c r="I1768">
        <v>18973.71</v>
      </c>
      <c r="J1768" s="181">
        <v>36145</v>
      </c>
      <c r="K1768" s="183">
        <v>1998</v>
      </c>
      <c r="L1768" t="s">
        <v>629</v>
      </c>
    </row>
    <row r="1769" spans="3:12" ht="12.75" customHeight="1">
      <c r="C1769">
        <v>3000</v>
      </c>
      <c r="D1769" s="181">
        <v>36160</v>
      </c>
      <c r="E1769">
        <v>65344</v>
      </c>
      <c r="F1769" t="s">
        <v>1721</v>
      </c>
      <c r="G1769" s="167">
        <v>21886.13</v>
      </c>
      <c r="H1769">
        <v>-14590.75</v>
      </c>
      <c r="I1769">
        <v>7295.38</v>
      </c>
      <c r="J1769" s="181">
        <v>36160</v>
      </c>
      <c r="K1769" s="183">
        <v>1998</v>
      </c>
      <c r="L1769" t="s">
        <v>629</v>
      </c>
    </row>
    <row r="1770" spans="3:12" ht="12.75" customHeight="1">
      <c r="C1770">
        <v>3000</v>
      </c>
      <c r="D1770" s="181">
        <v>36160</v>
      </c>
      <c r="E1770">
        <v>65345</v>
      </c>
      <c r="F1770" t="s">
        <v>1718</v>
      </c>
      <c r="G1770" s="167">
        <v>4174</v>
      </c>
      <c r="H1770">
        <v>-2782.66</v>
      </c>
      <c r="I1770">
        <v>1391.34</v>
      </c>
      <c r="J1770" s="181">
        <v>36160</v>
      </c>
      <c r="K1770" s="183">
        <v>1998</v>
      </c>
      <c r="L1770" t="s">
        <v>629</v>
      </c>
    </row>
    <row r="1771" spans="3:12" ht="12.75" customHeight="1">
      <c r="C1771">
        <v>3000</v>
      </c>
      <c r="D1771" s="181">
        <v>36160</v>
      </c>
      <c r="E1771">
        <v>65346</v>
      </c>
      <c r="F1771" t="s">
        <v>1717</v>
      </c>
      <c r="G1771" s="167">
        <v>3843</v>
      </c>
      <c r="H1771">
        <v>-2562</v>
      </c>
      <c r="I1771">
        <v>1281</v>
      </c>
      <c r="J1771" s="181">
        <v>36160</v>
      </c>
      <c r="K1771" s="183">
        <v>1998</v>
      </c>
      <c r="L1771" t="s">
        <v>629</v>
      </c>
    </row>
    <row r="1772" spans="3:12" ht="12.75" customHeight="1">
      <c r="C1772">
        <v>3000</v>
      </c>
      <c r="D1772" s="181">
        <v>36160</v>
      </c>
      <c r="E1772">
        <v>65347</v>
      </c>
      <c r="F1772" t="s">
        <v>1719</v>
      </c>
      <c r="G1772" s="167">
        <v>7995</v>
      </c>
      <c r="H1772">
        <v>-5330</v>
      </c>
      <c r="I1772">
        <v>2665</v>
      </c>
      <c r="J1772" s="181">
        <v>36160</v>
      </c>
      <c r="K1772" s="183">
        <v>1998</v>
      </c>
      <c r="L1772" t="s">
        <v>629</v>
      </c>
    </row>
    <row r="1773" spans="3:12" ht="12.75" customHeight="1">
      <c r="C1773">
        <v>3000</v>
      </c>
      <c r="D1773" s="181">
        <v>36160</v>
      </c>
      <c r="E1773">
        <v>65348</v>
      </c>
      <c r="F1773" t="s">
        <v>1720</v>
      </c>
      <c r="G1773" s="167">
        <v>8006.25</v>
      </c>
      <c r="H1773">
        <v>-5337.5</v>
      </c>
      <c r="I1773">
        <v>2668.75</v>
      </c>
      <c r="J1773" s="181">
        <v>36160</v>
      </c>
      <c r="K1773" s="183">
        <v>1998</v>
      </c>
      <c r="L1773" t="s">
        <v>629</v>
      </c>
    </row>
    <row r="1774" spans="3:12" ht="12.75" customHeight="1">
      <c r="C1774">
        <v>3000</v>
      </c>
      <c r="D1774" s="181">
        <v>36026</v>
      </c>
      <c r="E1774">
        <v>65349</v>
      </c>
      <c r="F1774" t="s">
        <v>130</v>
      </c>
      <c r="G1774" s="167">
        <v>64544.89</v>
      </c>
      <c r="H1774">
        <v>-64544.89</v>
      </c>
      <c r="I1774">
        <v>0</v>
      </c>
      <c r="J1774" s="181">
        <v>36026</v>
      </c>
      <c r="K1774" s="183">
        <v>1998</v>
      </c>
      <c r="L1774" t="s">
        <v>629</v>
      </c>
    </row>
    <row r="1775" spans="3:12" ht="12.75" customHeight="1">
      <c r="C1775">
        <v>3000</v>
      </c>
      <c r="D1775" s="181">
        <v>36026</v>
      </c>
      <c r="E1775">
        <v>65350</v>
      </c>
      <c r="F1775" t="s">
        <v>131</v>
      </c>
      <c r="G1775" s="167">
        <v>73714.8</v>
      </c>
      <c r="H1775">
        <v>-73714.8</v>
      </c>
      <c r="I1775">
        <v>0</v>
      </c>
      <c r="J1775" s="181">
        <v>36026</v>
      </c>
      <c r="K1775" s="183">
        <v>1998</v>
      </c>
      <c r="L1775" t="s">
        <v>629</v>
      </c>
    </row>
    <row r="1776" spans="3:12" ht="12.75" customHeight="1">
      <c r="C1776">
        <v>3000</v>
      </c>
      <c r="D1776" s="181">
        <v>36466</v>
      </c>
      <c r="E1776">
        <v>65359</v>
      </c>
      <c r="F1776" t="s">
        <v>2233</v>
      </c>
      <c r="G1776" s="167">
        <v>49044</v>
      </c>
      <c r="H1776">
        <v>-29290.16</v>
      </c>
      <c r="I1776">
        <v>19753.84</v>
      </c>
      <c r="J1776" s="181">
        <v>36466</v>
      </c>
      <c r="K1776" s="183">
        <v>1999</v>
      </c>
      <c r="L1776" t="s">
        <v>629</v>
      </c>
    </row>
    <row r="1777" spans="3:12" ht="12.75" customHeight="1">
      <c r="C1777">
        <v>3000</v>
      </c>
      <c r="D1777" s="181">
        <v>36354</v>
      </c>
      <c r="E1777">
        <v>65361</v>
      </c>
      <c r="F1777" t="s">
        <v>1246</v>
      </c>
      <c r="G1777" s="167">
        <v>209143.22</v>
      </c>
      <c r="H1777">
        <v>-196071.77</v>
      </c>
      <c r="I1777">
        <v>13071.45</v>
      </c>
      <c r="J1777" s="181">
        <v>36354</v>
      </c>
      <c r="K1777" s="183">
        <v>1999</v>
      </c>
      <c r="L1777" t="s">
        <v>629</v>
      </c>
    </row>
    <row r="1778" spans="3:12" ht="12.75" customHeight="1">
      <c r="C1778">
        <v>3000</v>
      </c>
      <c r="D1778" s="181">
        <v>36407</v>
      </c>
      <c r="E1778">
        <v>65367</v>
      </c>
      <c r="F1778" t="s">
        <v>2503</v>
      </c>
      <c r="G1778" s="167">
        <v>49959</v>
      </c>
      <c r="H1778">
        <v>-30530.5</v>
      </c>
      <c r="I1778">
        <v>19428.5</v>
      </c>
      <c r="J1778" s="181">
        <v>36407</v>
      </c>
      <c r="K1778" s="183">
        <v>1999</v>
      </c>
      <c r="L1778" t="s">
        <v>629</v>
      </c>
    </row>
    <row r="1779" spans="3:12" ht="12.75" customHeight="1">
      <c r="C1779">
        <v>3000</v>
      </c>
      <c r="D1779" s="181">
        <v>36440</v>
      </c>
      <c r="E1779">
        <v>65369</v>
      </c>
      <c r="F1779" t="s">
        <v>3012</v>
      </c>
      <c r="G1779" s="167">
        <v>9783.64</v>
      </c>
      <c r="H1779">
        <v>-5910.94</v>
      </c>
      <c r="I1779">
        <v>3872.7</v>
      </c>
      <c r="J1779" s="181">
        <v>36440</v>
      </c>
      <c r="K1779" s="183">
        <v>1999</v>
      </c>
      <c r="L1779" t="s">
        <v>629</v>
      </c>
    </row>
    <row r="1780" spans="3:12" ht="12.75" customHeight="1">
      <c r="C1780">
        <v>3000</v>
      </c>
      <c r="D1780" s="181">
        <v>36431</v>
      </c>
      <c r="E1780">
        <v>65371</v>
      </c>
      <c r="F1780" t="s">
        <v>1989</v>
      </c>
      <c r="G1780" s="167">
        <v>14678.13</v>
      </c>
      <c r="H1780">
        <v>-13302.06</v>
      </c>
      <c r="I1780">
        <v>1376.07</v>
      </c>
      <c r="J1780" s="181">
        <v>36431</v>
      </c>
      <c r="K1780" s="183">
        <v>1999</v>
      </c>
      <c r="L1780" t="s">
        <v>629</v>
      </c>
    </row>
    <row r="1781" spans="3:12" ht="12.75" customHeight="1">
      <c r="C1781">
        <v>3000</v>
      </c>
      <c r="D1781" s="181">
        <v>36441</v>
      </c>
      <c r="E1781">
        <v>65372</v>
      </c>
      <c r="F1781" t="s">
        <v>3013</v>
      </c>
      <c r="G1781" s="167">
        <v>52103.03</v>
      </c>
      <c r="H1781">
        <v>-47218.37</v>
      </c>
      <c r="I1781">
        <v>4884.66</v>
      </c>
      <c r="J1781" s="181">
        <v>36441</v>
      </c>
      <c r="K1781" s="183">
        <v>1999</v>
      </c>
      <c r="L1781" t="s">
        <v>629</v>
      </c>
    </row>
    <row r="1782" spans="3:12" ht="12.75" customHeight="1">
      <c r="C1782">
        <v>3000</v>
      </c>
      <c r="D1782" s="181">
        <v>36494</v>
      </c>
      <c r="E1782">
        <v>65374</v>
      </c>
      <c r="F1782" t="s">
        <v>2240</v>
      </c>
      <c r="G1782" s="167">
        <v>12081.97</v>
      </c>
      <c r="H1782">
        <v>-8558.06</v>
      </c>
      <c r="I1782">
        <v>3523.91</v>
      </c>
      <c r="J1782" s="181">
        <v>36494</v>
      </c>
      <c r="K1782" s="183">
        <v>1999</v>
      </c>
      <c r="L1782" t="s">
        <v>629</v>
      </c>
    </row>
    <row r="1783" spans="3:12" ht="12.75" customHeight="1">
      <c r="C1783">
        <v>3000</v>
      </c>
      <c r="D1783" s="181">
        <v>36502</v>
      </c>
      <c r="E1783">
        <v>65377</v>
      </c>
      <c r="F1783" t="s">
        <v>2597</v>
      </c>
      <c r="G1783" s="167">
        <v>14277.81</v>
      </c>
      <c r="H1783">
        <v>-8427.8799999999992</v>
      </c>
      <c r="I1783">
        <v>5849.93</v>
      </c>
      <c r="J1783" s="181">
        <v>36502</v>
      </c>
      <c r="K1783" s="183">
        <v>1999</v>
      </c>
      <c r="L1783" t="s">
        <v>629</v>
      </c>
    </row>
    <row r="1784" spans="3:12" ht="12.75" customHeight="1">
      <c r="C1784">
        <v>3000</v>
      </c>
      <c r="D1784" s="181">
        <v>36362</v>
      </c>
      <c r="E1784">
        <v>65378</v>
      </c>
      <c r="F1784" t="s">
        <v>1248</v>
      </c>
      <c r="G1784" s="167">
        <v>13600</v>
      </c>
      <c r="H1784">
        <v>-12608.34</v>
      </c>
      <c r="I1784">
        <v>991.66</v>
      </c>
      <c r="J1784" s="181">
        <v>36362</v>
      </c>
      <c r="K1784" s="183">
        <v>1999</v>
      </c>
      <c r="L1784" t="s">
        <v>629</v>
      </c>
    </row>
    <row r="1785" spans="3:12" ht="12.75" customHeight="1">
      <c r="C1785">
        <v>3000</v>
      </c>
      <c r="D1785" s="181">
        <v>36483</v>
      </c>
      <c r="E1785">
        <v>65379</v>
      </c>
      <c r="F1785" t="s">
        <v>2236</v>
      </c>
      <c r="G1785" s="167">
        <v>14907.96</v>
      </c>
      <c r="H1785">
        <v>-8799.84</v>
      </c>
      <c r="I1785">
        <v>6108.12</v>
      </c>
      <c r="J1785" s="181">
        <v>36483</v>
      </c>
      <c r="K1785" s="183">
        <v>1999</v>
      </c>
      <c r="L1785" t="s">
        <v>629</v>
      </c>
    </row>
    <row r="1786" spans="3:12" ht="12.75" customHeight="1">
      <c r="C1786">
        <v>3000</v>
      </c>
      <c r="D1786" s="181">
        <v>36483</v>
      </c>
      <c r="E1786">
        <v>65380</v>
      </c>
      <c r="F1786" t="s">
        <v>2237</v>
      </c>
      <c r="G1786" s="167">
        <v>14907.97</v>
      </c>
      <c r="H1786">
        <v>-8799.84</v>
      </c>
      <c r="I1786">
        <v>6108.13</v>
      </c>
      <c r="J1786" s="181">
        <v>36483</v>
      </c>
      <c r="K1786" s="183">
        <v>1999</v>
      </c>
      <c r="L1786" t="s">
        <v>629</v>
      </c>
    </row>
    <row r="1787" spans="3:12" ht="12.75" customHeight="1">
      <c r="C1787">
        <v>3000</v>
      </c>
      <c r="D1787" s="181">
        <v>36545</v>
      </c>
      <c r="E1787">
        <v>65381</v>
      </c>
      <c r="F1787" t="s">
        <v>2670</v>
      </c>
      <c r="G1787" s="167">
        <v>11548.05</v>
      </c>
      <c r="H1787">
        <v>-9984.25</v>
      </c>
      <c r="I1787">
        <v>1563.8</v>
      </c>
      <c r="J1787" s="181">
        <v>36545</v>
      </c>
      <c r="K1787" s="183">
        <v>2000</v>
      </c>
      <c r="L1787" t="s">
        <v>629</v>
      </c>
    </row>
    <row r="1788" spans="3:12" ht="12.75" customHeight="1">
      <c r="C1788">
        <v>3000</v>
      </c>
      <c r="D1788" s="181">
        <v>36364</v>
      </c>
      <c r="E1788">
        <v>65382</v>
      </c>
      <c r="F1788" t="s">
        <v>832</v>
      </c>
      <c r="G1788" s="167">
        <v>15848.19</v>
      </c>
      <c r="H1788">
        <v>-9795.06</v>
      </c>
      <c r="I1788">
        <v>6053.13</v>
      </c>
      <c r="J1788" s="181">
        <v>36364</v>
      </c>
      <c r="K1788" s="183">
        <v>1999</v>
      </c>
      <c r="L1788" t="s">
        <v>629</v>
      </c>
    </row>
    <row r="1789" spans="3:12" ht="12.75" customHeight="1">
      <c r="C1789">
        <v>3000</v>
      </c>
      <c r="D1789" s="181">
        <v>36476</v>
      </c>
      <c r="E1789">
        <v>65385</v>
      </c>
      <c r="F1789" t="s">
        <v>2234</v>
      </c>
      <c r="G1789" s="167">
        <v>7291.03</v>
      </c>
      <c r="H1789">
        <v>-4354.37</v>
      </c>
      <c r="I1789">
        <v>2936.66</v>
      </c>
      <c r="J1789" s="181">
        <v>36476</v>
      </c>
      <c r="K1789" s="183">
        <v>1999</v>
      </c>
      <c r="L1789" t="s">
        <v>629</v>
      </c>
    </row>
    <row r="1790" spans="3:12" ht="12.75" customHeight="1">
      <c r="C1790">
        <v>3000</v>
      </c>
      <c r="D1790" s="181">
        <v>36430</v>
      </c>
      <c r="E1790">
        <v>65386</v>
      </c>
      <c r="F1790" t="s">
        <v>43</v>
      </c>
      <c r="G1790" s="167">
        <v>5204.0600000000004</v>
      </c>
      <c r="H1790">
        <v>-5204.0600000000004</v>
      </c>
      <c r="I1790">
        <v>0</v>
      </c>
      <c r="J1790" s="181">
        <v>36430</v>
      </c>
      <c r="K1790" s="183">
        <v>1999</v>
      </c>
      <c r="L1790" t="s">
        <v>629</v>
      </c>
    </row>
    <row r="1791" spans="3:12" ht="12.75" customHeight="1">
      <c r="C1791">
        <v>3000</v>
      </c>
      <c r="D1791" s="181">
        <v>36981</v>
      </c>
      <c r="E1791">
        <v>65403</v>
      </c>
      <c r="F1791" t="s">
        <v>2598</v>
      </c>
      <c r="G1791" s="167">
        <v>2834021.68</v>
      </c>
      <c r="H1791">
        <v>-1357968.72</v>
      </c>
      <c r="I1791">
        <v>1476052.96</v>
      </c>
      <c r="J1791" s="181">
        <v>36981</v>
      </c>
      <c r="K1791" s="183">
        <v>2001</v>
      </c>
      <c r="L1791" t="s">
        <v>629</v>
      </c>
    </row>
    <row r="1792" spans="3:12" ht="12.75" customHeight="1">
      <c r="C1792">
        <v>3000</v>
      </c>
      <c r="D1792" s="181">
        <v>36981</v>
      </c>
      <c r="E1792">
        <v>65405</v>
      </c>
      <c r="F1792" t="s">
        <v>2599</v>
      </c>
      <c r="G1792" s="167">
        <v>1167180.95</v>
      </c>
      <c r="H1792">
        <v>-559274.19999999995</v>
      </c>
      <c r="I1792">
        <v>607906.75</v>
      </c>
      <c r="J1792" s="181">
        <v>36981</v>
      </c>
      <c r="K1792" s="183">
        <v>2001</v>
      </c>
      <c r="L1792" t="s">
        <v>629</v>
      </c>
    </row>
    <row r="1793" spans="3:12" ht="12.75" customHeight="1">
      <c r="C1793">
        <v>3000</v>
      </c>
      <c r="D1793" s="181">
        <v>36838</v>
      </c>
      <c r="E1793">
        <v>65407</v>
      </c>
      <c r="F1793" t="s">
        <v>2691</v>
      </c>
      <c r="G1793" s="167">
        <v>34543.629999999997</v>
      </c>
      <c r="H1793">
        <v>-34543.629999999997</v>
      </c>
      <c r="I1793">
        <v>0</v>
      </c>
      <c r="J1793" s="181">
        <v>36838</v>
      </c>
      <c r="K1793" s="183">
        <v>2000</v>
      </c>
      <c r="L1793" t="s">
        <v>629</v>
      </c>
    </row>
    <row r="1794" spans="3:12" ht="12.75" customHeight="1">
      <c r="C1794">
        <v>3000</v>
      </c>
      <c r="D1794" s="181">
        <v>37195</v>
      </c>
      <c r="E1794">
        <v>65416</v>
      </c>
      <c r="F1794" t="s">
        <v>3455</v>
      </c>
      <c r="G1794" s="167">
        <v>14788.84</v>
      </c>
      <c r="H1794">
        <v>-6367.41</v>
      </c>
      <c r="I1794">
        <v>8421.43</v>
      </c>
      <c r="J1794" s="181">
        <v>37195</v>
      </c>
      <c r="K1794" s="183">
        <v>2001</v>
      </c>
      <c r="L1794" t="s">
        <v>629</v>
      </c>
    </row>
    <row r="1795" spans="3:12" ht="12.75" customHeight="1">
      <c r="C1795">
        <v>3000</v>
      </c>
      <c r="D1795" s="181">
        <v>37103</v>
      </c>
      <c r="E1795">
        <v>65419</v>
      </c>
      <c r="F1795" t="s">
        <v>3361</v>
      </c>
      <c r="G1795" s="167">
        <v>13184.19</v>
      </c>
      <c r="H1795">
        <v>-8926.7900000000009</v>
      </c>
      <c r="I1795">
        <v>4257.3999999999996</v>
      </c>
      <c r="J1795" s="181">
        <v>37103</v>
      </c>
      <c r="K1795" s="183">
        <v>2001</v>
      </c>
      <c r="L1795" t="s">
        <v>629</v>
      </c>
    </row>
    <row r="1796" spans="3:12" ht="12.75" customHeight="1">
      <c r="C1796">
        <v>3000</v>
      </c>
      <c r="D1796" s="181">
        <v>37164</v>
      </c>
      <c r="E1796">
        <v>65422</v>
      </c>
      <c r="F1796" t="s">
        <v>3449</v>
      </c>
      <c r="G1796" s="167">
        <v>20750.400000000001</v>
      </c>
      <c r="H1796">
        <v>-9078.2999999999993</v>
      </c>
      <c r="I1796">
        <v>11672.1</v>
      </c>
      <c r="J1796" s="181">
        <v>37164</v>
      </c>
      <c r="K1796" s="183">
        <v>2001</v>
      </c>
      <c r="L1796" t="s">
        <v>629</v>
      </c>
    </row>
    <row r="1797" spans="3:12" ht="12.75" customHeight="1">
      <c r="C1797">
        <v>3000</v>
      </c>
      <c r="D1797" s="181">
        <v>37256</v>
      </c>
      <c r="E1797">
        <v>65423</v>
      </c>
      <c r="F1797" t="s">
        <v>573</v>
      </c>
      <c r="G1797" s="167">
        <v>19023.009999999998</v>
      </c>
      <c r="H1797">
        <v>-7926.25</v>
      </c>
      <c r="I1797">
        <v>11096.76</v>
      </c>
      <c r="J1797" s="181">
        <v>37256</v>
      </c>
      <c r="K1797" s="183">
        <v>2001</v>
      </c>
      <c r="L1797" t="s">
        <v>629</v>
      </c>
    </row>
    <row r="1798" spans="3:12" ht="12.75" customHeight="1">
      <c r="C1798">
        <v>3000</v>
      </c>
      <c r="D1798" s="181">
        <v>37225</v>
      </c>
      <c r="E1798">
        <v>65424</v>
      </c>
      <c r="F1798" t="s">
        <v>565</v>
      </c>
      <c r="G1798" s="167">
        <v>18796</v>
      </c>
      <c r="H1798">
        <v>-7962.19</v>
      </c>
      <c r="I1798">
        <v>10833.81</v>
      </c>
      <c r="J1798" s="181">
        <v>37225</v>
      </c>
      <c r="K1798" s="183">
        <v>2001</v>
      </c>
      <c r="L1798" t="s">
        <v>629</v>
      </c>
    </row>
    <row r="1799" spans="3:12" ht="12.75" customHeight="1">
      <c r="C1799">
        <v>3000</v>
      </c>
      <c r="D1799" s="181">
        <v>37286</v>
      </c>
      <c r="E1799">
        <v>65425</v>
      </c>
      <c r="F1799" t="s">
        <v>585</v>
      </c>
      <c r="G1799" s="167">
        <v>30971.94</v>
      </c>
      <c r="H1799">
        <v>-12689.89</v>
      </c>
      <c r="I1799">
        <v>18282.05</v>
      </c>
      <c r="J1799" s="181">
        <v>37286</v>
      </c>
      <c r="K1799" s="183">
        <v>2002</v>
      </c>
      <c r="L1799" t="s">
        <v>629</v>
      </c>
    </row>
    <row r="1800" spans="3:12" ht="12.75" customHeight="1">
      <c r="C1800">
        <v>3000</v>
      </c>
      <c r="D1800" s="181">
        <v>37164</v>
      </c>
      <c r="E1800">
        <v>65426</v>
      </c>
      <c r="F1800" t="s">
        <v>542</v>
      </c>
      <c r="G1800" s="167">
        <v>7224.43</v>
      </c>
      <c r="H1800">
        <v>-3160.69</v>
      </c>
      <c r="I1800">
        <v>4063.74</v>
      </c>
      <c r="J1800" s="181">
        <v>37164</v>
      </c>
      <c r="K1800" s="183">
        <v>2001</v>
      </c>
      <c r="L1800" t="s">
        <v>629</v>
      </c>
    </row>
    <row r="1801" spans="3:12" ht="12.75" customHeight="1">
      <c r="C1801">
        <v>3000</v>
      </c>
      <c r="D1801" s="181">
        <v>37408</v>
      </c>
      <c r="E1801">
        <v>65436</v>
      </c>
      <c r="F1801" t="s">
        <v>3910</v>
      </c>
      <c r="G1801" s="167">
        <v>258469.8</v>
      </c>
      <c r="H1801">
        <v>-98721.1</v>
      </c>
      <c r="I1801">
        <v>159748.70000000001</v>
      </c>
      <c r="J1801" s="181">
        <v>37408</v>
      </c>
      <c r="K1801" s="183">
        <v>2002</v>
      </c>
      <c r="L1801" t="s">
        <v>629</v>
      </c>
    </row>
    <row r="1802" spans="3:12" ht="12.75" customHeight="1">
      <c r="C1802">
        <v>3000</v>
      </c>
      <c r="D1802" s="181">
        <v>37925</v>
      </c>
      <c r="E1802">
        <v>65462</v>
      </c>
      <c r="F1802" t="s">
        <v>3616</v>
      </c>
      <c r="G1802" s="167">
        <v>47085.39</v>
      </c>
      <c r="H1802">
        <v>-18637.96</v>
      </c>
      <c r="I1802">
        <v>28447.43</v>
      </c>
      <c r="J1802" s="181">
        <v>37925</v>
      </c>
      <c r="K1802" s="183">
        <v>2003</v>
      </c>
      <c r="L1802" t="s">
        <v>629</v>
      </c>
    </row>
    <row r="1803" spans="3:12" ht="12.75" customHeight="1">
      <c r="C1803">
        <v>3000</v>
      </c>
      <c r="D1803" s="181">
        <v>38108</v>
      </c>
      <c r="E1803">
        <v>65497</v>
      </c>
      <c r="F1803" t="s">
        <v>65</v>
      </c>
      <c r="G1803" s="167">
        <v>552623.49</v>
      </c>
      <c r="H1803">
        <v>-184207.84</v>
      </c>
      <c r="I1803">
        <v>368415.65</v>
      </c>
      <c r="J1803" s="181">
        <v>38108</v>
      </c>
      <c r="K1803" s="183">
        <v>2004</v>
      </c>
      <c r="L1803" t="s">
        <v>629</v>
      </c>
    </row>
    <row r="1804" spans="3:12" ht="12.75" customHeight="1">
      <c r="C1804">
        <v>3000</v>
      </c>
      <c r="D1804" s="181">
        <v>37773</v>
      </c>
      <c r="E1804">
        <v>65498</v>
      </c>
      <c r="F1804" t="s">
        <v>1109</v>
      </c>
      <c r="G1804" s="167">
        <v>798917.98</v>
      </c>
      <c r="H1804">
        <v>-238565.79</v>
      </c>
      <c r="I1804">
        <v>560352.18999999994</v>
      </c>
      <c r="J1804" s="181">
        <v>37773</v>
      </c>
      <c r="K1804" s="183">
        <v>2003</v>
      </c>
      <c r="L1804" t="s">
        <v>629</v>
      </c>
    </row>
    <row r="1805" spans="3:12" ht="12.75" customHeight="1">
      <c r="C1805">
        <v>3000</v>
      </c>
      <c r="D1805" s="181">
        <v>37773</v>
      </c>
      <c r="E1805">
        <v>65500</v>
      </c>
      <c r="F1805" t="s">
        <v>1111</v>
      </c>
      <c r="G1805" s="167">
        <v>2011700.19</v>
      </c>
      <c r="H1805">
        <v>-901074.04</v>
      </c>
      <c r="I1805">
        <v>1110626.1499999999</v>
      </c>
      <c r="J1805" s="181">
        <v>37773</v>
      </c>
      <c r="K1805" s="183">
        <v>2003</v>
      </c>
      <c r="L1805" t="s">
        <v>629</v>
      </c>
    </row>
    <row r="1806" spans="3:12" ht="12.75" customHeight="1">
      <c r="C1806">
        <v>3000</v>
      </c>
      <c r="D1806" s="181">
        <v>37773</v>
      </c>
      <c r="E1806">
        <v>65501</v>
      </c>
      <c r="F1806" t="s">
        <v>1108</v>
      </c>
      <c r="G1806" s="167">
        <v>543574.21</v>
      </c>
      <c r="H1806">
        <v>-243475.95</v>
      </c>
      <c r="I1806">
        <v>300098.26</v>
      </c>
      <c r="J1806" s="181">
        <v>37773</v>
      </c>
      <c r="K1806" s="183">
        <v>2003</v>
      </c>
      <c r="L1806" t="s">
        <v>629</v>
      </c>
    </row>
    <row r="1807" spans="3:12" ht="12.75" customHeight="1">
      <c r="C1807">
        <v>3000</v>
      </c>
      <c r="D1807" s="181">
        <v>37773</v>
      </c>
      <c r="E1807">
        <v>65502</v>
      </c>
      <c r="F1807" t="s">
        <v>1253</v>
      </c>
      <c r="G1807" s="167">
        <v>123821.54</v>
      </c>
      <c r="H1807">
        <v>-36974.480000000003</v>
      </c>
      <c r="I1807">
        <v>86847.06</v>
      </c>
      <c r="J1807" s="181">
        <v>37773</v>
      </c>
      <c r="K1807" s="183">
        <v>2003</v>
      </c>
      <c r="L1807" t="s">
        <v>629</v>
      </c>
    </row>
    <row r="1808" spans="3:12" ht="12.75" customHeight="1">
      <c r="C1808">
        <v>3000</v>
      </c>
      <c r="D1808" s="181">
        <v>37972</v>
      </c>
      <c r="E1808">
        <v>65505</v>
      </c>
      <c r="F1808" t="s">
        <v>1357</v>
      </c>
      <c r="G1808" s="167">
        <v>37450</v>
      </c>
      <c r="H1808">
        <v>-9362.49</v>
      </c>
      <c r="I1808">
        <v>28087.51</v>
      </c>
      <c r="J1808" s="181">
        <v>37972</v>
      </c>
      <c r="K1808" s="183">
        <v>2003</v>
      </c>
      <c r="L1808" t="s">
        <v>629</v>
      </c>
    </row>
    <row r="1809" spans="3:12" ht="12.75" customHeight="1">
      <c r="C1809">
        <v>3000</v>
      </c>
      <c r="D1809" s="181">
        <v>37773</v>
      </c>
      <c r="E1809">
        <v>65506</v>
      </c>
      <c r="F1809" t="s">
        <v>3427</v>
      </c>
      <c r="G1809" s="167">
        <v>21832.83</v>
      </c>
      <c r="H1809">
        <v>-6519.53</v>
      </c>
      <c r="I1809">
        <v>15313.3</v>
      </c>
      <c r="J1809" s="181">
        <v>37773</v>
      </c>
      <c r="K1809" s="183">
        <v>2003</v>
      </c>
      <c r="L1809" t="s">
        <v>629</v>
      </c>
    </row>
    <row r="1810" spans="3:12" ht="12.75" customHeight="1">
      <c r="C1810">
        <v>3000</v>
      </c>
      <c r="D1810" s="181">
        <v>37773</v>
      </c>
      <c r="E1810">
        <v>65507</v>
      </c>
      <c r="F1810" t="s">
        <v>2958</v>
      </c>
      <c r="G1810" s="167">
        <v>91971.8</v>
      </c>
      <c r="H1810">
        <v>-27463.8</v>
      </c>
      <c r="I1810">
        <v>64508</v>
      </c>
      <c r="J1810" s="181">
        <v>37773</v>
      </c>
      <c r="K1810" s="183">
        <v>2003</v>
      </c>
      <c r="L1810" t="s">
        <v>629</v>
      </c>
    </row>
    <row r="1811" spans="3:12" ht="12.75" customHeight="1">
      <c r="C1811">
        <v>3000</v>
      </c>
      <c r="D1811" s="181">
        <v>37773</v>
      </c>
      <c r="E1811">
        <v>65508</v>
      </c>
      <c r="F1811" t="s">
        <v>3440</v>
      </c>
      <c r="G1811" s="167">
        <v>59544.09</v>
      </c>
      <c r="H1811">
        <v>-17780.54</v>
      </c>
      <c r="I1811">
        <v>41763.550000000003</v>
      </c>
      <c r="J1811" s="181">
        <v>37773</v>
      </c>
      <c r="K1811" s="183">
        <v>2003</v>
      </c>
      <c r="L1811" t="s">
        <v>629</v>
      </c>
    </row>
    <row r="1812" spans="3:12" ht="12.75" customHeight="1">
      <c r="C1812">
        <v>3000</v>
      </c>
      <c r="D1812" s="181">
        <v>37773</v>
      </c>
      <c r="E1812">
        <v>65509</v>
      </c>
      <c r="F1812" t="s">
        <v>3435</v>
      </c>
      <c r="G1812" s="167">
        <v>53589.68</v>
      </c>
      <c r="H1812">
        <v>-24003.71</v>
      </c>
      <c r="I1812">
        <v>29585.97</v>
      </c>
      <c r="J1812" s="181">
        <v>37773</v>
      </c>
      <c r="K1812" s="183">
        <v>2003</v>
      </c>
      <c r="L1812" t="s">
        <v>629</v>
      </c>
    </row>
    <row r="1813" spans="3:12" ht="12.75" customHeight="1">
      <c r="C1813">
        <v>3000</v>
      </c>
      <c r="D1813" s="181">
        <v>37773</v>
      </c>
      <c r="E1813">
        <v>65510</v>
      </c>
      <c r="F1813" t="s">
        <v>1256</v>
      </c>
      <c r="G1813" s="167">
        <v>132981.79999999999</v>
      </c>
      <c r="H1813">
        <v>-39709.85</v>
      </c>
      <c r="I1813">
        <v>93271.95</v>
      </c>
      <c r="J1813" s="181">
        <v>37773</v>
      </c>
      <c r="K1813" s="183">
        <v>2003</v>
      </c>
      <c r="L1813" t="s">
        <v>629</v>
      </c>
    </row>
    <row r="1814" spans="3:12" ht="12.75" customHeight="1">
      <c r="C1814">
        <v>3000</v>
      </c>
      <c r="D1814" s="181">
        <v>38139</v>
      </c>
      <c r="E1814">
        <v>65511</v>
      </c>
      <c r="F1814" t="s">
        <v>2429</v>
      </c>
      <c r="G1814" s="167">
        <v>234826.77</v>
      </c>
      <c r="H1814">
        <v>-75829.490000000005</v>
      </c>
      <c r="I1814">
        <v>158997.28</v>
      </c>
      <c r="J1814" s="181">
        <v>38139</v>
      </c>
      <c r="K1814" s="183">
        <v>2004</v>
      </c>
      <c r="L1814" t="s">
        <v>629</v>
      </c>
    </row>
    <row r="1815" spans="3:12" ht="12.75" customHeight="1">
      <c r="C1815">
        <v>3000</v>
      </c>
      <c r="D1815" s="181">
        <v>38139</v>
      </c>
      <c r="E1815">
        <v>65512</v>
      </c>
      <c r="F1815" t="s">
        <v>1848</v>
      </c>
      <c r="G1815" s="167">
        <v>117150.65</v>
      </c>
      <c r="H1815">
        <v>-25219.93</v>
      </c>
      <c r="I1815">
        <v>91930.72</v>
      </c>
      <c r="J1815" s="181">
        <v>38139</v>
      </c>
      <c r="K1815" s="183">
        <v>2004</v>
      </c>
      <c r="L1815" t="s">
        <v>629</v>
      </c>
    </row>
    <row r="1816" spans="3:12" ht="12.75" customHeight="1">
      <c r="C1816">
        <v>3000</v>
      </c>
      <c r="D1816" s="181">
        <v>38139</v>
      </c>
      <c r="E1816">
        <v>65513</v>
      </c>
      <c r="F1816" t="s">
        <v>1842</v>
      </c>
      <c r="G1816" s="167">
        <v>95548.05</v>
      </c>
      <c r="H1816">
        <v>-30854.07</v>
      </c>
      <c r="I1816">
        <v>64693.98</v>
      </c>
      <c r="J1816" s="181">
        <v>38139</v>
      </c>
      <c r="K1816" s="183">
        <v>2004</v>
      </c>
      <c r="L1816" t="s">
        <v>629</v>
      </c>
    </row>
    <row r="1817" spans="3:12" ht="12.75" customHeight="1">
      <c r="C1817">
        <v>3000</v>
      </c>
      <c r="D1817" s="181">
        <v>38159</v>
      </c>
      <c r="E1817">
        <v>65518</v>
      </c>
      <c r="F1817" t="s">
        <v>2470</v>
      </c>
      <c r="G1817" s="167">
        <v>165007</v>
      </c>
      <c r="H1817">
        <v>-51564.69</v>
      </c>
      <c r="I1817">
        <v>113442.31</v>
      </c>
      <c r="J1817" s="181">
        <v>38159</v>
      </c>
      <c r="K1817" s="183">
        <v>2004</v>
      </c>
      <c r="L1817" t="s">
        <v>629</v>
      </c>
    </row>
    <row r="1818" spans="3:12" ht="12.75" customHeight="1">
      <c r="C1818">
        <v>3000</v>
      </c>
      <c r="D1818" s="181">
        <v>38139</v>
      </c>
      <c r="E1818">
        <v>65520</v>
      </c>
      <c r="F1818" t="s">
        <v>2423</v>
      </c>
      <c r="G1818" s="167">
        <v>176479.03</v>
      </c>
      <c r="H1818">
        <v>-37992.019999999997</v>
      </c>
      <c r="I1818">
        <v>138487.01</v>
      </c>
      <c r="J1818" s="181">
        <v>38139</v>
      </c>
      <c r="K1818" s="183">
        <v>2004</v>
      </c>
      <c r="L1818" t="s">
        <v>629</v>
      </c>
    </row>
    <row r="1819" spans="3:12" ht="12.75" customHeight="1">
      <c r="C1819">
        <v>3000</v>
      </c>
      <c r="D1819" s="181">
        <v>38139</v>
      </c>
      <c r="E1819">
        <v>65521</v>
      </c>
      <c r="F1819" t="s">
        <v>2423</v>
      </c>
      <c r="G1819" s="167">
        <v>176479.04</v>
      </c>
      <c r="H1819">
        <v>-37992.019999999997</v>
      </c>
      <c r="I1819">
        <v>138487.01999999999</v>
      </c>
      <c r="J1819" s="181">
        <v>38139</v>
      </c>
      <c r="K1819" s="183">
        <v>2004</v>
      </c>
      <c r="L1819" t="s">
        <v>629</v>
      </c>
    </row>
    <row r="1820" spans="3:12" ht="12.75" customHeight="1">
      <c r="C1820">
        <v>3000</v>
      </c>
      <c r="D1820" s="181">
        <v>38222</v>
      </c>
      <c r="E1820">
        <v>65524</v>
      </c>
      <c r="F1820" t="s">
        <v>473</v>
      </c>
      <c r="G1820" s="167">
        <v>15043.94</v>
      </c>
      <c r="H1820">
        <v>-4387.8100000000004</v>
      </c>
      <c r="I1820">
        <v>10656.13</v>
      </c>
      <c r="J1820" s="181">
        <v>38222</v>
      </c>
      <c r="K1820" s="183">
        <v>2004</v>
      </c>
      <c r="L1820" t="s">
        <v>629</v>
      </c>
    </row>
    <row r="1821" spans="3:12" ht="12.75" customHeight="1">
      <c r="C1821">
        <v>3000</v>
      </c>
      <c r="D1821" s="181">
        <v>38231</v>
      </c>
      <c r="E1821">
        <v>65525</v>
      </c>
      <c r="F1821" t="s">
        <v>479</v>
      </c>
      <c r="G1821" s="167">
        <v>134483.84</v>
      </c>
      <c r="H1821">
        <v>-39224.449999999997</v>
      </c>
      <c r="I1821">
        <v>95259.39</v>
      </c>
      <c r="J1821" s="181">
        <v>38231</v>
      </c>
      <c r="K1821" s="183">
        <v>2004</v>
      </c>
      <c r="L1821" t="s">
        <v>629</v>
      </c>
    </row>
    <row r="1822" spans="3:12" ht="12.75" customHeight="1">
      <c r="C1822">
        <v>3000</v>
      </c>
      <c r="D1822" s="181">
        <v>38231</v>
      </c>
      <c r="E1822">
        <v>65526</v>
      </c>
      <c r="F1822" t="s">
        <v>2600</v>
      </c>
      <c r="G1822" s="167">
        <v>75185.58</v>
      </c>
      <c r="H1822">
        <v>-21929.13</v>
      </c>
      <c r="I1822">
        <v>53256.45</v>
      </c>
      <c r="J1822" s="181">
        <v>38231</v>
      </c>
      <c r="K1822" s="183">
        <v>2004</v>
      </c>
      <c r="L1822" t="s">
        <v>629</v>
      </c>
    </row>
    <row r="1823" spans="3:12" ht="12.75" customHeight="1">
      <c r="C1823">
        <v>3000</v>
      </c>
      <c r="D1823" s="181">
        <v>38294</v>
      </c>
      <c r="E1823">
        <v>65534</v>
      </c>
      <c r="F1823" t="s">
        <v>2838</v>
      </c>
      <c r="G1823" s="167">
        <v>35137.089999999997</v>
      </c>
      <c r="H1823">
        <v>-6344.19</v>
      </c>
      <c r="I1823">
        <v>28792.9</v>
      </c>
      <c r="J1823" s="181">
        <v>38294</v>
      </c>
      <c r="K1823" s="183">
        <v>2004</v>
      </c>
      <c r="L1823" t="s">
        <v>629</v>
      </c>
    </row>
    <row r="1824" spans="3:12" ht="12.75" customHeight="1">
      <c r="C1824">
        <v>3000</v>
      </c>
      <c r="D1824" s="181">
        <v>38292</v>
      </c>
      <c r="E1824">
        <v>65536</v>
      </c>
      <c r="F1824" t="s">
        <v>2329</v>
      </c>
      <c r="G1824" s="167">
        <v>18400.25</v>
      </c>
      <c r="H1824">
        <v>-3322.26</v>
      </c>
      <c r="I1824">
        <v>15077.99</v>
      </c>
      <c r="J1824" s="181">
        <v>38292</v>
      </c>
      <c r="K1824" s="183">
        <v>2004</v>
      </c>
      <c r="L1824" t="s">
        <v>629</v>
      </c>
    </row>
    <row r="1825" spans="3:12" ht="12.75" customHeight="1">
      <c r="C1825">
        <v>3000</v>
      </c>
      <c r="D1825" s="181">
        <v>38292</v>
      </c>
      <c r="E1825">
        <v>65539</v>
      </c>
      <c r="F1825" t="s">
        <v>2342</v>
      </c>
      <c r="G1825" s="167">
        <v>58199.99</v>
      </c>
      <c r="H1825">
        <v>-8406.66</v>
      </c>
      <c r="I1825">
        <v>49793.33</v>
      </c>
      <c r="J1825" s="181">
        <v>38292</v>
      </c>
      <c r="K1825" s="183">
        <v>2004</v>
      </c>
      <c r="L1825" t="s">
        <v>629</v>
      </c>
    </row>
    <row r="1826" spans="3:12" ht="12.75" customHeight="1">
      <c r="C1826">
        <v>3000</v>
      </c>
      <c r="D1826" s="181">
        <v>38292</v>
      </c>
      <c r="E1826">
        <v>65540</v>
      </c>
      <c r="F1826" t="s">
        <v>2328</v>
      </c>
      <c r="G1826" s="167">
        <v>16832.169999999998</v>
      </c>
      <c r="H1826">
        <v>-3039.14</v>
      </c>
      <c r="I1826">
        <v>13793.03</v>
      </c>
      <c r="J1826" s="181">
        <v>38292</v>
      </c>
      <c r="K1826" s="183">
        <v>2004</v>
      </c>
      <c r="L1826" t="s">
        <v>629</v>
      </c>
    </row>
    <row r="1827" spans="3:12" ht="12.75" customHeight="1">
      <c r="C1827">
        <v>3000</v>
      </c>
      <c r="D1827" s="181">
        <v>38481</v>
      </c>
      <c r="E1827">
        <v>65547</v>
      </c>
      <c r="F1827" t="s">
        <v>1368</v>
      </c>
      <c r="G1827" s="167">
        <v>150036.1</v>
      </c>
      <c r="H1827">
        <v>-20838.349999999999</v>
      </c>
      <c r="I1827">
        <v>129197.75</v>
      </c>
      <c r="J1827" s="181">
        <v>38481</v>
      </c>
      <c r="K1827" s="183">
        <v>2005</v>
      </c>
      <c r="L1827" t="s">
        <v>629</v>
      </c>
    </row>
    <row r="1828" spans="3:12" ht="12.75" customHeight="1">
      <c r="C1828">
        <v>3000</v>
      </c>
      <c r="D1828" s="181">
        <v>38481</v>
      </c>
      <c r="E1828">
        <v>65548</v>
      </c>
      <c r="F1828" t="s">
        <v>1369</v>
      </c>
      <c r="G1828" s="167">
        <v>154590.73000000001</v>
      </c>
      <c r="H1828">
        <v>-21470.94</v>
      </c>
      <c r="I1828">
        <v>133119.79</v>
      </c>
      <c r="J1828" s="181">
        <v>38481</v>
      </c>
      <c r="K1828" s="183">
        <v>2005</v>
      </c>
      <c r="L1828" t="s">
        <v>629</v>
      </c>
    </row>
    <row r="1829" spans="3:12" ht="12.75" customHeight="1">
      <c r="C1829">
        <v>3000</v>
      </c>
      <c r="D1829" s="181">
        <v>38481</v>
      </c>
      <c r="E1829">
        <v>65549</v>
      </c>
      <c r="F1829" t="s">
        <v>1370</v>
      </c>
      <c r="G1829" s="167">
        <v>70703.89</v>
      </c>
      <c r="H1829">
        <v>-7855.98</v>
      </c>
      <c r="I1829">
        <v>62847.91</v>
      </c>
      <c r="J1829" s="181">
        <v>38481</v>
      </c>
      <c r="K1829" s="183">
        <v>2005</v>
      </c>
      <c r="L1829" t="s">
        <v>629</v>
      </c>
    </row>
    <row r="1830" spans="3:12" ht="12.75" customHeight="1">
      <c r="C1830">
        <v>3000</v>
      </c>
      <c r="D1830" s="181">
        <v>38481</v>
      </c>
      <c r="E1830">
        <v>65550</v>
      </c>
      <c r="F1830" t="s">
        <v>1371</v>
      </c>
      <c r="G1830" s="167">
        <v>15386.01</v>
      </c>
      <c r="H1830">
        <v>-2136.9499999999998</v>
      </c>
      <c r="I1830">
        <v>13249.06</v>
      </c>
      <c r="J1830" s="181">
        <v>38481</v>
      </c>
      <c r="K1830" s="183">
        <v>2005</v>
      </c>
      <c r="L1830" t="s">
        <v>629</v>
      </c>
    </row>
    <row r="1831" spans="3:12" ht="12.75" customHeight="1">
      <c r="C1831">
        <v>3000</v>
      </c>
      <c r="D1831" s="181">
        <v>38481</v>
      </c>
      <c r="E1831">
        <v>65552</v>
      </c>
      <c r="F1831" t="s">
        <v>1373</v>
      </c>
      <c r="G1831" s="167">
        <v>61907.13</v>
      </c>
      <c r="H1831">
        <v>-8598.2199999999993</v>
      </c>
      <c r="I1831">
        <v>53308.91</v>
      </c>
      <c r="J1831" s="181">
        <v>38481</v>
      </c>
      <c r="K1831" s="183">
        <v>2005</v>
      </c>
      <c r="L1831" t="s">
        <v>629</v>
      </c>
    </row>
    <row r="1832" spans="3:12" ht="12.75" customHeight="1">
      <c r="C1832">
        <v>3000</v>
      </c>
      <c r="D1832" s="181">
        <v>38481</v>
      </c>
      <c r="E1832">
        <v>65553</v>
      </c>
      <c r="F1832" t="s">
        <v>1374</v>
      </c>
      <c r="G1832" s="167">
        <v>462251.07</v>
      </c>
      <c r="H1832">
        <v>-96302.31</v>
      </c>
      <c r="I1832">
        <v>365948.76</v>
      </c>
      <c r="J1832" s="181">
        <v>38481</v>
      </c>
      <c r="K1832" s="183">
        <v>2005</v>
      </c>
      <c r="L1832" t="s">
        <v>629</v>
      </c>
    </row>
    <row r="1833" spans="3:12" ht="12.75" customHeight="1">
      <c r="C1833">
        <v>3000</v>
      </c>
      <c r="D1833" s="181">
        <v>38481</v>
      </c>
      <c r="E1833">
        <v>65554</v>
      </c>
      <c r="F1833" t="s">
        <v>1375</v>
      </c>
      <c r="G1833" s="167">
        <v>37623.93</v>
      </c>
      <c r="H1833">
        <v>-5225.55</v>
      </c>
      <c r="I1833">
        <v>32398.38</v>
      </c>
      <c r="J1833" s="181">
        <v>38481</v>
      </c>
      <c r="K1833" s="183">
        <v>2005</v>
      </c>
      <c r="L1833" t="s">
        <v>629</v>
      </c>
    </row>
    <row r="1834" spans="3:12" ht="12.75" customHeight="1">
      <c r="C1834">
        <v>3000</v>
      </c>
      <c r="D1834" s="181">
        <v>38481</v>
      </c>
      <c r="E1834">
        <v>65555</v>
      </c>
      <c r="F1834" t="s">
        <v>1376</v>
      </c>
      <c r="G1834" s="167">
        <v>340420.99</v>
      </c>
      <c r="H1834">
        <v>-47280.7</v>
      </c>
      <c r="I1834">
        <v>293140.28999999998</v>
      </c>
      <c r="J1834" s="181">
        <v>38481</v>
      </c>
      <c r="K1834" s="183">
        <v>2005</v>
      </c>
      <c r="L1834" t="s">
        <v>629</v>
      </c>
    </row>
    <row r="1835" spans="3:12" ht="12.75" customHeight="1">
      <c r="C1835">
        <v>3000</v>
      </c>
      <c r="D1835" s="181">
        <v>38481</v>
      </c>
      <c r="E1835">
        <v>65556</v>
      </c>
      <c r="F1835" t="s">
        <v>1377</v>
      </c>
      <c r="G1835" s="167">
        <v>2118287.2200000002</v>
      </c>
      <c r="H1835">
        <v>-235365.25</v>
      </c>
      <c r="I1835">
        <v>1882921.97</v>
      </c>
      <c r="J1835" s="181">
        <v>38481</v>
      </c>
      <c r="K1835" s="183">
        <v>2005</v>
      </c>
      <c r="L1835" t="s">
        <v>629</v>
      </c>
    </row>
    <row r="1836" spans="3:12" ht="12.75" customHeight="1">
      <c r="C1836">
        <v>3000</v>
      </c>
      <c r="D1836" s="181">
        <v>38441</v>
      </c>
      <c r="E1836">
        <v>65561</v>
      </c>
      <c r="F1836" t="s">
        <v>1382</v>
      </c>
      <c r="G1836" s="167">
        <v>348044.15</v>
      </c>
      <c r="H1836">
        <v>-76134.66</v>
      </c>
      <c r="I1836">
        <v>271909.49</v>
      </c>
      <c r="J1836" s="181">
        <v>38441</v>
      </c>
      <c r="K1836" s="183">
        <v>2005</v>
      </c>
      <c r="L1836" t="s">
        <v>629</v>
      </c>
    </row>
    <row r="1837" spans="3:12" ht="12.75" customHeight="1">
      <c r="C1837">
        <v>3000</v>
      </c>
      <c r="D1837" s="181">
        <v>35556</v>
      </c>
      <c r="E1837">
        <v>65639</v>
      </c>
      <c r="F1837" t="s">
        <v>1814</v>
      </c>
      <c r="G1837" s="167">
        <v>64018.720000000001</v>
      </c>
      <c r="H1837">
        <v>-64018.720000000001</v>
      </c>
      <c r="I1837">
        <v>0</v>
      </c>
      <c r="J1837" s="181">
        <v>35556</v>
      </c>
      <c r="K1837" s="183">
        <v>1997</v>
      </c>
      <c r="L1837" t="s">
        <v>629</v>
      </c>
    </row>
    <row r="1838" spans="3:12" ht="12.75" customHeight="1">
      <c r="C1838">
        <v>3000</v>
      </c>
      <c r="D1838" s="181">
        <v>35564</v>
      </c>
      <c r="E1838">
        <v>65641</v>
      </c>
      <c r="F1838" t="s">
        <v>1821</v>
      </c>
      <c r="G1838" s="167">
        <v>49990</v>
      </c>
      <c r="H1838">
        <v>-40269.72</v>
      </c>
      <c r="I1838">
        <v>9720.2800000000007</v>
      </c>
      <c r="J1838" s="181">
        <v>35564</v>
      </c>
      <c r="K1838" s="183">
        <v>1997</v>
      </c>
      <c r="L1838" t="s">
        <v>629</v>
      </c>
    </row>
    <row r="1839" spans="3:12" ht="12.75" customHeight="1">
      <c r="C1839">
        <v>3000</v>
      </c>
      <c r="D1839" s="181">
        <v>35915</v>
      </c>
      <c r="E1839">
        <v>65651</v>
      </c>
      <c r="F1839" t="s">
        <v>2401</v>
      </c>
      <c r="G1839" s="167">
        <v>50354.54</v>
      </c>
      <c r="H1839">
        <v>-36367.17</v>
      </c>
      <c r="I1839">
        <v>13987.37</v>
      </c>
      <c r="J1839" s="181">
        <v>35915</v>
      </c>
      <c r="K1839" s="183">
        <v>1998</v>
      </c>
      <c r="L1839" t="s">
        <v>629</v>
      </c>
    </row>
    <row r="1840" spans="3:12" ht="12.75" customHeight="1">
      <c r="C1840">
        <v>3000</v>
      </c>
      <c r="D1840" s="181">
        <v>36281</v>
      </c>
      <c r="E1840">
        <v>65656</v>
      </c>
      <c r="F1840" t="s">
        <v>1316</v>
      </c>
      <c r="G1840" s="167">
        <v>100797.84</v>
      </c>
      <c r="H1840">
        <v>-96597.93</v>
      </c>
      <c r="I1840">
        <v>4199.91</v>
      </c>
      <c r="J1840" s="181">
        <v>36281</v>
      </c>
      <c r="K1840" s="183">
        <v>1999</v>
      </c>
      <c r="L1840" t="s">
        <v>629</v>
      </c>
    </row>
    <row r="1841" spans="3:12" ht="12.75" customHeight="1">
      <c r="C1841">
        <v>3000</v>
      </c>
      <c r="D1841" s="181">
        <v>37164</v>
      </c>
      <c r="E1841">
        <v>65658</v>
      </c>
      <c r="F1841" t="s">
        <v>3450</v>
      </c>
      <c r="G1841" s="167">
        <v>26883.75</v>
      </c>
      <c r="H1841">
        <v>-17642.46</v>
      </c>
      <c r="I1841">
        <v>9241.2900000000009</v>
      </c>
      <c r="J1841" s="181">
        <v>37164</v>
      </c>
      <c r="K1841" s="183">
        <v>2001</v>
      </c>
      <c r="L1841" t="s">
        <v>629</v>
      </c>
    </row>
    <row r="1842" spans="3:12" ht="12.75" customHeight="1">
      <c r="C1842">
        <v>3000</v>
      </c>
      <c r="D1842" s="181">
        <v>37225</v>
      </c>
      <c r="E1842">
        <v>65660</v>
      </c>
      <c r="F1842" t="s">
        <v>563</v>
      </c>
      <c r="G1842" s="167">
        <v>11582.81</v>
      </c>
      <c r="H1842">
        <v>-7359.91</v>
      </c>
      <c r="I1842">
        <v>4222.8999999999996</v>
      </c>
      <c r="J1842" s="181">
        <v>37225</v>
      </c>
      <c r="K1842" s="183">
        <v>2001</v>
      </c>
      <c r="L1842" t="s">
        <v>629</v>
      </c>
    </row>
    <row r="1843" spans="3:12" ht="12.75" customHeight="1">
      <c r="C1843">
        <v>3000</v>
      </c>
      <c r="D1843" s="181">
        <v>37256</v>
      </c>
      <c r="E1843">
        <v>65661</v>
      </c>
      <c r="F1843" t="s">
        <v>576</v>
      </c>
      <c r="G1843" s="167">
        <v>50102.78</v>
      </c>
      <c r="H1843">
        <v>-31314.240000000002</v>
      </c>
      <c r="I1843">
        <v>18788.54</v>
      </c>
      <c r="J1843" s="181">
        <v>37256</v>
      </c>
      <c r="K1843" s="183">
        <v>2001</v>
      </c>
      <c r="L1843" t="s">
        <v>629</v>
      </c>
    </row>
    <row r="1844" spans="3:12" ht="12.75" customHeight="1">
      <c r="C1844">
        <v>3000</v>
      </c>
      <c r="D1844" s="181">
        <v>37256</v>
      </c>
      <c r="E1844">
        <v>65664</v>
      </c>
      <c r="F1844" t="s">
        <v>574</v>
      </c>
      <c r="G1844" s="167">
        <v>21935</v>
      </c>
      <c r="H1844">
        <v>-13709.37</v>
      </c>
      <c r="I1844">
        <v>8225.6299999999992</v>
      </c>
      <c r="J1844" s="181">
        <v>37256</v>
      </c>
      <c r="K1844" s="183">
        <v>2001</v>
      </c>
      <c r="L1844" t="s">
        <v>629</v>
      </c>
    </row>
    <row r="1845" spans="3:12" ht="12.75" customHeight="1">
      <c r="C1845">
        <v>3000</v>
      </c>
      <c r="D1845" s="181">
        <v>37256</v>
      </c>
      <c r="E1845">
        <v>65665</v>
      </c>
      <c r="F1845" t="s">
        <v>3480</v>
      </c>
      <c r="G1845" s="167">
        <v>4907.46</v>
      </c>
      <c r="H1845">
        <v>-3067.15</v>
      </c>
      <c r="I1845">
        <v>1840.31</v>
      </c>
      <c r="J1845" s="181">
        <v>37256</v>
      </c>
      <c r="K1845" s="183">
        <v>2001</v>
      </c>
      <c r="L1845" t="s">
        <v>629</v>
      </c>
    </row>
    <row r="1846" spans="3:12" ht="12.75" customHeight="1">
      <c r="C1846">
        <v>3000</v>
      </c>
      <c r="D1846" s="181">
        <v>34577</v>
      </c>
      <c r="E1846">
        <v>65704</v>
      </c>
      <c r="F1846" t="s">
        <v>884</v>
      </c>
      <c r="G1846" s="167">
        <v>3787.08</v>
      </c>
      <c r="H1846">
        <v>-3787.08</v>
      </c>
      <c r="I1846">
        <v>0</v>
      </c>
      <c r="J1846" s="181">
        <v>34577</v>
      </c>
      <c r="K1846" s="183">
        <v>1994</v>
      </c>
      <c r="L1846" t="s">
        <v>629</v>
      </c>
    </row>
    <row r="1847" spans="3:12" ht="12.75" customHeight="1">
      <c r="C1847">
        <v>3000</v>
      </c>
      <c r="D1847" s="181">
        <v>34592</v>
      </c>
      <c r="E1847">
        <v>65705</v>
      </c>
      <c r="F1847" t="s">
        <v>891</v>
      </c>
      <c r="G1847" s="167">
        <v>2770.17</v>
      </c>
      <c r="H1847">
        <v>-2770.17</v>
      </c>
      <c r="I1847">
        <v>0</v>
      </c>
      <c r="J1847" s="181">
        <v>34592</v>
      </c>
      <c r="K1847" s="183">
        <v>1994</v>
      </c>
      <c r="L1847" t="s">
        <v>629</v>
      </c>
    </row>
    <row r="1848" spans="3:12" ht="12.75" customHeight="1">
      <c r="C1848">
        <v>3000</v>
      </c>
      <c r="D1848" s="181">
        <v>34486</v>
      </c>
      <c r="E1848">
        <v>65706</v>
      </c>
      <c r="F1848" t="s">
        <v>1617</v>
      </c>
      <c r="G1848" s="167">
        <v>3462</v>
      </c>
      <c r="H1848">
        <v>-3462</v>
      </c>
      <c r="I1848">
        <v>0</v>
      </c>
      <c r="J1848" s="181">
        <v>34486</v>
      </c>
      <c r="K1848" s="183">
        <v>1994</v>
      </c>
      <c r="L1848" t="s">
        <v>629</v>
      </c>
    </row>
    <row r="1849" spans="3:12" ht="12.75" customHeight="1">
      <c r="C1849">
        <v>3000</v>
      </c>
      <c r="D1849" s="181">
        <v>35048</v>
      </c>
      <c r="E1849">
        <v>65721</v>
      </c>
      <c r="F1849" t="s">
        <v>2294</v>
      </c>
      <c r="G1849" s="167">
        <v>15000</v>
      </c>
      <c r="H1849">
        <v>-13854.17</v>
      </c>
      <c r="I1849">
        <v>1145.83</v>
      </c>
      <c r="J1849" s="181">
        <v>35048</v>
      </c>
      <c r="K1849" s="183">
        <v>1995</v>
      </c>
      <c r="L1849" t="s">
        <v>629</v>
      </c>
    </row>
    <row r="1850" spans="3:12" ht="12.75" customHeight="1">
      <c r="C1850">
        <v>3000</v>
      </c>
      <c r="D1850" s="181">
        <v>35048</v>
      </c>
      <c r="E1850">
        <v>65722</v>
      </c>
      <c r="F1850" t="s">
        <v>2294</v>
      </c>
      <c r="G1850" s="167">
        <v>15000</v>
      </c>
      <c r="H1850">
        <v>-13854.17</v>
      </c>
      <c r="I1850">
        <v>1145.83</v>
      </c>
      <c r="J1850" s="181">
        <v>35048</v>
      </c>
      <c r="K1850" s="183">
        <v>1995</v>
      </c>
      <c r="L1850" t="s">
        <v>629</v>
      </c>
    </row>
    <row r="1851" spans="3:12" ht="12.75" customHeight="1">
      <c r="C1851">
        <v>3000</v>
      </c>
      <c r="D1851" s="181">
        <v>35048</v>
      </c>
      <c r="E1851">
        <v>65723</v>
      </c>
      <c r="F1851" t="s">
        <v>2294</v>
      </c>
      <c r="G1851" s="167">
        <v>15000</v>
      </c>
      <c r="H1851">
        <v>-13854.17</v>
      </c>
      <c r="I1851">
        <v>1145.83</v>
      </c>
      <c r="J1851" s="181">
        <v>35048</v>
      </c>
      <c r="K1851" s="183">
        <v>1995</v>
      </c>
      <c r="L1851" t="s">
        <v>629</v>
      </c>
    </row>
    <row r="1852" spans="3:12" ht="12.75" customHeight="1">
      <c r="C1852">
        <v>3000</v>
      </c>
      <c r="D1852" s="181">
        <v>35048</v>
      </c>
      <c r="E1852">
        <v>65724</v>
      </c>
      <c r="F1852" t="s">
        <v>2305</v>
      </c>
      <c r="G1852" s="167">
        <v>25000</v>
      </c>
      <c r="H1852">
        <v>-25000</v>
      </c>
      <c r="I1852">
        <v>0</v>
      </c>
      <c r="J1852" s="181">
        <v>35048</v>
      </c>
      <c r="K1852" s="183">
        <v>1995</v>
      </c>
      <c r="L1852" t="s">
        <v>629</v>
      </c>
    </row>
    <row r="1853" spans="3:12" ht="12.75" customHeight="1">
      <c r="C1853">
        <v>3000</v>
      </c>
      <c r="D1853" s="181">
        <v>35048</v>
      </c>
      <c r="E1853">
        <v>65725</v>
      </c>
      <c r="F1853" t="s">
        <v>2288</v>
      </c>
      <c r="G1853" s="167">
        <v>15000</v>
      </c>
      <c r="H1853">
        <v>-15000</v>
      </c>
      <c r="I1853">
        <v>0</v>
      </c>
      <c r="J1853" s="181">
        <v>35048</v>
      </c>
      <c r="K1853" s="183">
        <v>1995</v>
      </c>
      <c r="L1853" t="s">
        <v>629</v>
      </c>
    </row>
    <row r="1854" spans="3:12" ht="12.75" customHeight="1">
      <c r="C1854">
        <v>3000</v>
      </c>
      <c r="D1854" s="181">
        <v>35048</v>
      </c>
      <c r="E1854">
        <v>65727</v>
      </c>
      <c r="F1854" t="s">
        <v>679</v>
      </c>
      <c r="G1854" s="167">
        <v>120366.78</v>
      </c>
      <c r="H1854">
        <v>-111172.1</v>
      </c>
      <c r="I1854">
        <v>9194.68</v>
      </c>
      <c r="J1854" s="181">
        <v>35048</v>
      </c>
      <c r="K1854" s="183">
        <v>1995</v>
      </c>
      <c r="L1854" t="s">
        <v>629</v>
      </c>
    </row>
    <row r="1855" spans="3:12" ht="12.75" customHeight="1">
      <c r="C1855">
        <v>3000</v>
      </c>
      <c r="D1855" s="181">
        <v>35048</v>
      </c>
      <c r="E1855">
        <v>65728</v>
      </c>
      <c r="F1855" t="s">
        <v>589</v>
      </c>
      <c r="G1855" s="167">
        <v>7500</v>
      </c>
      <c r="H1855">
        <v>-7500</v>
      </c>
      <c r="I1855">
        <v>0</v>
      </c>
      <c r="J1855" s="181">
        <v>35048</v>
      </c>
      <c r="K1855" s="183">
        <v>1995</v>
      </c>
      <c r="L1855" t="s">
        <v>629</v>
      </c>
    </row>
    <row r="1856" spans="3:12" ht="12.75" customHeight="1">
      <c r="C1856">
        <v>3000</v>
      </c>
      <c r="D1856" s="181">
        <v>35048</v>
      </c>
      <c r="E1856">
        <v>65729</v>
      </c>
      <c r="F1856" t="s">
        <v>589</v>
      </c>
      <c r="G1856" s="167">
        <v>7500</v>
      </c>
      <c r="H1856">
        <v>-7500</v>
      </c>
      <c r="I1856">
        <v>0</v>
      </c>
      <c r="J1856" s="181">
        <v>35048</v>
      </c>
      <c r="K1856" s="183">
        <v>1995</v>
      </c>
      <c r="L1856" t="s">
        <v>629</v>
      </c>
    </row>
    <row r="1857" spans="3:12" ht="12.75" customHeight="1">
      <c r="C1857">
        <v>3000</v>
      </c>
      <c r="D1857" s="181">
        <v>35048</v>
      </c>
      <c r="E1857">
        <v>65730</v>
      </c>
      <c r="F1857" t="s">
        <v>681</v>
      </c>
      <c r="G1857" s="167">
        <v>125000</v>
      </c>
      <c r="H1857">
        <v>-115451.39</v>
      </c>
      <c r="I1857">
        <v>9548.61</v>
      </c>
      <c r="J1857" s="181">
        <v>35048</v>
      </c>
      <c r="K1857" s="183">
        <v>1995</v>
      </c>
      <c r="L1857" t="s">
        <v>629</v>
      </c>
    </row>
    <row r="1858" spans="3:12" ht="12.75" customHeight="1">
      <c r="C1858">
        <v>3000</v>
      </c>
      <c r="D1858" s="181">
        <v>35048</v>
      </c>
      <c r="E1858">
        <v>65731</v>
      </c>
      <c r="F1858" t="s">
        <v>2296</v>
      </c>
      <c r="G1858" s="167">
        <v>15000</v>
      </c>
      <c r="H1858">
        <v>-13854.17</v>
      </c>
      <c r="I1858">
        <v>1145.83</v>
      </c>
      <c r="J1858" s="181">
        <v>35048</v>
      </c>
      <c r="K1858" s="183">
        <v>1995</v>
      </c>
      <c r="L1858" t="s">
        <v>629</v>
      </c>
    </row>
    <row r="1859" spans="3:12" ht="12.75" customHeight="1">
      <c r="C1859">
        <v>3000</v>
      </c>
      <c r="D1859" s="181">
        <v>35048</v>
      </c>
      <c r="E1859">
        <v>65732</v>
      </c>
      <c r="F1859" t="s">
        <v>958</v>
      </c>
      <c r="G1859" s="167">
        <v>70534.06</v>
      </c>
      <c r="H1859">
        <v>-70534.06</v>
      </c>
      <c r="I1859">
        <v>0</v>
      </c>
      <c r="J1859" s="181">
        <v>35048</v>
      </c>
      <c r="K1859" s="183">
        <v>1995</v>
      </c>
      <c r="L1859" t="s">
        <v>629</v>
      </c>
    </row>
    <row r="1860" spans="3:12" ht="12.75" customHeight="1">
      <c r="C1860">
        <v>3000</v>
      </c>
      <c r="D1860" s="181">
        <v>35048</v>
      </c>
      <c r="E1860">
        <v>65733</v>
      </c>
      <c r="F1860" t="s">
        <v>957</v>
      </c>
      <c r="G1860" s="167">
        <v>55000</v>
      </c>
      <c r="H1860">
        <v>-40638.89</v>
      </c>
      <c r="I1860">
        <v>14361.11</v>
      </c>
      <c r="J1860" s="181">
        <v>35048</v>
      </c>
      <c r="K1860" s="183">
        <v>1995</v>
      </c>
      <c r="L1860" t="s">
        <v>629</v>
      </c>
    </row>
    <row r="1861" spans="3:12" ht="12.75" customHeight="1">
      <c r="C1861">
        <v>3000</v>
      </c>
      <c r="D1861" s="181">
        <v>35048</v>
      </c>
      <c r="E1861">
        <v>65734</v>
      </c>
      <c r="F1861" t="s">
        <v>2713</v>
      </c>
      <c r="G1861" s="167">
        <v>175000</v>
      </c>
      <c r="H1861">
        <v>-161631.94</v>
      </c>
      <c r="I1861">
        <v>13368.06</v>
      </c>
      <c r="J1861" s="181">
        <v>35048</v>
      </c>
      <c r="K1861" s="183">
        <v>1995</v>
      </c>
      <c r="L1861" t="s">
        <v>629</v>
      </c>
    </row>
    <row r="1862" spans="3:12" ht="12.75" customHeight="1">
      <c r="C1862">
        <v>3000</v>
      </c>
      <c r="D1862" s="181">
        <v>35048</v>
      </c>
      <c r="E1862">
        <v>65735</v>
      </c>
      <c r="F1862" t="s">
        <v>2295</v>
      </c>
      <c r="G1862" s="167">
        <v>15000</v>
      </c>
      <c r="H1862">
        <v>-13854.17</v>
      </c>
      <c r="I1862">
        <v>1145.83</v>
      </c>
      <c r="J1862" s="181">
        <v>35048</v>
      </c>
      <c r="K1862" s="183">
        <v>1995</v>
      </c>
      <c r="L1862" t="s">
        <v>629</v>
      </c>
    </row>
    <row r="1863" spans="3:12" ht="12.75" customHeight="1">
      <c r="C1863">
        <v>3000</v>
      </c>
      <c r="D1863" s="181">
        <v>35048</v>
      </c>
      <c r="E1863">
        <v>65736</v>
      </c>
      <c r="F1863" t="s">
        <v>2295</v>
      </c>
      <c r="G1863" s="167">
        <v>15000</v>
      </c>
      <c r="H1863">
        <v>-13854.17</v>
      </c>
      <c r="I1863">
        <v>1145.83</v>
      </c>
      <c r="J1863" s="181">
        <v>35048</v>
      </c>
      <c r="K1863" s="183">
        <v>1995</v>
      </c>
      <c r="L1863" t="s">
        <v>629</v>
      </c>
    </row>
    <row r="1864" spans="3:12" ht="12.75" customHeight="1">
      <c r="C1864">
        <v>3000</v>
      </c>
      <c r="D1864" s="181">
        <v>35048</v>
      </c>
      <c r="E1864">
        <v>65737</v>
      </c>
      <c r="F1864" t="s">
        <v>2295</v>
      </c>
      <c r="G1864" s="167">
        <v>15000</v>
      </c>
      <c r="H1864">
        <v>-13854.17</v>
      </c>
      <c r="I1864">
        <v>1145.83</v>
      </c>
      <c r="J1864" s="181">
        <v>35048</v>
      </c>
      <c r="K1864" s="183">
        <v>1995</v>
      </c>
      <c r="L1864" t="s">
        <v>629</v>
      </c>
    </row>
    <row r="1865" spans="3:12" ht="12.75" customHeight="1">
      <c r="C1865">
        <v>3000</v>
      </c>
      <c r="D1865" s="181">
        <v>35246</v>
      </c>
      <c r="E1865">
        <v>65778</v>
      </c>
      <c r="F1865" t="s">
        <v>179</v>
      </c>
      <c r="G1865" s="167">
        <v>14822</v>
      </c>
      <c r="H1865">
        <v>-14822</v>
      </c>
      <c r="I1865">
        <v>0</v>
      </c>
      <c r="J1865" s="181">
        <v>35246</v>
      </c>
      <c r="K1865" s="183">
        <v>1996</v>
      </c>
      <c r="L1865" t="s">
        <v>629</v>
      </c>
    </row>
    <row r="1866" spans="3:12" ht="12.75" customHeight="1">
      <c r="C1866">
        <v>3000</v>
      </c>
      <c r="D1866" s="181">
        <v>35246</v>
      </c>
      <c r="E1866">
        <v>65783</v>
      </c>
      <c r="F1866" t="s">
        <v>183</v>
      </c>
      <c r="G1866" s="167">
        <v>196497.25</v>
      </c>
      <c r="H1866">
        <v>-171935.09</v>
      </c>
      <c r="I1866">
        <v>24562.16</v>
      </c>
      <c r="J1866" s="181">
        <v>35246</v>
      </c>
      <c r="K1866" s="183">
        <v>1996</v>
      </c>
      <c r="L1866" t="s">
        <v>629</v>
      </c>
    </row>
    <row r="1867" spans="3:12" ht="12.75" customHeight="1">
      <c r="C1867">
        <v>3000</v>
      </c>
      <c r="D1867" s="181">
        <v>35246</v>
      </c>
      <c r="E1867">
        <v>65784</v>
      </c>
      <c r="F1867" t="s">
        <v>178</v>
      </c>
      <c r="G1867" s="167">
        <v>9860</v>
      </c>
      <c r="H1867">
        <v>-8627.5</v>
      </c>
      <c r="I1867">
        <v>1232.5</v>
      </c>
      <c r="J1867" s="181">
        <v>35246</v>
      </c>
      <c r="K1867" s="183">
        <v>1996</v>
      </c>
      <c r="L1867" t="s">
        <v>629</v>
      </c>
    </row>
    <row r="1868" spans="3:12" ht="12.75" customHeight="1">
      <c r="C1868">
        <v>3000</v>
      </c>
      <c r="D1868" s="181">
        <v>35468</v>
      </c>
      <c r="E1868">
        <v>65807</v>
      </c>
      <c r="F1868" t="s">
        <v>3176</v>
      </c>
      <c r="G1868" s="167">
        <v>4708</v>
      </c>
      <c r="H1868">
        <v>-3890.64</v>
      </c>
      <c r="I1868">
        <v>817.36</v>
      </c>
      <c r="J1868" s="181">
        <v>35468</v>
      </c>
      <c r="K1868" s="183">
        <v>1997</v>
      </c>
      <c r="L1868" t="s">
        <v>629</v>
      </c>
    </row>
    <row r="1869" spans="3:12" ht="12.75" customHeight="1">
      <c r="C1869">
        <v>3000</v>
      </c>
      <c r="D1869" s="181">
        <v>35519</v>
      </c>
      <c r="E1869">
        <v>65808</v>
      </c>
      <c r="F1869" t="s">
        <v>3214</v>
      </c>
      <c r="G1869" s="167">
        <v>50000</v>
      </c>
      <c r="H1869">
        <v>-48750</v>
      </c>
      <c r="I1869">
        <v>1250</v>
      </c>
      <c r="J1869" s="181">
        <v>35519</v>
      </c>
      <c r="K1869" s="183">
        <v>1997</v>
      </c>
      <c r="L1869" t="s">
        <v>629</v>
      </c>
    </row>
    <row r="1870" spans="3:12" ht="12.75" customHeight="1">
      <c r="C1870">
        <v>3000</v>
      </c>
      <c r="D1870" s="181">
        <v>35519</v>
      </c>
      <c r="E1870">
        <v>65811</v>
      </c>
      <c r="F1870" t="s">
        <v>3206</v>
      </c>
      <c r="G1870" s="167">
        <v>26016</v>
      </c>
      <c r="H1870">
        <v>-21138</v>
      </c>
      <c r="I1870">
        <v>4878</v>
      </c>
      <c r="J1870" s="181">
        <v>35519</v>
      </c>
      <c r="K1870" s="183">
        <v>1997</v>
      </c>
      <c r="L1870" t="s">
        <v>629</v>
      </c>
    </row>
    <row r="1871" spans="3:12" ht="12.75" customHeight="1">
      <c r="C1871">
        <v>3000</v>
      </c>
      <c r="D1871" s="181">
        <v>35519</v>
      </c>
      <c r="E1871">
        <v>65812</v>
      </c>
      <c r="F1871" t="s">
        <v>3208</v>
      </c>
      <c r="G1871" s="167">
        <v>36000</v>
      </c>
      <c r="H1871">
        <v>-29250</v>
      </c>
      <c r="I1871">
        <v>6750</v>
      </c>
      <c r="J1871" s="181">
        <v>35519</v>
      </c>
      <c r="K1871" s="183">
        <v>1997</v>
      </c>
      <c r="L1871" t="s">
        <v>629</v>
      </c>
    </row>
    <row r="1872" spans="3:12" ht="12.75" customHeight="1">
      <c r="C1872">
        <v>3000</v>
      </c>
      <c r="D1872" s="181">
        <v>35519</v>
      </c>
      <c r="E1872">
        <v>65813</v>
      </c>
      <c r="F1872" t="s">
        <v>3211</v>
      </c>
      <c r="G1872" s="167">
        <v>40000</v>
      </c>
      <c r="H1872">
        <v>-32500</v>
      </c>
      <c r="I1872">
        <v>7500</v>
      </c>
      <c r="J1872" s="181">
        <v>35519</v>
      </c>
      <c r="K1872" s="183">
        <v>1997</v>
      </c>
      <c r="L1872" t="s">
        <v>629</v>
      </c>
    </row>
    <row r="1873" spans="3:12" ht="12.75" customHeight="1">
      <c r="C1873">
        <v>3000</v>
      </c>
      <c r="D1873" s="181">
        <v>35519</v>
      </c>
      <c r="E1873">
        <v>65814</v>
      </c>
      <c r="F1873" t="s">
        <v>3212</v>
      </c>
      <c r="G1873" s="167">
        <v>40480</v>
      </c>
      <c r="H1873">
        <v>-32890</v>
      </c>
      <c r="I1873">
        <v>7590</v>
      </c>
      <c r="J1873" s="181">
        <v>35519</v>
      </c>
      <c r="K1873" s="183">
        <v>1997</v>
      </c>
      <c r="L1873" t="s">
        <v>629</v>
      </c>
    </row>
    <row r="1874" spans="3:12" ht="12.75" customHeight="1">
      <c r="C1874">
        <v>3000</v>
      </c>
      <c r="D1874" s="181">
        <v>35892</v>
      </c>
      <c r="E1874">
        <v>65815</v>
      </c>
      <c r="F1874" t="s">
        <v>667</v>
      </c>
      <c r="G1874" s="167">
        <v>3633.72</v>
      </c>
      <c r="H1874">
        <v>-3179.51</v>
      </c>
      <c r="I1874">
        <v>454.21</v>
      </c>
      <c r="J1874" s="181">
        <v>35892</v>
      </c>
      <c r="K1874" s="183">
        <v>1998</v>
      </c>
      <c r="L1874" t="s">
        <v>629</v>
      </c>
    </row>
    <row r="1875" spans="3:12" ht="12.75" customHeight="1">
      <c r="C1875">
        <v>3000</v>
      </c>
      <c r="D1875" s="181">
        <v>35849</v>
      </c>
      <c r="E1875">
        <v>65818</v>
      </c>
      <c r="F1875" t="s">
        <v>379</v>
      </c>
      <c r="G1875" s="167">
        <v>3448.02</v>
      </c>
      <c r="H1875">
        <v>-2538.13</v>
      </c>
      <c r="I1875">
        <v>909.89</v>
      </c>
      <c r="J1875" s="181">
        <v>35849</v>
      </c>
      <c r="K1875" s="183">
        <v>1998</v>
      </c>
      <c r="L1875" t="s">
        <v>629</v>
      </c>
    </row>
    <row r="1876" spans="3:12" ht="12.75" customHeight="1">
      <c r="C1876">
        <v>3000</v>
      </c>
      <c r="D1876" s="181">
        <v>35856</v>
      </c>
      <c r="E1876">
        <v>65821</v>
      </c>
      <c r="F1876" t="s">
        <v>386</v>
      </c>
      <c r="G1876" s="167">
        <v>11293.05</v>
      </c>
      <c r="H1876">
        <v>-11293.05</v>
      </c>
      <c r="I1876">
        <v>0</v>
      </c>
      <c r="J1876" s="181">
        <v>35856</v>
      </c>
      <c r="K1876" s="183">
        <v>1998</v>
      </c>
      <c r="L1876" t="s">
        <v>629</v>
      </c>
    </row>
    <row r="1877" spans="3:12" ht="12.75" customHeight="1">
      <c r="C1877">
        <v>3000</v>
      </c>
      <c r="D1877" s="181">
        <v>37408</v>
      </c>
      <c r="E1877">
        <v>65854</v>
      </c>
      <c r="F1877" t="s">
        <v>3876</v>
      </c>
      <c r="G1877" s="167">
        <v>8560</v>
      </c>
      <c r="H1877">
        <v>-4904.17</v>
      </c>
      <c r="I1877">
        <v>3655.83</v>
      </c>
      <c r="J1877" s="181">
        <v>37408</v>
      </c>
      <c r="K1877" s="183">
        <v>2002</v>
      </c>
      <c r="L1877" t="s">
        <v>629</v>
      </c>
    </row>
    <row r="1878" spans="3:12" ht="12.75" customHeight="1">
      <c r="C1878">
        <v>3000</v>
      </c>
      <c r="D1878" s="181">
        <v>37437</v>
      </c>
      <c r="E1878">
        <v>65855</v>
      </c>
      <c r="F1878" t="s">
        <v>1867</v>
      </c>
      <c r="G1878" s="167">
        <v>30467.18</v>
      </c>
      <c r="H1878">
        <v>-11425.19</v>
      </c>
      <c r="I1878">
        <v>19041.990000000002</v>
      </c>
      <c r="J1878" s="181">
        <v>37437</v>
      </c>
      <c r="K1878" s="183">
        <v>2002</v>
      </c>
      <c r="L1878" t="s">
        <v>629</v>
      </c>
    </row>
    <row r="1879" spans="3:12" ht="12.75" customHeight="1">
      <c r="C1879">
        <v>3000</v>
      </c>
      <c r="D1879" s="181">
        <v>34960</v>
      </c>
      <c r="E1879">
        <v>65896</v>
      </c>
      <c r="F1879" t="s">
        <v>39</v>
      </c>
      <c r="G1879" s="167">
        <v>3650</v>
      </c>
      <c r="H1879">
        <v>-3650</v>
      </c>
      <c r="I1879">
        <v>0</v>
      </c>
      <c r="J1879" s="181">
        <v>34960</v>
      </c>
      <c r="K1879" s="183">
        <v>1995</v>
      </c>
      <c r="L1879" t="s">
        <v>629</v>
      </c>
    </row>
    <row r="1880" spans="3:12" ht="12.75" customHeight="1">
      <c r="C1880">
        <v>3000</v>
      </c>
      <c r="D1880" s="181">
        <v>34851</v>
      </c>
      <c r="E1880">
        <v>65897</v>
      </c>
      <c r="F1880" t="s">
        <v>1512</v>
      </c>
      <c r="G1880" s="167">
        <v>6710.66</v>
      </c>
      <c r="H1880">
        <v>-6477.65</v>
      </c>
      <c r="I1880">
        <v>233.01</v>
      </c>
      <c r="J1880" s="181">
        <v>34851</v>
      </c>
      <c r="K1880" s="183">
        <v>1995</v>
      </c>
      <c r="L1880" t="s">
        <v>629</v>
      </c>
    </row>
    <row r="1881" spans="3:12" ht="12.75" customHeight="1">
      <c r="C1881">
        <v>3000</v>
      </c>
      <c r="D1881" s="181">
        <v>34851</v>
      </c>
      <c r="E1881">
        <v>65898</v>
      </c>
      <c r="F1881" t="s">
        <v>1514</v>
      </c>
      <c r="G1881" s="167">
        <v>10065.99</v>
      </c>
      <c r="H1881">
        <v>-9716.48</v>
      </c>
      <c r="I1881">
        <v>349.51</v>
      </c>
      <c r="J1881" s="181">
        <v>34851</v>
      </c>
      <c r="K1881" s="183">
        <v>1995</v>
      </c>
      <c r="L1881" t="s">
        <v>629</v>
      </c>
    </row>
    <row r="1882" spans="3:12" ht="12.75" customHeight="1">
      <c r="C1882">
        <v>3000</v>
      </c>
      <c r="D1882" s="181">
        <v>34851</v>
      </c>
      <c r="E1882">
        <v>65902</v>
      </c>
      <c r="F1882" t="s">
        <v>1521</v>
      </c>
      <c r="G1882" s="167">
        <v>20010</v>
      </c>
      <c r="H1882">
        <v>-19315.21</v>
      </c>
      <c r="I1882">
        <v>694.79</v>
      </c>
      <c r="J1882" s="181">
        <v>34851</v>
      </c>
      <c r="K1882" s="183">
        <v>1995</v>
      </c>
      <c r="L1882" t="s">
        <v>629</v>
      </c>
    </row>
    <row r="1883" spans="3:12" ht="12.75" customHeight="1">
      <c r="C1883">
        <v>3000</v>
      </c>
      <c r="D1883" s="181">
        <v>34851</v>
      </c>
      <c r="E1883">
        <v>65903</v>
      </c>
      <c r="F1883" t="s">
        <v>1936</v>
      </c>
      <c r="G1883" s="167">
        <v>59732.36</v>
      </c>
      <c r="H1883">
        <v>-57658.32</v>
      </c>
      <c r="I1883">
        <v>2074.04</v>
      </c>
      <c r="J1883" s="181">
        <v>34851</v>
      </c>
      <c r="K1883" s="183">
        <v>1995</v>
      </c>
      <c r="L1883" t="s">
        <v>629</v>
      </c>
    </row>
    <row r="1884" spans="3:12" ht="12.75" customHeight="1">
      <c r="C1884">
        <v>3000</v>
      </c>
      <c r="D1884" s="181">
        <v>34851</v>
      </c>
      <c r="E1884">
        <v>65904</v>
      </c>
      <c r="F1884" t="s">
        <v>1939</v>
      </c>
      <c r="G1884" s="167">
        <v>583214.5</v>
      </c>
      <c r="H1884">
        <v>-562964</v>
      </c>
      <c r="I1884">
        <v>20250.5</v>
      </c>
      <c r="J1884" s="181">
        <v>34851</v>
      </c>
      <c r="K1884" s="183">
        <v>1995</v>
      </c>
      <c r="L1884" t="s">
        <v>629</v>
      </c>
    </row>
    <row r="1885" spans="3:12" ht="12.75" customHeight="1">
      <c r="C1885">
        <v>3000</v>
      </c>
      <c r="D1885" s="181">
        <v>34851</v>
      </c>
      <c r="E1885">
        <v>65905</v>
      </c>
      <c r="F1885" t="s">
        <v>1932</v>
      </c>
      <c r="G1885" s="167">
        <v>43601.89</v>
      </c>
      <c r="H1885">
        <v>-42087.94</v>
      </c>
      <c r="I1885">
        <v>1513.95</v>
      </c>
      <c r="J1885" s="181">
        <v>34851</v>
      </c>
      <c r="K1885" s="183">
        <v>1995</v>
      </c>
      <c r="L1885" t="s">
        <v>629</v>
      </c>
    </row>
    <row r="1886" spans="3:12" ht="12.75" customHeight="1">
      <c r="C1886">
        <v>3000</v>
      </c>
      <c r="D1886" s="181">
        <v>34851</v>
      </c>
      <c r="E1886">
        <v>65907</v>
      </c>
      <c r="F1886" t="s">
        <v>1517</v>
      </c>
      <c r="G1886" s="167">
        <v>14674</v>
      </c>
      <c r="H1886">
        <v>-14674</v>
      </c>
      <c r="I1886">
        <v>0</v>
      </c>
      <c r="J1886" s="181">
        <v>34851</v>
      </c>
      <c r="K1886" s="183">
        <v>1995</v>
      </c>
      <c r="L1886" t="s">
        <v>629</v>
      </c>
    </row>
    <row r="1887" spans="3:12" ht="12.75" customHeight="1">
      <c r="C1887">
        <v>3000</v>
      </c>
      <c r="D1887" s="181">
        <v>34851</v>
      </c>
      <c r="E1887">
        <v>65908</v>
      </c>
      <c r="F1887" t="s">
        <v>1515</v>
      </c>
      <c r="G1887" s="167">
        <v>12425.88</v>
      </c>
      <c r="H1887">
        <v>-11994.43</v>
      </c>
      <c r="I1887">
        <v>431.45</v>
      </c>
      <c r="J1887" s="181">
        <v>34851</v>
      </c>
      <c r="K1887" s="183">
        <v>1995</v>
      </c>
      <c r="L1887" t="s">
        <v>629</v>
      </c>
    </row>
    <row r="1888" spans="3:12" ht="12.75" customHeight="1">
      <c r="C1888">
        <v>3000</v>
      </c>
      <c r="D1888" s="181">
        <v>35064</v>
      </c>
      <c r="E1888">
        <v>65961</v>
      </c>
      <c r="F1888" t="s">
        <v>695</v>
      </c>
      <c r="G1888" s="167">
        <v>111114.56</v>
      </c>
      <c r="H1888">
        <v>-111114.56</v>
      </c>
      <c r="I1888">
        <v>0</v>
      </c>
      <c r="J1888" s="181">
        <v>35064</v>
      </c>
      <c r="K1888" s="183">
        <v>1995</v>
      </c>
      <c r="L1888" t="s">
        <v>629</v>
      </c>
    </row>
    <row r="1889" spans="3:12" ht="12.75" customHeight="1">
      <c r="C1889">
        <v>3000</v>
      </c>
      <c r="D1889" s="181">
        <v>35403</v>
      </c>
      <c r="E1889">
        <v>65962</v>
      </c>
      <c r="F1889" t="s">
        <v>2571</v>
      </c>
      <c r="G1889" s="167">
        <v>14500</v>
      </c>
      <c r="H1889">
        <v>-14500</v>
      </c>
      <c r="I1889">
        <v>0</v>
      </c>
      <c r="J1889" s="181">
        <v>35403</v>
      </c>
      <c r="K1889" s="183">
        <v>1996</v>
      </c>
      <c r="L1889" t="s">
        <v>629</v>
      </c>
    </row>
    <row r="1890" spans="3:12" ht="12.75" customHeight="1">
      <c r="C1890">
        <v>3000</v>
      </c>
      <c r="D1890" s="181">
        <v>35450</v>
      </c>
      <c r="E1890">
        <v>65963</v>
      </c>
      <c r="F1890" t="s">
        <v>3173</v>
      </c>
      <c r="G1890" s="167">
        <v>3849</v>
      </c>
      <c r="H1890">
        <v>-3849</v>
      </c>
      <c r="I1890">
        <v>0</v>
      </c>
      <c r="J1890" s="181">
        <v>35450</v>
      </c>
      <c r="K1890" s="183">
        <v>1997</v>
      </c>
      <c r="L1890" t="s">
        <v>629</v>
      </c>
    </row>
    <row r="1891" spans="3:12" ht="12.75" customHeight="1">
      <c r="C1891">
        <v>3000</v>
      </c>
      <c r="D1891" s="181">
        <v>35410</v>
      </c>
      <c r="E1891">
        <v>65964</v>
      </c>
      <c r="F1891" t="s">
        <v>3561</v>
      </c>
      <c r="G1891" s="167">
        <v>2042.5</v>
      </c>
      <c r="H1891">
        <v>-2042.5</v>
      </c>
      <c r="I1891">
        <v>0</v>
      </c>
      <c r="J1891" s="181">
        <v>35410</v>
      </c>
      <c r="K1891" s="183">
        <v>1996</v>
      </c>
      <c r="L1891" t="s">
        <v>629</v>
      </c>
    </row>
    <row r="1892" spans="3:12" ht="12.75" customHeight="1">
      <c r="C1892">
        <v>3000</v>
      </c>
      <c r="D1892" s="181">
        <v>35411</v>
      </c>
      <c r="E1892">
        <v>65965</v>
      </c>
      <c r="F1892" t="s">
        <v>11</v>
      </c>
      <c r="G1892" s="167">
        <v>5141.03</v>
      </c>
      <c r="H1892">
        <v>-5141.03</v>
      </c>
      <c r="I1892">
        <v>0</v>
      </c>
      <c r="J1892" s="181">
        <v>35411</v>
      </c>
      <c r="K1892" s="183">
        <v>1996</v>
      </c>
      <c r="L1892" t="s">
        <v>629</v>
      </c>
    </row>
    <row r="1893" spans="3:12" ht="12.75" customHeight="1">
      <c r="C1893">
        <v>3000</v>
      </c>
      <c r="D1893" s="181">
        <v>35440</v>
      </c>
      <c r="E1893">
        <v>65967</v>
      </c>
      <c r="F1893" t="s">
        <v>548</v>
      </c>
      <c r="G1893" s="167">
        <v>2200</v>
      </c>
      <c r="H1893">
        <v>-2200</v>
      </c>
      <c r="I1893">
        <v>0</v>
      </c>
      <c r="J1893" s="181">
        <v>35440</v>
      </c>
      <c r="K1893" s="183">
        <v>1997</v>
      </c>
      <c r="L1893" t="s">
        <v>629</v>
      </c>
    </row>
    <row r="1894" spans="3:12" ht="12.75" customHeight="1">
      <c r="C1894">
        <v>3000</v>
      </c>
      <c r="D1894" s="181">
        <v>35654</v>
      </c>
      <c r="E1894">
        <v>65979</v>
      </c>
      <c r="F1894" t="s">
        <v>2560</v>
      </c>
      <c r="G1894" s="167">
        <v>61516.13</v>
      </c>
      <c r="H1894">
        <v>-48273.07</v>
      </c>
      <c r="I1894">
        <v>13243.06</v>
      </c>
      <c r="J1894" s="181">
        <v>35654</v>
      </c>
      <c r="K1894" s="183">
        <v>1997</v>
      </c>
      <c r="L1894" t="s">
        <v>629</v>
      </c>
    </row>
    <row r="1895" spans="3:12" ht="12.75" customHeight="1">
      <c r="C1895">
        <v>3000</v>
      </c>
      <c r="D1895" s="181">
        <v>35667</v>
      </c>
      <c r="E1895">
        <v>65980</v>
      </c>
      <c r="F1895" t="s">
        <v>2601</v>
      </c>
      <c r="G1895" s="167">
        <v>58074.31</v>
      </c>
      <c r="H1895">
        <v>-45168.91</v>
      </c>
      <c r="I1895">
        <v>12905.4</v>
      </c>
      <c r="J1895" s="181">
        <v>35667</v>
      </c>
      <c r="K1895" s="183">
        <v>1997</v>
      </c>
      <c r="L1895" t="s">
        <v>629</v>
      </c>
    </row>
    <row r="1896" spans="3:12" ht="12.75" customHeight="1">
      <c r="C1896">
        <v>3000</v>
      </c>
      <c r="D1896" s="181">
        <v>35758</v>
      </c>
      <c r="E1896">
        <v>65986</v>
      </c>
      <c r="F1896" t="s">
        <v>1429</v>
      </c>
      <c r="G1896" s="167">
        <v>133834.39000000001</v>
      </c>
      <c r="H1896">
        <v>-133834.39000000001</v>
      </c>
      <c r="I1896">
        <v>0</v>
      </c>
      <c r="J1896" s="181">
        <v>35758</v>
      </c>
      <c r="K1896" s="183">
        <v>1997</v>
      </c>
      <c r="L1896" t="s">
        <v>629</v>
      </c>
    </row>
    <row r="1897" spans="3:12" ht="12.75" customHeight="1">
      <c r="C1897">
        <v>3000</v>
      </c>
      <c r="D1897" s="181">
        <v>35754</v>
      </c>
      <c r="E1897">
        <v>65987</v>
      </c>
      <c r="F1897" t="s">
        <v>1428</v>
      </c>
      <c r="G1897" s="167">
        <v>47168.26</v>
      </c>
      <c r="H1897">
        <v>-28563</v>
      </c>
      <c r="I1897">
        <v>18605.259999999998</v>
      </c>
      <c r="J1897" s="181">
        <v>35754</v>
      </c>
      <c r="K1897" s="183">
        <v>1997</v>
      </c>
      <c r="L1897" t="s">
        <v>629</v>
      </c>
    </row>
    <row r="1898" spans="3:12" ht="12.75" customHeight="1">
      <c r="C1898">
        <v>3000</v>
      </c>
      <c r="D1898" s="181">
        <v>35821</v>
      </c>
      <c r="E1898">
        <v>65990</v>
      </c>
      <c r="F1898" t="s">
        <v>3137</v>
      </c>
      <c r="G1898" s="167">
        <v>20733.23</v>
      </c>
      <c r="H1898">
        <v>-20733.23</v>
      </c>
      <c r="I1898">
        <v>0</v>
      </c>
      <c r="J1898" s="181">
        <v>35821</v>
      </c>
      <c r="K1898" s="183">
        <v>1998</v>
      </c>
      <c r="L1898" t="s">
        <v>629</v>
      </c>
    </row>
    <row r="1899" spans="3:12" ht="12.75" customHeight="1">
      <c r="C1899">
        <v>3000</v>
      </c>
      <c r="D1899" s="181">
        <v>35802</v>
      </c>
      <c r="E1899">
        <v>65991</v>
      </c>
      <c r="F1899" t="s">
        <v>1444</v>
      </c>
      <c r="G1899" s="167">
        <v>73143.03</v>
      </c>
      <c r="H1899">
        <v>-73143.03</v>
      </c>
      <c r="I1899">
        <v>0</v>
      </c>
      <c r="J1899" s="181">
        <v>35802</v>
      </c>
      <c r="K1899" s="183">
        <v>1998</v>
      </c>
      <c r="L1899" t="s">
        <v>629</v>
      </c>
    </row>
    <row r="1900" spans="3:12" ht="12.75" customHeight="1">
      <c r="C1900">
        <v>3000</v>
      </c>
      <c r="D1900" s="181">
        <v>35913</v>
      </c>
      <c r="E1900">
        <v>65995</v>
      </c>
      <c r="F1900" t="s">
        <v>2399</v>
      </c>
      <c r="G1900" s="167">
        <v>404319.53</v>
      </c>
      <c r="H1900">
        <v>-233606.84</v>
      </c>
      <c r="I1900">
        <v>170712.69</v>
      </c>
      <c r="J1900" s="181">
        <v>35913</v>
      </c>
      <c r="K1900" s="183">
        <v>1998</v>
      </c>
      <c r="L1900" t="s">
        <v>629</v>
      </c>
    </row>
    <row r="1901" spans="3:12" ht="12.75" customHeight="1">
      <c r="C1901">
        <v>3000</v>
      </c>
      <c r="D1901" s="181">
        <v>35915</v>
      </c>
      <c r="E1901">
        <v>65996</v>
      </c>
      <c r="F1901" t="s">
        <v>1522</v>
      </c>
      <c r="G1901" s="167">
        <v>111616.85</v>
      </c>
      <c r="H1901">
        <v>-80612.17</v>
      </c>
      <c r="I1901">
        <v>31004.68</v>
      </c>
      <c r="J1901" s="181">
        <v>35915</v>
      </c>
      <c r="K1901" s="183">
        <v>1998</v>
      </c>
      <c r="L1901" t="s">
        <v>629</v>
      </c>
    </row>
    <row r="1902" spans="3:12" ht="12.75" customHeight="1">
      <c r="C1902">
        <v>3000</v>
      </c>
      <c r="D1902" s="181">
        <v>35886</v>
      </c>
      <c r="E1902">
        <v>65997</v>
      </c>
      <c r="F1902" t="s">
        <v>660</v>
      </c>
      <c r="G1902" s="167">
        <v>2935.63</v>
      </c>
      <c r="H1902">
        <v>-2140.5700000000002</v>
      </c>
      <c r="I1902">
        <v>795.06</v>
      </c>
      <c r="J1902" s="181">
        <v>35886</v>
      </c>
      <c r="K1902" s="183">
        <v>1998</v>
      </c>
      <c r="L1902" t="s">
        <v>629</v>
      </c>
    </row>
    <row r="1903" spans="3:12" ht="12.75" customHeight="1">
      <c r="C1903">
        <v>3000</v>
      </c>
      <c r="D1903" s="181">
        <v>35909</v>
      </c>
      <c r="E1903">
        <v>65998</v>
      </c>
      <c r="F1903" t="s">
        <v>2396</v>
      </c>
      <c r="G1903" s="167">
        <v>18158.150000000001</v>
      </c>
      <c r="H1903">
        <v>-13114.22</v>
      </c>
      <c r="I1903">
        <v>5043.93</v>
      </c>
      <c r="J1903" s="181">
        <v>35909</v>
      </c>
      <c r="K1903" s="183">
        <v>1998</v>
      </c>
      <c r="L1903" t="s">
        <v>629</v>
      </c>
    </row>
    <row r="1904" spans="3:12" ht="12.75" customHeight="1">
      <c r="C1904">
        <v>3000</v>
      </c>
      <c r="D1904" s="181">
        <v>35596</v>
      </c>
      <c r="E1904">
        <v>66000</v>
      </c>
      <c r="F1904" t="s">
        <v>2549</v>
      </c>
      <c r="G1904" s="167">
        <v>2760</v>
      </c>
      <c r="H1904">
        <v>-1763.33</v>
      </c>
      <c r="I1904">
        <v>996.67</v>
      </c>
      <c r="J1904" s="181">
        <v>35596</v>
      </c>
      <c r="K1904" s="183">
        <v>1997</v>
      </c>
      <c r="L1904" t="s">
        <v>629</v>
      </c>
    </row>
    <row r="1905" spans="3:12" ht="12.75" customHeight="1">
      <c r="C1905">
        <v>3000</v>
      </c>
      <c r="D1905" s="181">
        <v>35582</v>
      </c>
      <c r="E1905">
        <v>66001</v>
      </c>
      <c r="F1905" t="s">
        <v>1822</v>
      </c>
      <c r="G1905" s="167">
        <v>2374.65</v>
      </c>
      <c r="H1905">
        <v>-2374.65</v>
      </c>
      <c r="I1905">
        <v>0</v>
      </c>
      <c r="J1905" s="181">
        <v>35582</v>
      </c>
      <c r="K1905" s="183">
        <v>1997</v>
      </c>
      <c r="L1905" t="s">
        <v>629</v>
      </c>
    </row>
    <row r="1906" spans="3:12" ht="12.75" customHeight="1">
      <c r="C1906">
        <v>3000</v>
      </c>
      <c r="D1906" s="181">
        <v>36160</v>
      </c>
      <c r="E1906">
        <v>66012</v>
      </c>
      <c r="F1906" t="s">
        <v>1722</v>
      </c>
      <c r="G1906" s="167">
        <v>62201.08</v>
      </c>
      <c r="H1906">
        <v>-62201.08</v>
      </c>
      <c r="I1906">
        <v>0</v>
      </c>
      <c r="J1906" s="181">
        <v>36160</v>
      </c>
      <c r="K1906" s="183">
        <v>1998</v>
      </c>
      <c r="L1906" t="s">
        <v>629</v>
      </c>
    </row>
    <row r="1907" spans="3:12" ht="12.75" customHeight="1">
      <c r="C1907">
        <v>3000</v>
      </c>
      <c r="D1907" s="181">
        <v>36109</v>
      </c>
      <c r="E1907">
        <v>66014</v>
      </c>
      <c r="F1907" t="s">
        <v>159</v>
      </c>
      <c r="G1907" s="167">
        <v>464877.25</v>
      </c>
      <c r="H1907">
        <v>-464877.25</v>
      </c>
      <c r="I1907">
        <v>0</v>
      </c>
      <c r="J1907" s="181">
        <v>36109</v>
      </c>
      <c r="K1907" s="183">
        <v>1998</v>
      </c>
      <c r="L1907" t="s">
        <v>629</v>
      </c>
    </row>
    <row r="1908" spans="3:12" ht="12.75" customHeight="1">
      <c r="C1908">
        <v>3000</v>
      </c>
      <c r="D1908" s="181">
        <v>36129</v>
      </c>
      <c r="E1908">
        <v>66015</v>
      </c>
      <c r="F1908" t="s">
        <v>163</v>
      </c>
      <c r="G1908" s="167">
        <v>96223.8</v>
      </c>
      <c r="H1908">
        <v>-64817.42</v>
      </c>
      <c r="I1908">
        <v>31406.38</v>
      </c>
      <c r="J1908" s="181">
        <v>36129</v>
      </c>
      <c r="K1908" s="183">
        <v>1998</v>
      </c>
      <c r="L1908" t="s">
        <v>629</v>
      </c>
    </row>
    <row r="1909" spans="3:12" ht="12.75" customHeight="1">
      <c r="C1909">
        <v>3000</v>
      </c>
      <c r="D1909" s="181">
        <v>36103</v>
      </c>
      <c r="E1909">
        <v>66016</v>
      </c>
      <c r="F1909" t="s">
        <v>156</v>
      </c>
      <c r="G1909" s="167">
        <v>43767.49</v>
      </c>
      <c r="H1909">
        <v>-35743.449999999997</v>
      </c>
      <c r="I1909">
        <v>8024.04</v>
      </c>
      <c r="J1909" s="181">
        <v>36103</v>
      </c>
      <c r="K1909" s="183">
        <v>1998</v>
      </c>
      <c r="L1909" t="s">
        <v>629</v>
      </c>
    </row>
    <row r="1910" spans="3:12" ht="12.75" customHeight="1">
      <c r="C1910">
        <v>3000</v>
      </c>
      <c r="D1910" s="181">
        <v>36021</v>
      </c>
      <c r="E1910">
        <v>66019</v>
      </c>
      <c r="F1910" t="s">
        <v>128</v>
      </c>
      <c r="G1910" s="167">
        <v>89055.34</v>
      </c>
      <c r="H1910">
        <v>-62462.43</v>
      </c>
      <c r="I1910">
        <v>26592.91</v>
      </c>
      <c r="J1910" s="181">
        <v>36021</v>
      </c>
      <c r="K1910" s="183">
        <v>1998</v>
      </c>
      <c r="L1910" t="s">
        <v>629</v>
      </c>
    </row>
    <row r="1911" spans="3:12" ht="12.75" customHeight="1">
      <c r="C1911">
        <v>3000</v>
      </c>
      <c r="D1911" s="181">
        <v>36076</v>
      </c>
      <c r="E1911">
        <v>66021</v>
      </c>
      <c r="F1911" t="s">
        <v>152</v>
      </c>
      <c r="G1911" s="167">
        <v>24392.38</v>
      </c>
      <c r="H1911">
        <v>-24392.38</v>
      </c>
      <c r="I1911">
        <v>0</v>
      </c>
      <c r="J1911" s="181">
        <v>36076</v>
      </c>
      <c r="K1911" s="183">
        <v>1998</v>
      </c>
      <c r="L1911" t="s">
        <v>629</v>
      </c>
    </row>
    <row r="1912" spans="3:12" ht="12.75" customHeight="1">
      <c r="C1912">
        <v>3000</v>
      </c>
      <c r="D1912" s="181">
        <v>36084</v>
      </c>
      <c r="E1912">
        <v>66024</v>
      </c>
      <c r="F1912" t="s">
        <v>153</v>
      </c>
      <c r="G1912" s="167">
        <v>25787.84</v>
      </c>
      <c r="H1912">
        <v>-21060.07</v>
      </c>
      <c r="I1912">
        <v>4727.7700000000004</v>
      </c>
      <c r="J1912" s="181">
        <v>36084</v>
      </c>
      <c r="K1912" s="183">
        <v>1998</v>
      </c>
      <c r="L1912" t="s">
        <v>629</v>
      </c>
    </row>
    <row r="1913" spans="3:12" ht="12.75" customHeight="1">
      <c r="C1913">
        <v>3000</v>
      </c>
      <c r="D1913" s="181">
        <v>36053</v>
      </c>
      <c r="E1913">
        <v>66026</v>
      </c>
      <c r="F1913" t="s">
        <v>1491</v>
      </c>
      <c r="G1913" s="167">
        <v>257000.42</v>
      </c>
      <c r="H1913">
        <v>-257000.42</v>
      </c>
      <c r="I1913">
        <v>0</v>
      </c>
      <c r="J1913" s="181">
        <v>36053</v>
      </c>
      <c r="K1913" s="183">
        <v>1998</v>
      </c>
      <c r="L1913" t="s">
        <v>629</v>
      </c>
    </row>
    <row r="1914" spans="3:12" ht="12.75" customHeight="1">
      <c r="C1914">
        <v>3000</v>
      </c>
      <c r="D1914" s="181">
        <v>37653</v>
      </c>
      <c r="E1914">
        <v>66107</v>
      </c>
      <c r="F1914" t="s">
        <v>3780</v>
      </c>
      <c r="G1914" s="167">
        <v>29832.63</v>
      </c>
      <c r="H1914">
        <v>-9737.0400000000009</v>
      </c>
      <c r="I1914">
        <v>20095.59</v>
      </c>
      <c r="J1914" s="181">
        <v>37653</v>
      </c>
      <c r="K1914" s="183">
        <v>2003</v>
      </c>
      <c r="L1914" t="s">
        <v>629</v>
      </c>
    </row>
    <row r="1915" spans="3:12" ht="12.75" customHeight="1">
      <c r="C1915">
        <v>3000</v>
      </c>
      <c r="D1915" s="181">
        <v>37653</v>
      </c>
      <c r="E1915">
        <v>66108</v>
      </c>
      <c r="F1915" t="s">
        <v>3118</v>
      </c>
      <c r="G1915" s="167">
        <v>4388.7299999999996</v>
      </c>
      <c r="H1915">
        <v>-1432.43</v>
      </c>
      <c r="I1915">
        <v>2956.3</v>
      </c>
      <c r="J1915" s="181">
        <v>37653</v>
      </c>
      <c r="K1915" s="183">
        <v>2003</v>
      </c>
      <c r="L1915" t="s">
        <v>629</v>
      </c>
    </row>
    <row r="1916" spans="3:12" ht="12.75" customHeight="1">
      <c r="C1916">
        <v>3000</v>
      </c>
      <c r="D1916" s="181">
        <v>37653</v>
      </c>
      <c r="E1916">
        <v>66109</v>
      </c>
      <c r="F1916" t="s">
        <v>1804</v>
      </c>
      <c r="G1916" s="167">
        <v>17256.82</v>
      </c>
      <c r="H1916">
        <v>-5632.43</v>
      </c>
      <c r="I1916">
        <v>11624.39</v>
      </c>
      <c r="J1916" s="181">
        <v>37653</v>
      </c>
      <c r="K1916" s="183">
        <v>2003</v>
      </c>
      <c r="L1916" t="s">
        <v>629</v>
      </c>
    </row>
    <row r="1917" spans="3:12" ht="12.75" customHeight="1">
      <c r="C1917">
        <v>3000</v>
      </c>
      <c r="D1917" s="181">
        <v>37653</v>
      </c>
      <c r="E1917">
        <v>66110</v>
      </c>
      <c r="F1917" t="s">
        <v>3121</v>
      </c>
      <c r="G1917" s="167">
        <v>8470.69</v>
      </c>
      <c r="H1917">
        <v>-5529.48</v>
      </c>
      <c r="I1917">
        <v>2941.21</v>
      </c>
      <c r="J1917" s="181">
        <v>37653</v>
      </c>
      <c r="K1917" s="183">
        <v>2003</v>
      </c>
      <c r="L1917" t="s">
        <v>629</v>
      </c>
    </row>
    <row r="1918" spans="3:12" ht="12.75" customHeight="1">
      <c r="C1918">
        <v>3000</v>
      </c>
      <c r="D1918" s="181">
        <v>37653</v>
      </c>
      <c r="E1918">
        <v>66111</v>
      </c>
      <c r="F1918" t="s">
        <v>3786</v>
      </c>
      <c r="G1918" s="167">
        <v>121857.57</v>
      </c>
      <c r="H1918">
        <v>-59659.44</v>
      </c>
      <c r="I1918">
        <v>62198.13</v>
      </c>
      <c r="J1918" s="181">
        <v>37653</v>
      </c>
      <c r="K1918" s="183">
        <v>2003</v>
      </c>
      <c r="L1918" t="s">
        <v>629</v>
      </c>
    </row>
    <row r="1919" spans="3:12" ht="12.75" customHeight="1">
      <c r="C1919">
        <v>3000</v>
      </c>
      <c r="D1919" s="181">
        <v>37653</v>
      </c>
      <c r="E1919">
        <v>66113</v>
      </c>
      <c r="F1919" t="s">
        <v>3116</v>
      </c>
      <c r="G1919" s="167">
        <v>2332.5500000000002</v>
      </c>
      <c r="H1919">
        <v>-1141.98</v>
      </c>
      <c r="I1919">
        <v>1190.57</v>
      </c>
      <c r="J1919" s="181">
        <v>37653</v>
      </c>
      <c r="K1919" s="183">
        <v>2003</v>
      </c>
      <c r="L1919" t="s">
        <v>629</v>
      </c>
    </row>
    <row r="1920" spans="3:12" ht="12.75" customHeight="1">
      <c r="C1920">
        <v>3000</v>
      </c>
      <c r="D1920" s="181">
        <v>37653</v>
      </c>
      <c r="E1920">
        <v>66114</v>
      </c>
      <c r="F1920" t="s">
        <v>1808</v>
      </c>
      <c r="G1920" s="167">
        <v>24154.63</v>
      </c>
      <c r="H1920">
        <v>-7883.81</v>
      </c>
      <c r="I1920">
        <v>16270.82</v>
      </c>
      <c r="J1920" s="181">
        <v>37653</v>
      </c>
      <c r="K1920" s="183">
        <v>2003</v>
      </c>
      <c r="L1920" t="s">
        <v>629</v>
      </c>
    </row>
    <row r="1921" spans="3:12" ht="12.75" customHeight="1">
      <c r="C1921">
        <v>3000</v>
      </c>
      <c r="D1921" s="181">
        <v>37653</v>
      </c>
      <c r="E1921">
        <v>66115</v>
      </c>
      <c r="F1921" t="s">
        <v>1798</v>
      </c>
      <c r="G1921" s="167">
        <v>11228.65</v>
      </c>
      <c r="H1921">
        <v>-3664.91</v>
      </c>
      <c r="I1921">
        <v>7563.74</v>
      </c>
      <c r="J1921" s="181">
        <v>37653</v>
      </c>
      <c r="K1921" s="183">
        <v>2003</v>
      </c>
      <c r="L1921" t="s">
        <v>629</v>
      </c>
    </row>
    <row r="1922" spans="3:12" ht="12.75" customHeight="1">
      <c r="C1922">
        <v>3000</v>
      </c>
      <c r="D1922" s="181">
        <v>37653</v>
      </c>
      <c r="E1922">
        <v>66116</v>
      </c>
      <c r="F1922" t="s">
        <v>1059</v>
      </c>
      <c r="G1922" s="167">
        <v>2509494.7999999998</v>
      </c>
      <c r="H1922">
        <v>-819071.22</v>
      </c>
      <c r="I1922">
        <v>1690423.58</v>
      </c>
      <c r="J1922" s="181">
        <v>37653</v>
      </c>
      <c r="K1922" s="183">
        <v>2003</v>
      </c>
      <c r="L1922" t="s">
        <v>629</v>
      </c>
    </row>
    <row r="1923" spans="3:12" ht="12.75" customHeight="1">
      <c r="C1923">
        <v>3000</v>
      </c>
      <c r="D1923" s="181">
        <v>37653</v>
      </c>
      <c r="E1923">
        <v>66117</v>
      </c>
      <c r="F1923" t="s">
        <v>3122</v>
      </c>
      <c r="G1923" s="167">
        <v>8777.4500000000007</v>
      </c>
      <c r="H1923">
        <v>-2864.86</v>
      </c>
      <c r="I1923">
        <v>5912.59</v>
      </c>
      <c r="J1923" s="181">
        <v>37653</v>
      </c>
      <c r="K1923" s="183">
        <v>2003</v>
      </c>
      <c r="L1923" t="s">
        <v>629</v>
      </c>
    </row>
    <row r="1924" spans="3:12" ht="12.75" customHeight="1">
      <c r="C1924">
        <v>3000</v>
      </c>
      <c r="D1924" s="181">
        <v>37653</v>
      </c>
      <c r="E1924">
        <v>66118</v>
      </c>
      <c r="F1924" t="s">
        <v>3782</v>
      </c>
      <c r="G1924" s="167">
        <v>69410.740000000005</v>
      </c>
      <c r="H1924">
        <v>-22654.89</v>
      </c>
      <c r="I1924">
        <v>46755.85</v>
      </c>
      <c r="J1924" s="181">
        <v>37653</v>
      </c>
      <c r="K1924" s="183">
        <v>2003</v>
      </c>
      <c r="L1924" t="s">
        <v>629</v>
      </c>
    </row>
    <row r="1925" spans="3:12" ht="12.75" customHeight="1">
      <c r="C1925">
        <v>3000</v>
      </c>
      <c r="D1925" s="181">
        <v>37653</v>
      </c>
      <c r="E1925">
        <v>66119</v>
      </c>
      <c r="F1925" t="s">
        <v>1792</v>
      </c>
      <c r="G1925" s="167">
        <v>36160.32</v>
      </c>
      <c r="H1925">
        <v>-11802.32</v>
      </c>
      <c r="I1925">
        <v>24358</v>
      </c>
      <c r="J1925" s="181">
        <v>37653</v>
      </c>
      <c r="K1925" s="183">
        <v>2003</v>
      </c>
      <c r="L1925" t="s">
        <v>629</v>
      </c>
    </row>
    <row r="1926" spans="3:12" ht="12.75" customHeight="1">
      <c r="C1926">
        <v>3000</v>
      </c>
      <c r="D1926" s="181">
        <v>37653</v>
      </c>
      <c r="E1926">
        <v>66120</v>
      </c>
      <c r="F1926" t="s">
        <v>1801</v>
      </c>
      <c r="G1926" s="167">
        <v>14990.83</v>
      </c>
      <c r="H1926">
        <v>-4892.84</v>
      </c>
      <c r="I1926">
        <v>10097.99</v>
      </c>
      <c r="J1926" s="181">
        <v>37653</v>
      </c>
      <c r="K1926" s="183">
        <v>2003</v>
      </c>
      <c r="L1926" t="s">
        <v>629</v>
      </c>
    </row>
    <row r="1927" spans="3:12" ht="12.75" customHeight="1">
      <c r="C1927">
        <v>3000</v>
      </c>
      <c r="D1927" s="181">
        <v>37653</v>
      </c>
      <c r="E1927">
        <v>66121</v>
      </c>
      <c r="F1927" t="s">
        <v>3123</v>
      </c>
      <c r="G1927" s="167">
        <v>10767.06</v>
      </c>
      <c r="H1927">
        <v>-5271.37</v>
      </c>
      <c r="I1927">
        <v>5495.69</v>
      </c>
      <c r="J1927" s="181">
        <v>37653</v>
      </c>
      <c r="K1927" s="183">
        <v>2003</v>
      </c>
      <c r="L1927" t="s">
        <v>629</v>
      </c>
    </row>
    <row r="1928" spans="3:12" ht="12.75" customHeight="1">
      <c r="C1928">
        <v>3000</v>
      </c>
      <c r="D1928" s="181">
        <v>37561</v>
      </c>
      <c r="E1928">
        <v>66122</v>
      </c>
      <c r="F1928" t="s">
        <v>1672</v>
      </c>
      <c r="G1928" s="167">
        <v>11689.75</v>
      </c>
      <c r="H1928">
        <v>-4058.94</v>
      </c>
      <c r="I1928">
        <v>7630.81</v>
      </c>
      <c r="J1928" s="181">
        <v>37561</v>
      </c>
      <c r="K1928" s="183">
        <v>2002</v>
      </c>
      <c r="L1928" t="s">
        <v>629</v>
      </c>
    </row>
    <row r="1929" spans="3:12" ht="12.75" customHeight="1">
      <c r="C1929">
        <v>3000</v>
      </c>
      <c r="D1929" s="181">
        <v>37653</v>
      </c>
      <c r="E1929">
        <v>66123</v>
      </c>
      <c r="F1929" t="s">
        <v>3781</v>
      </c>
      <c r="G1929" s="167">
        <v>59964.67</v>
      </c>
      <c r="H1929">
        <v>-29357.7</v>
      </c>
      <c r="I1929">
        <v>30606.97</v>
      </c>
      <c r="J1929" s="181">
        <v>37653</v>
      </c>
      <c r="K1929" s="183">
        <v>2003</v>
      </c>
      <c r="L1929" t="s">
        <v>629</v>
      </c>
    </row>
    <row r="1930" spans="3:12" ht="12.75" customHeight="1">
      <c r="C1930">
        <v>3000</v>
      </c>
      <c r="D1930" s="181">
        <v>37653</v>
      </c>
      <c r="E1930">
        <v>66124</v>
      </c>
      <c r="F1930" t="s">
        <v>1055</v>
      </c>
      <c r="G1930" s="167">
        <v>593104.25</v>
      </c>
      <c r="H1930">
        <v>-193582.63</v>
      </c>
      <c r="I1930">
        <v>399521.62</v>
      </c>
      <c r="J1930" s="181">
        <v>37653</v>
      </c>
      <c r="K1930" s="183">
        <v>2003</v>
      </c>
      <c r="L1930" t="s">
        <v>629</v>
      </c>
    </row>
    <row r="1931" spans="3:12" ht="12.75" customHeight="1">
      <c r="C1931">
        <v>3000</v>
      </c>
      <c r="D1931" s="181">
        <v>37773</v>
      </c>
      <c r="E1931">
        <v>66180</v>
      </c>
      <c r="F1931" t="s">
        <v>1103</v>
      </c>
      <c r="G1931" s="167">
        <v>228252.35</v>
      </c>
      <c r="H1931">
        <v>-68158.69</v>
      </c>
      <c r="I1931">
        <v>160093.66</v>
      </c>
      <c r="J1931" s="181">
        <v>37773</v>
      </c>
      <c r="K1931" s="183">
        <v>2003</v>
      </c>
      <c r="L1931" t="s">
        <v>629</v>
      </c>
    </row>
    <row r="1932" spans="3:12" ht="12.75" customHeight="1">
      <c r="C1932">
        <v>3000</v>
      </c>
      <c r="D1932" s="181">
        <v>37773</v>
      </c>
      <c r="E1932">
        <v>66181</v>
      </c>
      <c r="F1932" t="s">
        <v>3436</v>
      </c>
      <c r="G1932" s="167">
        <v>54433.22</v>
      </c>
      <c r="H1932">
        <v>-24381.54</v>
      </c>
      <c r="I1932">
        <v>30051.68</v>
      </c>
      <c r="J1932" s="181">
        <v>37773</v>
      </c>
      <c r="K1932" s="183">
        <v>2003</v>
      </c>
      <c r="L1932" t="s">
        <v>629</v>
      </c>
    </row>
    <row r="1933" spans="3:12" ht="12.75" customHeight="1">
      <c r="C1933">
        <v>3000</v>
      </c>
      <c r="D1933" s="181">
        <v>37773</v>
      </c>
      <c r="E1933">
        <v>66184</v>
      </c>
      <c r="F1933" t="s">
        <v>1106</v>
      </c>
      <c r="G1933" s="167">
        <v>289750.06</v>
      </c>
      <c r="H1933">
        <v>-86522.59</v>
      </c>
      <c r="I1933">
        <v>203227.47</v>
      </c>
      <c r="J1933" s="181">
        <v>37773</v>
      </c>
      <c r="K1933" s="183">
        <v>2003</v>
      </c>
      <c r="L1933" t="s">
        <v>629</v>
      </c>
    </row>
    <row r="1934" spans="3:12" ht="12.75" customHeight="1">
      <c r="C1934">
        <v>3000</v>
      </c>
      <c r="D1934" s="181">
        <v>37773</v>
      </c>
      <c r="E1934">
        <v>66185</v>
      </c>
      <c r="F1934" t="s">
        <v>3406</v>
      </c>
      <c r="G1934" s="167">
        <v>7008.34</v>
      </c>
      <c r="H1934">
        <v>-2092.77</v>
      </c>
      <c r="I1934">
        <v>4915.57</v>
      </c>
      <c r="J1934" s="181">
        <v>37773</v>
      </c>
      <c r="K1934" s="183">
        <v>2003</v>
      </c>
      <c r="L1934" t="s">
        <v>629</v>
      </c>
    </row>
    <row r="1935" spans="3:12" ht="12.75" customHeight="1">
      <c r="C1935">
        <v>3000</v>
      </c>
      <c r="D1935" s="181">
        <v>37773</v>
      </c>
      <c r="E1935">
        <v>66186</v>
      </c>
      <c r="F1935" t="s">
        <v>1107</v>
      </c>
      <c r="G1935" s="167">
        <v>302745.09999999998</v>
      </c>
      <c r="H1935">
        <v>-135604.59</v>
      </c>
      <c r="I1935">
        <v>167140.51</v>
      </c>
      <c r="J1935" s="181">
        <v>37773</v>
      </c>
      <c r="K1935" s="183">
        <v>2003</v>
      </c>
      <c r="L1935" t="s">
        <v>629</v>
      </c>
    </row>
    <row r="1936" spans="3:12" ht="12.75" customHeight="1">
      <c r="C1936">
        <v>3000</v>
      </c>
      <c r="D1936" s="181">
        <v>37773</v>
      </c>
      <c r="E1936">
        <v>66187</v>
      </c>
      <c r="F1936" t="s">
        <v>1251</v>
      </c>
      <c r="G1936" s="167">
        <v>115485.75999999999</v>
      </c>
      <c r="H1936">
        <v>-51728</v>
      </c>
      <c r="I1936">
        <v>63757.760000000002</v>
      </c>
      <c r="J1936" s="181">
        <v>37773</v>
      </c>
      <c r="K1936" s="183">
        <v>2003</v>
      </c>
      <c r="L1936" t="s">
        <v>629</v>
      </c>
    </row>
    <row r="1937" spans="3:12" ht="12.75" customHeight="1">
      <c r="C1937">
        <v>3000</v>
      </c>
      <c r="D1937" s="181">
        <v>37773</v>
      </c>
      <c r="E1937">
        <v>66189</v>
      </c>
      <c r="F1937" t="s">
        <v>1102</v>
      </c>
      <c r="G1937" s="167">
        <v>225139.58</v>
      </c>
      <c r="H1937">
        <v>-100843.77</v>
      </c>
      <c r="I1937">
        <v>124295.81</v>
      </c>
      <c r="J1937" s="181">
        <v>37773</v>
      </c>
      <c r="K1937" s="183">
        <v>2003</v>
      </c>
      <c r="L1937" t="s">
        <v>629</v>
      </c>
    </row>
    <row r="1938" spans="3:12" ht="12.75" customHeight="1">
      <c r="C1938">
        <v>3000</v>
      </c>
      <c r="D1938" s="181">
        <v>37773</v>
      </c>
      <c r="E1938">
        <v>66190</v>
      </c>
      <c r="F1938" t="s">
        <v>2490</v>
      </c>
      <c r="G1938" s="167">
        <v>225139.57</v>
      </c>
      <c r="H1938">
        <v>-100843.77</v>
      </c>
      <c r="I1938">
        <v>124295.8</v>
      </c>
      <c r="J1938" s="181">
        <v>37773</v>
      </c>
      <c r="K1938" s="183">
        <v>2003</v>
      </c>
      <c r="L1938" t="s">
        <v>629</v>
      </c>
    </row>
    <row r="1939" spans="3:12" ht="12.75" customHeight="1">
      <c r="C1939">
        <v>3000</v>
      </c>
      <c r="D1939" s="181">
        <v>38292</v>
      </c>
      <c r="E1939">
        <v>66231</v>
      </c>
      <c r="F1939" t="s">
        <v>2333</v>
      </c>
      <c r="G1939" s="167">
        <v>20912.82</v>
      </c>
      <c r="H1939">
        <v>-3775.93</v>
      </c>
      <c r="I1939">
        <v>17136.89</v>
      </c>
      <c r="J1939" s="181">
        <v>38292</v>
      </c>
      <c r="K1939" s="183">
        <v>2004</v>
      </c>
      <c r="L1939" t="s">
        <v>629</v>
      </c>
    </row>
    <row r="1940" spans="3:12" ht="12.75" customHeight="1">
      <c r="C1940">
        <v>3000</v>
      </c>
      <c r="D1940" s="181">
        <v>38292</v>
      </c>
      <c r="E1940">
        <v>66232</v>
      </c>
      <c r="F1940" t="s">
        <v>2334</v>
      </c>
      <c r="G1940" s="167">
        <v>21980.400000000001</v>
      </c>
      <c r="H1940">
        <v>-5953.03</v>
      </c>
      <c r="I1940">
        <v>16027.37</v>
      </c>
      <c r="J1940" s="181">
        <v>38292</v>
      </c>
      <c r="K1940" s="183">
        <v>2004</v>
      </c>
      <c r="L1940" t="s">
        <v>629</v>
      </c>
    </row>
    <row r="1941" spans="3:12" ht="12.75" customHeight="1">
      <c r="C1941">
        <v>3000</v>
      </c>
      <c r="D1941" s="181">
        <v>38441</v>
      </c>
      <c r="E1941">
        <v>66234</v>
      </c>
      <c r="F1941" t="s">
        <v>1386</v>
      </c>
      <c r="G1941" s="167">
        <v>310753.7</v>
      </c>
      <c r="H1941">
        <v>-36254.589999999997</v>
      </c>
      <c r="I1941">
        <v>274499.11</v>
      </c>
      <c r="J1941" s="181">
        <v>38441</v>
      </c>
      <c r="K1941" s="183">
        <v>2005</v>
      </c>
      <c r="L1941" t="s">
        <v>629</v>
      </c>
    </row>
    <row r="1942" spans="3:12" ht="12.75" customHeight="1">
      <c r="C1942">
        <v>3000</v>
      </c>
      <c r="D1942" s="181">
        <v>36544</v>
      </c>
      <c r="E1942">
        <v>66255</v>
      </c>
      <c r="F1942" t="s">
        <v>2669</v>
      </c>
      <c r="G1942" s="167">
        <v>59893.1</v>
      </c>
      <c r="H1942">
        <v>-51782.58</v>
      </c>
      <c r="I1942">
        <v>8110.52</v>
      </c>
      <c r="J1942" s="181">
        <v>36544</v>
      </c>
      <c r="K1942" s="183">
        <v>2000</v>
      </c>
      <c r="L1942" t="s">
        <v>629</v>
      </c>
    </row>
    <row r="1943" spans="3:12" ht="12.75" customHeight="1">
      <c r="C1943">
        <v>3000</v>
      </c>
      <c r="D1943" s="181">
        <v>36483</v>
      </c>
      <c r="E1943">
        <v>66256</v>
      </c>
      <c r="F1943" t="s">
        <v>2238</v>
      </c>
      <c r="G1943" s="167">
        <v>26731.5</v>
      </c>
      <c r="H1943">
        <v>-23668.52</v>
      </c>
      <c r="I1943">
        <v>3062.98</v>
      </c>
      <c r="J1943" s="181">
        <v>36483</v>
      </c>
      <c r="K1943" s="183">
        <v>1999</v>
      </c>
      <c r="L1943" t="s">
        <v>629</v>
      </c>
    </row>
    <row r="1944" spans="3:12" ht="12.75" customHeight="1">
      <c r="C1944">
        <v>3000</v>
      </c>
      <c r="D1944" s="181">
        <v>36312</v>
      </c>
      <c r="E1944">
        <v>66287</v>
      </c>
      <c r="F1944" t="s">
        <v>1210</v>
      </c>
      <c r="G1944" s="167">
        <v>3309.25</v>
      </c>
      <c r="H1944">
        <v>-3309.25</v>
      </c>
      <c r="I1944">
        <v>0</v>
      </c>
      <c r="J1944" s="181">
        <v>36312</v>
      </c>
      <c r="K1944" s="183">
        <v>1999</v>
      </c>
      <c r="L1944" t="s">
        <v>629</v>
      </c>
    </row>
    <row r="1945" spans="3:12" ht="12.75" customHeight="1">
      <c r="C1945">
        <v>3000</v>
      </c>
      <c r="D1945" s="181">
        <v>36312</v>
      </c>
      <c r="E1945">
        <v>66288</v>
      </c>
      <c r="F1945" t="s">
        <v>1210</v>
      </c>
      <c r="G1945" s="167">
        <v>8433.25</v>
      </c>
      <c r="H1945">
        <v>-8433.25</v>
      </c>
      <c r="I1945">
        <v>0</v>
      </c>
      <c r="J1945" s="181">
        <v>36312</v>
      </c>
      <c r="K1945" s="183">
        <v>1999</v>
      </c>
      <c r="L1945" t="s">
        <v>629</v>
      </c>
    </row>
    <row r="1946" spans="3:12" ht="12.75" customHeight="1">
      <c r="C1946">
        <v>3000</v>
      </c>
      <c r="D1946" s="181">
        <v>36397</v>
      </c>
      <c r="E1946">
        <v>66289</v>
      </c>
      <c r="F1946" t="s">
        <v>42</v>
      </c>
      <c r="G1946" s="167">
        <v>12098.99</v>
      </c>
      <c r="H1946">
        <v>-12098.99</v>
      </c>
      <c r="I1946">
        <v>0</v>
      </c>
      <c r="J1946" s="181">
        <v>36397</v>
      </c>
      <c r="K1946" s="183">
        <v>1999</v>
      </c>
      <c r="L1946" t="s">
        <v>629</v>
      </c>
    </row>
    <row r="1947" spans="3:12" ht="12.75" customHeight="1">
      <c r="C1947">
        <v>3000</v>
      </c>
      <c r="D1947" s="181">
        <v>36341</v>
      </c>
      <c r="E1947">
        <v>66290</v>
      </c>
      <c r="F1947" t="s">
        <v>1240</v>
      </c>
      <c r="G1947" s="167">
        <v>18542.48</v>
      </c>
      <c r="H1947">
        <v>-13906.87</v>
      </c>
      <c r="I1947">
        <v>4635.6099999999997</v>
      </c>
      <c r="J1947" s="181">
        <v>36341</v>
      </c>
      <c r="K1947" s="183">
        <v>1999</v>
      </c>
      <c r="L1947" t="s">
        <v>629</v>
      </c>
    </row>
    <row r="1948" spans="3:12" ht="12.75" customHeight="1">
      <c r="C1948">
        <v>3000</v>
      </c>
      <c r="D1948" s="181">
        <v>36341</v>
      </c>
      <c r="E1948">
        <v>66291</v>
      </c>
      <c r="F1948" t="s">
        <v>1241</v>
      </c>
      <c r="G1948" s="167">
        <v>18776.09</v>
      </c>
      <c r="H1948">
        <v>-14082.07</v>
      </c>
      <c r="I1948">
        <v>4694.0200000000004</v>
      </c>
      <c r="J1948" s="181">
        <v>36341</v>
      </c>
      <c r="K1948" s="183">
        <v>1999</v>
      </c>
      <c r="L1948" t="s">
        <v>629</v>
      </c>
    </row>
    <row r="1949" spans="3:12" ht="12.75" customHeight="1">
      <c r="C1949">
        <v>3000</v>
      </c>
      <c r="D1949" s="181">
        <v>36523</v>
      </c>
      <c r="E1949">
        <v>66294</v>
      </c>
      <c r="F1949" t="s">
        <v>2661</v>
      </c>
      <c r="G1949" s="167">
        <v>185898.11</v>
      </c>
      <c r="H1949">
        <v>-162660.84</v>
      </c>
      <c r="I1949">
        <v>23237.27</v>
      </c>
      <c r="J1949" s="181">
        <v>36523</v>
      </c>
      <c r="K1949" s="183">
        <v>1999</v>
      </c>
      <c r="L1949" t="s">
        <v>629</v>
      </c>
    </row>
    <row r="1950" spans="3:12" ht="12.75" customHeight="1">
      <c r="C1950">
        <v>3000</v>
      </c>
      <c r="D1950" s="181">
        <v>36515</v>
      </c>
      <c r="E1950">
        <v>66295</v>
      </c>
      <c r="F1950" t="s">
        <v>2263</v>
      </c>
      <c r="G1950" s="167">
        <v>9807.1200000000008</v>
      </c>
      <c r="H1950">
        <v>-5720.83</v>
      </c>
      <c r="I1950">
        <v>4086.29</v>
      </c>
      <c r="J1950" s="181">
        <v>36515</v>
      </c>
      <c r="K1950" s="183">
        <v>1999</v>
      </c>
      <c r="L1950" t="s">
        <v>629</v>
      </c>
    </row>
    <row r="1951" spans="3:12" ht="12.75" customHeight="1">
      <c r="C1951">
        <v>3000</v>
      </c>
      <c r="D1951" s="181">
        <v>36591</v>
      </c>
      <c r="E1951">
        <v>66297</v>
      </c>
      <c r="F1951" t="s">
        <v>2674</v>
      </c>
      <c r="G1951" s="167">
        <v>73993.759999999995</v>
      </c>
      <c r="H1951">
        <v>-42135.34</v>
      </c>
      <c r="I1951">
        <v>31858.42</v>
      </c>
      <c r="J1951" s="181">
        <v>36591</v>
      </c>
      <c r="K1951" s="183">
        <v>2000</v>
      </c>
      <c r="L1951" t="s">
        <v>629</v>
      </c>
    </row>
    <row r="1952" spans="3:12" ht="12.75" customHeight="1">
      <c r="C1952">
        <v>3000</v>
      </c>
      <c r="D1952" s="181">
        <v>36537</v>
      </c>
      <c r="E1952">
        <v>66299</v>
      </c>
      <c r="F1952" t="s">
        <v>2668</v>
      </c>
      <c r="G1952" s="167">
        <v>1940313.99</v>
      </c>
      <c r="H1952">
        <v>-1697774.74</v>
      </c>
      <c r="I1952">
        <v>242539.25</v>
      </c>
      <c r="J1952" s="181">
        <v>36537</v>
      </c>
      <c r="K1952" s="183">
        <v>2000</v>
      </c>
      <c r="L1952" t="s">
        <v>629</v>
      </c>
    </row>
    <row r="1953" spans="3:12" ht="12.75" customHeight="1">
      <c r="C1953">
        <v>3000</v>
      </c>
      <c r="D1953" s="181">
        <v>36584</v>
      </c>
      <c r="E1953">
        <v>66300</v>
      </c>
      <c r="F1953" t="s">
        <v>2673</v>
      </c>
      <c r="G1953" s="167">
        <v>715709.88</v>
      </c>
      <c r="H1953">
        <v>-611335.52</v>
      </c>
      <c r="I1953">
        <v>104374.36</v>
      </c>
      <c r="J1953" s="181">
        <v>36584</v>
      </c>
      <c r="K1953" s="183">
        <v>2000</v>
      </c>
      <c r="L1953" t="s">
        <v>629</v>
      </c>
    </row>
    <row r="1954" spans="3:12" ht="12.75" customHeight="1">
      <c r="C1954">
        <v>3000</v>
      </c>
      <c r="D1954" s="181">
        <v>36523</v>
      </c>
      <c r="E1954">
        <v>66303</v>
      </c>
      <c r="F1954" t="s">
        <v>3801</v>
      </c>
      <c r="G1954" s="167">
        <v>146685</v>
      </c>
      <c r="H1954">
        <v>-85566.25</v>
      </c>
      <c r="I1954">
        <v>61118.75</v>
      </c>
      <c r="J1954" s="181">
        <v>36523</v>
      </c>
      <c r="K1954" s="183">
        <v>1999</v>
      </c>
      <c r="L1954" t="s">
        <v>629</v>
      </c>
    </row>
    <row r="1955" spans="3:12" ht="12.75" customHeight="1">
      <c r="C1955">
        <v>3000</v>
      </c>
      <c r="D1955" s="181">
        <v>36678</v>
      </c>
      <c r="E1955">
        <v>66304</v>
      </c>
      <c r="F1955" t="s">
        <v>2675</v>
      </c>
      <c r="G1955" s="167">
        <v>18109.54</v>
      </c>
      <c r="H1955">
        <v>-9935.1</v>
      </c>
      <c r="I1955">
        <v>8174.44</v>
      </c>
      <c r="J1955" s="181">
        <v>36678</v>
      </c>
      <c r="K1955" s="183">
        <v>2000</v>
      </c>
      <c r="L1955" t="s">
        <v>629</v>
      </c>
    </row>
    <row r="1956" spans="3:12" ht="12.75" customHeight="1">
      <c r="C1956">
        <v>3000</v>
      </c>
      <c r="D1956" s="181">
        <v>36678</v>
      </c>
      <c r="E1956">
        <v>66305</v>
      </c>
      <c r="F1956" t="s">
        <v>2683</v>
      </c>
      <c r="G1956" s="167">
        <v>374130.99</v>
      </c>
      <c r="H1956">
        <v>-205252.41</v>
      </c>
      <c r="I1956">
        <v>168878.58</v>
      </c>
      <c r="J1956" s="181">
        <v>36678</v>
      </c>
      <c r="K1956" s="183">
        <v>2000</v>
      </c>
      <c r="L1956" t="s">
        <v>629</v>
      </c>
    </row>
    <row r="1957" spans="3:12" ht="12.75" customHeight="1">
      <c r="C1957">
        <v>3000</v>
      </c>
      <c r="D1957" s="181">
        <v>37043</v>
      </c>
      <c r="E1957">
        <v>66326</v>
      </c>
      <c r="F1957" t="s">
        <v>3332</v>
      </c>
      <c r="G1957" s="167">
        <v>150517.49</v>
      </c>
      <c r="H1957">
        <v>-105048.67</v>
      </c>
      <c r="I1957">
        <v>45468.82</v>
      </c>
      <c r="J1957" s="181">
        <v>37043</v>
      </c>
      <c r="K1957" s="183">
        <v>2001</v>
      </c>
      <c r="L1957" t="s">
        <v>629</v>
      </c>
    </row>
    <row r="1958" spans="3:12" ht="12.75" customHeight="1">
      <c r="C1958">
        <v>3000</v>
      </c>
      <c r="D1958" s="181">
        <v>37043</v>
      </c>
      <c r="E1958">
        <v>66328</v>
      </c>
      <c r="F1958" t="s">
        <v>2602</v>
      </c>
      <c r="G1958" s="167">
        <v>26669.37</v>
      </c>
      <c r="H1958">
        <v>-12408.67</v>
      </c>
      <c r="I1958">
        <v>14260.7</v>
      </c>
      <c r="J1958" s="181">
        <v>37043</v>
      </c>
      <c r="K1958" s="183">
        <v>2001</v>
      </c>
      <c r="L1958" t="s">
        <v>629</v>
      </c>
    </row>
    <row r="1959" spans="3:12" ht="12.75" customHeight="1">
      <c r="C1959">
        <v>3000</v>
      </c>
      <c r="D1959" s="181">
        <v>37043</v>
      </c>
      <c r="E1959">
        <v>66329</v>
      </c>
      <c r="F1959" t="s">
        <v>3324</v>
      </c>
      <c r="G1959" s="167">
        <v>66330.17</v>
      </c>
      <c r="H1959">
        <v>-30861.95</v>
      </c>
      <c r="I1959">
        <v>35468.22</v>
      </c>
      <c r="J1959" s="181">
        <v>37043</v>
      </c>
      <c r="K1959" s="183">
        <v>2001</v>
      </c>
      <c r="L1959" t="s">
        <v>629</v>
      </c>
    </row>
    <row r="1960" spans="3:12" ht="12.75" customHeight="1">
      <c r="C1960">
        <v>3000</v>
      </c>
      <c r="D1960" s="181">
        <v>37103</v>
      </c>
      <c r="E1960">
        <v>66339</v>
      </c>
      <c r="F1960" t="s">
        <v>2808</v>
      </c>
      <c r="G1960" s="167">
        <v>180796.63</v>
      </c>
      <c r="H1960">
        <v>-81609.600000000006</v>
      </c>
      <c r="I1960">
        <v>99187.03</v>
      </c>
      <c r="J1960" s="181">
        <v>37103</v>
      </c>
      <c r="K1960" s="183">
        <v>2001</v>
      </c>
      <c r="L1960" t="s">
        <v>629</v>
      </c>
    </row>
    <row r="1961" spans="3:12" ht="12.75" customHeight="1">
      <c r="C1961">
        <v>3000</v>
      </c>
      <c r="D1961" s="181">
        <v>37346</v>
      </c>
      <c r="E1961">
        <v>66340</v>
      </c>
      <c r="F1961" t="s">
        <v>1073</v>
      </c>
      <c r="G1961" s="167">
        <v>48171.16</v>
      </c>
      <c r="H1961">
        <v>-28601.63</v>
      </c>
      <c r="I1961">
        <v>19569.53</v>
      </c>
      <c r="J1961" s="181">
        <v>37346</v>
      </c>
      <c r="K1961" s="183">
        <v>2002</v>
      </c>
      <c r="L1961" t="s">
        <v>629</v>
      </c>
    </row>
    <row r="1962" spans="3:12" ht="12.75" customHeight="1">
      <c r="C1962">
        <v>3000</v>
      </c>
      <c r="D1962" s="181">
        <v>37287</v>
      </c>
      <c r="E1962">
        <v>66342</v>
      </c>
      <c r="F1962" t="s">
        <v>1883</v>
      </c>
      <c r="G1962" s="167">
        <v>220371.86</v>
      </c>
      <c r="H1962">
        <v>-90291.25</v>
      </c>
      <c r="I1962">
        <v>130080.61</v>
      </c>
      <c r="J1962" s="181">
        <v>37287</v>
      </c>
      <c r="K1962" s="183">
        <v>2002</v>
      </c>
      <c r="L1962" t="s">
        <v>629</v>
      </c>
    </row>
    <row r="1963" spans="3:12" ht="12.75" customHeight="1">
      <c r="C1963">
        <v>3000</v>
      </c>
      <c r="D1963" s="181">
        <v>37346</v>
      </c>
      <c r="E1963">
        <v>66344</v>
      </c>
      <c r="F1963" t="s">
        <v>1078</v>
      </c>
      <c r="G1963" s="167">
        <v>325046.71000000002</v>
      </c>
      <c r="H1963">
        <v>-192996.48000000001</v>
      </c>
      <c r="I1963">
        <v>132050.23000000001</v>
      </c>
      <c r="J1963" s="181">
        <v>37346</v>
      </c>
      <c r="K1963" s="183">
        <v>2002</v>
      </c>
      <c r="L1963" t="s">
        <v>629</v>
      </c>
    </row>
    <row r="1964" spans="3:12" ht="12.75" customHeight="1">
      <c r="C1964">
        <v>3000</v>
      </c>
      <c r="D1964" s="181">
        <v>37346</v>
      </c>
      <c r="E1964">
        <v>66345</v>
      </c>
      <c r="F1964" t="s">
        <v>1893</v>
      </c>
      <c r="G1964" s="167">
        <v>5018.3100000000004</v>
      </c>
      <c r="H1964">
        <v>-1986.41</v>
      </c>
      <c r="I1964">
        <v>3031.9</v>
      </c>
      <c r="J1964" s="181">
        <v>37346</v>
      </c>
      <c r="K1964" s="183">
        <v>2002</v>
      </c>
      <c r="L1964" t="s">
        <v>629</v>
      </c>
    </row>
    <row r="1965" spans="3:12" ht="12.75" customHeight="1">
      <c r="C1965">
        <v>3000</v>
      </c>
      <c r="D1965" s="181">
        <v>37286</v>
      </c>
      <c r="E1965">
        <v>66346</v>
      </c>
      <c r="F1965" t="s">
        <v>586</v>
      </c>
      <c r="G1965" s="167">
        <v>1390066.52</v>
      </c>
      <c r="H1965">
        <v>-854311.71</v>
      </c>
      <c r="I1965">
        <v>535754.81000000006</v>
      </c>
      <c r="J1965" s="181">
        <v>37286</v>
      </c>
      <c r="K1965" s="183">
        <v>2002</v>
      </c>
      <c r="L1965" t="s">
        <v>629</v>
      </c>
    </row>
    <row r="1966" spans="3:12" ht="12.75" customHeight="1">
      <c r="C1966">
        <v>3000</v>
      </c>
      <c r="D1966" s="181">
        <v>37346</v>
      </c>
      <c r="E1966">
        <v>66347</v>
      </c>
      <c r="F1966" t="s">
        <v>1075</v>
      </c>
      <c r="G1966" s="167">
        <v>74413.149999999994</v>
      </c>
      <c r="H1966">
        <v>-44182.81</v>
      </c>
      <c r="I1966">
        <v>30230.34</v>
      </c>
      <c r="J1966" s="181">
        <v>37346</v>
      </c>
      <c r="K1966" s="183">
        <v>2002</v>
      </c>
      <c r="L1966" t="s">
        <v>629</v>
      </c>
    </row>
    <row r="1967" spans="3:12" ht="12.75" customHeight="1">
      <c r="C1967">
        <v>3000</v>
      </c>
      <c r="D1967" s="181">
        <v>37346</v>
      </c>
      <c r="E1967">
        <v>66348</v>
      </c>
      <c r="F1967" t="s">
        <v>1072</v>
      </c>
      <c r="G1967" s="167">
        <v>14712.5</v>
      </c>
      <c r="H1967">
        <v>-5823.7</v>
      </c>
      <c r="I1967">
        <v>8888.7999999999993</v>
      </c>
      <c r="J1967" s="181">
        <v>37346</v>
      </c>
      <c r="K1967" s="183">
        <v>2002</v>
      </c>
      <c r="L1967" t="s">
        <v>629</v>
      </c>
    </row>
    <row r="1968" spans="3:12" ht="12.75" customHeight="1">
      <c r="C1968">
        <v>3000</v>
      </c>
      <c r="D1968" s="181">
        <v>37346</v>
      </c>
      <c r="E1968">
        <v>66349</v>
      </c>
      <c r="F1968" t="s">
        <v>1071</v>
      </c>
      <c r="G1968" s="167">
        <v>13856.5</v>
      </c>
      <c r="H1968">
        <v>-5484.87</v>
      </c>
      <c r="I1968">
        <v>8371.6299999999992</v>
      </c>
      <c r="J1968" s="181">
        <v>37346</v>
      </c>
      <c r="K1968" s="183">
        <v>2002</v>
      </c>
      <c r="L1968" t="s">
        <v>629</v>
      </c>
    </row>
    <row r="1969" spans="3:12" ht="12.75" customHeight="1">
      <c r="C1969">
        <v>3000</v>
      </c>
      <c r="D1969" s="181">
        <v>37346</v>
      </c>
      <c r="E1969">
        <v>66350</v>
      </c>
      <c r="F1969" t="s">
        <v>1894</v>
      </c>
      <c r="G1969" s="167">
        <v>13712.67</v>
      </c>
      <c r="H1969">
        <v>-8141.9</v>
      </c>
      <c r="I1969">
        <v>5570.77</v>
      </c>
      <c r="J1969" s="181">
        <v>37346</v>
      </c>
      <c r="K1969" s="183">
        <v>2002</v>
      </c>
      <c r="L1969" t="s">
        <v>629</v>
      </c>
    </row>
    <row r="1970" spans="3:12" ht="12.75" customHeight="1">
      <c r="C1970">
        <v>3000</v>
      </c>
      <c r="D1970" s="181">
        <v>37315</v>
      </c>
      <c r="E1970">
        <v>66351</v>
      </c>
      <c r="F1970" t="s">
        <v>1884</v>
      </c>
      <c r="G1970" s="167">
        <v>18730.349999999999</v>
      </c>
      <c r="H1970">
        <v>-11316.25</v>
      </c>
      <c r="I1970">
        <v>7414.1</v>
      </c>
      <c r="J1970" s="181">
        <v>37315</v>
      </c>
      <c r="K1970" s="183">
        <v>2002</v>
      </c>
      <c r="L1970" t="s">
        <v>629</v>
      </c>
    </row>
    <row r="1971" spans="3:12" ht="12.75" customHeight="1">
      <c r="C1971">
        <v>3000</v>
      </c>
      <c r="D1971" s="181">
        <v>37316</v>
      </c>
      <c r="E1971">
        <v>66352</v>
      </c>
      <c r="F1971" t="s">
        <v>1891</v>
      </c>
      <c r="G1971" s="167">
        <v>194269.32</v>
      </c>
      <c r="H1971">
        <v>-117371.05</v>
      </c>
      <c r="I1971">
        <v>76898.27</v>
      </c>
      <c r="J1971" s="181">
        <v>37316</v>
      </c>
      <c r="K1971" s="183">
        <v>2002</v>
      </c>
      <c r="L1971" t="s">
        <v>629</v>
      </c>
    </row>
    <row r="1972" spans="3:12" ht="12.75" customHeight="1">
      <c r="C1972">
        <v>3000</v>
      </c>
      <c r="D1972" s="181">
        <v>37469</v>
      </c>
      <c r="E1972">
        <v>66357</v>
      </c>
      <c r="F1972" t="s">
        <v>3574</v>
      </c>
      <c r="G1972" s="167">
        <v>19919.259999999998</v>
      </c>
      <c r="H1972">
        <v>-10997.1</v>
      </c>
      <c r="I1972">
        <v>8922.16</v>
      </c>
      <c r="J1972" s="181">
        <v>37469</v>
      </c>
      <c r="K1972" s="183">
        <v>2002</v>
      </c>
      <c r="L1972" t="s">
        <v>629</v>
      </c>
    </row>
    <row r="1973" spans="3:12" ht="12.75" customHeight="1">
      <c r="C1973">
        <v>3000</v>
      </c>
      <c r="D1973" s="181">
        <v>37408</v>
      </c>
      <c r="E1973">
        <v>66358</v>
      </c>
      <c r="F1973" t="s">
        <v>3871</v>
      </c>
      <c r="G1973" s="167">
        <v>7401.29</v>
      </c>
      <c r="H1973">
        <v>-7401.29</v>
      </c>
      <c r="I1973">
        <v>0</v>
      </c>
      <c r="J1973" s="181">
        <v>37408</v>
      </c>
      <c r="K1973" s="183">
        <v>2002</v>
      </c>
      <c r="L1973" t="s">
        <v>629</v>
      </c>
    </row>
    <row r="1974" spans="3:12" ht="12.75" customHeight="1">
      <c r="C1974">
        <v>3000</v>
      </c>
      <c r="D1974" s="181">
        <v>37408</v>
      </c>
      <c r="E1974">
        <v>66362</v>
      </c>
      <c r="F1974" t="s">
        <v>3901</v>
      </c>
      <c r="G1974" s="167">
        <v>79594.880000000005</v>
      </c>
      <c r="H1974">
        <v>-45601.23</v>
      </c>
      <c r="I1974">
        <v>33993.65</v>
      </c>
      <c r="J1974" s="181">
        <v>37408</v>
      </c>
      <c r="K1974" s="183">
        <v>2002</v>
      </c>
      <c r="L1974" t="s">
        <v>629</v>
      </c>
    </row>
    <row r="1975" spans="3:12" ht="12.75" customHeight="1">
      <c r="C1975">
        <v>3000</v>
      </c>
      <c r="D1975" s="181">
        <v>34486</v>
      </c>
      <c r="E1975">
        <v>66390</v>
      </c>
      <c r="F1975" t="s">
        <v>1618</v>
      </c>
      <c r="G1975" s="167">
        <v>3659</v>
      </c>
      <c r="H1975">
        <v>-3659</v>
      </c>
      <c r="I1975">
        <v>0</v>
      </c>
      <c r="J1975" s="181">
        <v>34486</v>
      </c>
      <c r="K1975" s="183">
        <v>1994</v>
      </c>
      <c r="L1975" t="s">
        <v>629</v>
      </c>
    </row>
    <row r="1976" spans="3:12" ht="12.75" customHeight="1">
      <c r="C1976">
        <v>3000</v>
      </c>
      <c r="D1976" s="181">
        <v>34486</v>
      </c>
      <c r="E1976">
        <v>66391</v>
      </c>
      <c r="F1976" t="s">
        <v>1619</v>
      </c>
      <c r="G1976" s="167">
        <v>3659</v>
      </c>
      <c r="H1976">
        <v>-3659</v>
      </c>
      <c r="I1976">
        <v>0</v>
      </c>
      <c r="J1976" s="181">
        <v>34486</v>
      </c>
      <c r="K1976" s="183">
        <v>1994</v>
      </c>
      <c r="L1976" t="s">
        <v>629</v>
      </c>
    </row>
    <row r="1977" spans="3:12" ht="12.75" customHeight="1">
      <c r="C1977">
        <v>3000</v>
      </c>
      <c r="D1977" s="181">
        <v>34486</v>
      </c>
      <c r="E1977">
        <v>66394</v>
      </c>
      <c r="F1977" t="s">
        <v>1613</v>
      </c>
      <c r="G1977" s="167">
        <v>1930</v>
      </c>
      <c r="H1977">
        <v>-1930</v>
      </c>
      <c r="I1977">
        <v>0</v>
      </c>
      <c r="J1977" s="181">
        <v>34486</v>
      </c>
      <c r="K1977" s="183">
        <v>1994</v>
      </c>
      <c r="L1977" t="s">
        <v>629</v>
      </c>
    </row>
    <row r="1978" spans="3:12" ht="12.75" customHeight="1">
      <c r="C1978">
        <v>3000</v>
      </c>
      <c r="D1978" s="181">
        <v>34515</v>
      </c>
      <c r="E1978">
        <v>66395</v>
      </c>
      <c r="F1978" t="s">
        <v>872</v>
      </c>
      <c r="G1978" s="167">
        <v>4990</v>
      </c>
      <c r="H1978">
        <v>-4253.37</v>
      </c>
      <c r="I1978">
        <v>736.63</v>
      </c>
      <c r="J1978" s="181">
        <v>34515</v>
      </c>
      <c r="K1978" s="183">
        <v>1994</v>
      </c>
      <c r="L1978" t="s">
        <v>629</v>
      </c>
    </row>
    <row r="1979" spans="3:12" ht="12.75" customHeight="1">
      <c r="C1979">
        <v>3000</v>
      </c>
      <c r="D1979" s="181">
        <v>34592</v>
      </c>
      <c r="E1979">
        <v>66396</v>
      </c>
      <c r="F1979" t="s">
        <v>892</v>
      </c>
      <c r="G1979" s="167">
        <v>4315</v>
      </c>
      <c r="H1979">
        <v>-4315</v>
      </c>
      <c r="I1979">
        <v>0</v>
      </c>
      <c r="J1979" s="181">
        <v>34592</v>
      </c>
      <c r="K1979" s="183">
        <v>1994</v>
      </c>
      <c r="L1979" t="s">
        <v>629</v>
      </c>
    </row>
    <row r="1980" spans="3:12" ht="12.75" customHeight="1">
      <c r="C1980">
        <v>3000</v>
      </c>
      <c r="D1980" s="181">
        <v>34587</v>
      </c>
      <c r="E1980">
        <v>66403</v>
      </c>
      <c r="F1980" t="s">
        <v>2374</v>
      </c>
      <c r="G1980" s="167">
        <v>2670</v>
      </c>
      <c r="H1980">
        <v>-2670</v>
      </c>
      <c r="I1980">
        <v>0</v>
      </c>
      <c r="J1980" s="181">
        <v>34587</v>
      </c>
      <c r="K1980" s="183">
        <v>1994</v>
      </c>
      <c r="L1980" t="s">
        <v>629</v>
      </c>
    </row>
    <row r="1981" spans="3:12" ht="12.75" customHeight="1">
      <c r="C1981">
        <v>3000</v>
      </c>
      <c r="D1981" s="181">
        <v>34607</v>
      </c>
      <c r="E1981">
        <v>66404</v>
      </c>
      <c r="F1981" t="s">
        <v>2375</v>
      </c>
      <c r="G1981" s="167">
        <v>1075</v>
      </c>
      <c r="H1981">
        <v>-1075</v>
      </c>
      <c r="I1981">
        <v>0</v>
      </c>
      <c r="J1981" s="181">
        <v>34607</v>
      </c>
      <c r="K1981" s="183">
        <v>1994</v>
      </c>
      <c r="L1981" t="s">
        <v>629</v>
      </c>
    </row>
    <row r="1982" spans="3:12" ht="12.75" customHeight="1">
      <c r="C1982">
        <v>3000</v>
      </c>
      <c r="D1982" s="181">
        <v>34486</v>
      </c>
      <c r="E1982">
        <v>66406</v>
      </c>
      <c r="F1982" t="s">
        <v>1604</v>
      </c>
      <c r="G1982" s="167">
        <v>1245</v>
      </c>
      <c r="H1982">
        <v>-1245</v>
      </c>
      <c r="I1982">
        <v>0</v>
      </c>
      <c r="J1982" s="181">
        <v>34486</v>
      </c>
      <c r="K1982" s="183">
        <v>1994</v>
      </c>
      <c r="L1982" t="s">
        <v>629</v>
      </c>
    </row>
    <row r="1983" spans="3:12" ht="12.75" customHeight="1">
      <c r="C1983">
        <v>3000</v>
      </c>
      <c r="D1983" s="181">
        <v>35048</v>
      </c>
      <c r="E1983">
        <v>66411</v>
      </c>
      <c r="F1983" t="s">
        <v>1957</v>
      </c>
      <c r="G1983" s="167">
        <v>1000</v>
      </c>
      <c r="H1983">
        <v>-923.61</v>
      </c>
      <c r="I1983">
        <v>76.39</v>
      </c>
      <c r="J1983" s="181">
        <v>35048</v>
      </c>
      <c r="K1983" s="183">
        <v>1995</v>
      </c>
      <c r="L1983" t="s">
        <v>629</v>
      </c>
    </row>
    <row r="1984" spans="3:12" ht="12.75" customHeight="1">
      <c r="C1984">
        <v>3000</v>
      </c>
      <c r="D1984" s="181">
        <v>35048</v>
      </c>
      <c r="E1984">
        <v>66412</v>
      </c>
      <c r="F1984" t="s">
        <v>1957</v>
      </c>
      <c r="G1984" s="167">
        <v>1000</v>
      </c>
      <c r="H1984">
        <v>-923.61</v>
      </c>
      <c r="I1984">
        <v>76.39</v>
      </c>
      <c r="J1984" s="181">
        <v>35048</v>
      </c>
      <c r="K1984" s="183">
        <v>1995</v>
      </c>
      <c r="L1984" t="s">
        <v>629</v>
      </c>
    </row>
    <row r="1985" spans="3:12" ht="12.75" customHeight="1">
      <c r="C1985">
        <v>3000</v>
      </c>
      <c r="D1985" s="181">
        <v>35048</v>
      </c>
      <c r="E1985">
        <v>66413</v>
      </c>
      <c r="F1985" t="s">
        <v>1957</v>
      </c>
      <c r="G1985" s="167">
        <v>1000</v>
      </c>
      <c r="H1985">
        <v>-923.61</v>
      </c>
      <c r="I1985">
        <v>76.39</v>
      </c>
      <c r="J1985" s="181">
        <v>35048</v>
      </c>
      <c r="K1985" s="183">
        <v>1995</v>
      </c>
      <c r="L1985" t="s">
        <v>629</v>
      </c>
    </row>
    <row r="1986" spans="3:12" ht="12.75" customHeight="1">
      <c r="C1986">
        <v>3000</v>
      </c>
      <c r="D1986" s="181">
        <v>35048</v>
      </c>
      <c r="E1986">
        <v>66414</v>
      </c>
      <c r="F1986" t="s">
        <v>1957</v>
      </c>
      <c r="G1986" s="167">
        <v>1000</v>
      </c>
      <c r="H1986">
        <v>-923.61</v>
      </c>
      <c r="I1986">
        <v>76.39</v>
      </c>
      <c r="J1986" s="181">
        <v>35048</v>
      </c>
      <c r="K1986" s="183">
        <v>1995</v>
      </c>
      <c r="L1986" t="s">
        <v>629</v>
      </c>
    </row>
    <row r="1987" spans="3:12" ht="12.75" customHeight="1">
      <c r="C1987">
        <v>3000</v>
      </c>
      <c r="D1987" s="181">
        <v>35048</v>
      </c>
      <c r="E1987">
        <v>66415</v>
      </c>
      <c r="F1987" t="s">
        <v>2310</v>
      </c>
      <c r="G1987" s="167">
        <v>30000</v>
      </c>
      <c r="H1987">
        <v>-27708.33</v>
      </c>
      <c r="I1987">
        <v>2291.67</v>
      </c>
      <c r="J1987" s="181">
        <v>35048</v>
      </c>
      <c r="K1987" s="183">
        <v>1995</v>
      </c>
      <c r="L1987" t="s">
        <v>629</v>
      </c>
    </row>
    <row r="1988" spans="3:12" ht="12.75" customHeight="1">
      <c r="C1988">
        <v>3000</v>
      </c>
      <c r="D1988" s="181">
        <v>35048</v>
      </c>
      <c r="E1988">
        <v>66416</v>
      </c>
      <c r="F1988" t="s">
        <v>2311</v>
      </c>
      <c r="G1988" s="167">
        <v>30000</v>
      </c>
      <c r="H1988">
        <v>-27708.33</v>
      </c>
      <c r="I1988">
        <v>2291.67</v>
      </c>
      <c r="J1988" s="181">
        <v>35048</v>
      </c>
      <c r="K1988" s="183">
        <v>1995</v>
      </c>
      <c r="L1988" t="s">
        <v>629</v>
      </c>
    </row>
    <row r="1989" spans="3:12" ht="12.75" customHeight="1">
      <c r="C1989">
        <v>3000</v>
      </c>
      <c r="D1989" s="181">
        <v>35048</v>
      </c>
      <c r="E1989">
        <v>66417</v>
      </c>
      <c r="F1989" t="s">
        <v>2309</v>
      </c>
      <c r="G1989" s="167">
        <v>25000</v>
      </c>
      <c r="H1989">
        <v>-23090.28</v>
      </c>
      <c r="I1989">
        <v>1909.72</v>
      </c>
      <c r="J1989" s="181">
        <v>35048</v>
      </c>
      <c r="K1989" s="183">
        <v>1995</v>
      </c>
      <c r="L1989" t="s">
        <v>629</v>
      </c>
    </row>
    <row r="1990" spans="3:12" ht="12.75" customHeight="1">
      <c r="C1990">
        <v>3000</v>
      </c>
      <c r="D1990" s="181">
        <v>35048</v>
      </c>
      <c r="E1990">
        <v>66418</v>
      </c>
      <c r="F1990" t="s">
        <v>682</v>
      </c>
      <c r="G1990" s="167">
        <v>125000</v>
      </c>
      <c r="H1990">
        <v>-115451.39</v>
      </c>
      <c r="I1990">
        <v>9548.61</v>
      </c>
      <c r="J1990" s="181">
        <v>35048</v>
      </c>
      <c r="K1990" s="183">
        <v>1995</v>
      </c>
      <c r="L1990" t="s">
        <v>629</v>
      </c>
    </row>
    <row r="1991" spans="3:12" ht="12.75" customHeight="1">
      <c r="C1991">
        <v>3000</v>
      </c>
      <c r="D1991" s="181">
        <v>35048</v>
      </c>
      <c r="E1991">
        <v>66419</v>
      </c>
      <c r="F1991" t="s">
        <v>590</v>
      </c>
      <c r="G1991" s="167">
        <v>7500</v>
      </c>
      <c r="H1991">
        <v>-6927.08</v>
      </c>
      <c r="I1991">
        <v>572.91999999999996</v>
      </c>
      <c r="J1991" s="181">
        <v>35048</v>
      </c>
      <c r="K1991" s="183">
        <v>1995</v>
      </c>
      <c r="L1991" t="s">
        <v>629</v>
      </c>
    </row>
    <row r="1992" spans="3:12" ht="12.75" customHeight="1">
      <c r="C1992">
        <v>3000</v>
      </c>
      <c r="D1992" s="181">
        <v>35048</v>
      </c>
      <c r="E1992">
        <v>66420</v>
      </c>
      <c r="F1992" t="s">
        <v>1968</v>
      </c>
      <c r="G1992" s="167">
        <v>4000</v>
      </c>
      <c r="H1992">
        <v>-3694.44</v>
      </c>
      <c r="I1992">
        <v>305.56</v>
      </c>
      <c r="J1992" s="181">
        <v>35048</v>
      </c>
      <c r="K1992" s="183">
        <v>1995</v>
      </c>
      <c r="L1992" t="s">
        <v>629</v>
      </c>
    </row>
    <row r="1993" spans="3:12" ht="12.75" customHeight="1">
      <c r="C1993">
        <v>3000</v>
      </c>
      <c r="D1993" s="181">
        <v>35048</v>
      </c>
      <c r="E1993">
        <v>66421</v>
      </c>
      <c r="F1993" t="s">
        <v>1113</v>
      </c>
      <c r="G1993" s="167">
        <v>65000</v>
      </c>
      <c r="H1993">
        <v>-65000</v>
      </c>
      <c r="I1993">
        <v>0</v>
      </c>
      <c r="J1993" s="181">
        <v>35048</v>
      </c>
      <c r="K1993" s="183">
        <v>1995</v>
      </c>
      <c r="L1993" t="s">
        <v>629</v>
      </c>
    </row>
    <row r="1994" spans="3:12" ht="12.75" customHeight="1">
      <c r="C1994">
        <v>3000</v>
      </c>
      <c r="D1994" s="181">
        <v>35048</v>
      </c>
      <c r="E1994">
        <v>66422</v>
      </c>
      <c r="F1994" t="s">
        <v>1112</v>
      </c>
      <c r="G1994" s="167">
        <v>65000</v>
      </c>
      <c r="H1994">
        <v>-65000</v>
      </c>
      <c r="I1994">
        <v>0</v>
      </c>
      <c r="J1994" s="181">
        <v>35048</v>
      </c>
      <c r="K1994" s="183">
        <v>1995</v>
      </c>
      <c r="L1994" t="s">
        <v>629</v>
      </c>
    </row>
    <row r="1995" spans="3:12" ht="12.75" customHeight="1">
      <c r="C1995">
        <v>3000</v>
      </c>
      <c r="D1995" s="181">
        <v>35048</v>
      </c>
      <c r="E1995">
        <v>66424</v>
      </c>
      <c r="F1995" t="s">
        <v>1960</v>
      </c>
      <c r="G1995" s="167">
        <v>2500</v>
      </c>
      <c r="H1995">
        <v>-2309.0300000000002</v>
      </c>
      <c r="I1995">
        <v>190.97</v>
      </c>
      <c r="J1995" s="181">
        <v>35048</v>
      </c>
      <c r="K1995" s="183">
        <v>1995</v>
      </c>
      <c r="L1995" t="s">
        <v>629</v>
      </c>
    </row>
    <row r="1996" spans="3:12" ht="12.75" customHeight="1">
      <c r="C1996">
        <v>3000</v>
      </c>
      <c r="D1996" s="181">
        <v>35048</v>
      </c>
      <c r="E1996">
        <v>66425</v>
      </c>
      <c r="F1996" t="s">
        <v>1967</v>
      </c>
      <c r="G1996" s="167">
        <v>4000</v>
      </c>
      <c r="H1996">
        <v>-3694.44</v>
      </c>
      <c r="I1996">
        <v>305.56</v>
      </c>
      <c r="J1996" s="181">
        <v>35048</v>
      </c>
      <c r="K1996" s="183">
        <v>1995</v>
      </c>
      <c r="L1996" t="s">
        <v>629</v>
      </c>
    </row>
    <row r="1997" spans="3:12" ht="12.75" customHeight="1">
      <c r="C1997">
        <v>3000</v>
      </c>
      <c r="D1997" s="181">
        <v>35048</v>
      </c>
      <c r="E1997">
        <v>66426</v>
      </c>
      <c r="F1997" t="s">
        <v>591</v>
      </c>
      <c r="G1997" s="167">
        <v>7500</v>
      </c>
      <c r="H1997">
        <v>-6927.08</v>
      </c>
      <c r="I1997">
        <v>572.91999999999996</v>
      </c>
      <c r="J1997" s="181">
        <v>35048</v>
      </c>
      <c r="K1997" s="183">
        <v>1995</v>
      </c>
      <c r="L1997" t="s">
        <v>629</v>
      </c>
    </row>
    <row r="1998" spans="3:12" ht="12.75" customHeight="1">
      <c r="C1998">
        <v>3000</v>
      </c>
      <c r="D1998" s="181">
        <v>35048</v>
      </c>
      <c r="E1998">
        <v>66427</v>
      </c>
      <c r="F1998" t="s">
        <v>1960</v>
      </c>
      <c r="G1998" s="167">
        <v>2500</v>
      </c>
      <c r="H1998">
        <v>-2309.0300000000002</v>
      </c>
      <c r="I1998">
        <v>190.97</v>
      </c>
      <c r="J1998" s="181">
        <v>35048</v>
      </c>
      <c r="K1998" s="183">
        <v>1995</v>
      </c>
      <c r="L1998" t="s">
        <v>629</v>
      </c>
    </row>
    <row r="1999" spans="3:12" ht="12.75" customHeight="1">
      <c r="C1999">
        <v>3000</v>
      </c>
      <c r="D1999" s="181">
        <v>37043</v>
      </c>
      <c r="E1999">
        <v>66513</v>
      </c>
      <c r="F1999" t="s">
        <v>3340</v>
      </c>
      <c r="G1999" s="167">
        <v>1487164.44</v>
      </c>
      <c r="H1999">
        <v>-691944.57</v>
      </c>
      <c r="I1999">
        <v>795219.87</v>
      </c>
      <c r="J1999" s="181">
        <v>37043</v>
      </c>
      <c r="K1999" s="183">
        <v>2001</v>
      </c>
      <c r="L1999" t="s">
        <v>629</v>
      </c>
    </row>
    <row r="2000" spans="3:12" ht="12.75" customHeight="1">
      <c r="C2000">
        <v>3000</v>
      </c>
      <c r="D2000" s="181">
        <v>34851</v>
      </c>
      <c r="E2000">
        <v>66574</v>
      </c>
      <c r="F2000" t="s">
        <v>914</v>
      </c>
      <c r="G2000" s="167">
        <v>1103</v>
      </c>
      <c r="H2000">
        <v>-1064.7</v>
      </c>
      <c r="I2000">
        <v>38.299999999999997</v>
      </c>
      <c r="J2000" s="181">
        <v>34851</v>
      </c>
      <c r="K2000" s="183">
        <v>1995</v>
      </c>
      <c r="L2000" t="s">
        <v>629</v>
      </c>
    </row>
    <row r="2001" spans="3:12" ht="12.75" customHeight="1">
      <c r="C2001">
        <v>3000</v>
      </c>
      <c r="D2001" s="181">
        <v>34851</v>
      </c>
      <c r="E2001">
        <v>66575</v>
      </c>
      <c r="F2001" t="s">
        <v>915</v>
      </c>
      <c r="G2001" s="167">
        <v>3000</v>
      </c>
      <c r="H2001">
        <v>-3000</v>
      </c>
      <c r="I2001">
        <v>0</v>
      </c>
      <c r="J2001" s="181">
        <v>34851</v>
      </c>
      <c r="K2001" s="183">
        <v>1995</v>
      </c>
      <c r="L2001" t="s">
        <v>629</v>
      </c>
    </row>
    <row r="2002" spans="3:12" ht="12.75" customHeight="1">
      <c r="C2002">
        <v>3000</v>
      </c>
      <c r="D2002" s="181">
        <v>35064</v>
      </c>
      <c r="E2002">
        <v>66586</v>
      </c>
      <c r="F2002" t="s">
        <v>2719</v>
      </c>
      <c r="G2002" s="167">
        <v>16996</v>
      </c>
      <c r="H2002">
        <v>-15579.66</v>
      </c>
      <c r="I2002">
        <v>1416.34</v>
      </c>
      <c r="J2002" s="181">
        <v>35064</v>
      </c>
      <c r="K2002" s="183">
        <v>1995</v>
      </c>
      <c r="L2002" t="s">
        <v>629</v>
      </c>
    </row>
    <row r="2003" spans="3:12" ht="12.75" customHeight="1">
      <c r="C2003">
        <v>3000</v>
      </c>
      <c r="D2003" s="181">
        <v>35086</v>
      </c>
      <c r="E2003">
        <v>66587</v>
      </c>
      <c r="F2003" t="s">
        <v>2722</v>
      </c>
      <c r="G2003" s="167">
        <v>38667.199999999997</v>
      </c>
      <c r="H2003">
        <v>-35176.410000000003</v>
      </c>
      <c r="I2003">
        <v>3490.79</v>
      </c>
      <c r="J2003" s="181">
        <v>35086</v>
      </c>
      <c r="K2003" s="183">
        <v>1996</v>
      </c>
      <c r="L2003" t="s">
        <v>629</v>
      </c>
    </row>
    <row r="2004" spans="3:12" ht="12.75" customHeight="1">
      <c r="C2004">
        <v>3000</v>
      </c>
      <c r="D2004" s="181">
        <v>35002</v>
      </c>
      <c r="E2004">
        <v>66588</v>
      </c>
      <c r="F2004" t="s">
        <v>1950</v>
      </c>
      <c r="G2004" s="167">
        <v>12512</v>
      </c>
      <c r="H2004">
        <v>-12512</v>
      </c>
      <c r="I2004">
        <v>0</v>
      </c>
      <c r="J2004" s="181">
        <v>35002</v>
      </c>
      <c r="K2004" s="183">
        <v>1995</v>
      </c>
      <c r="L2004" t="s">
        <v>629</v>
      </c>
    </row>
    <row r="2005" spans="3:12" ht="12.75" customHeight="1">
      <c r="C2005">
        <v>3000</v>
      </c>
      <c r="D2005" s="181">
        <v>35064</v>
      </c>
      <c r="E2005">
        <v>66590</v>
      </c>
      <c r="F2005" t="s">
        <v>694</v>
      </c>
      <c r="G2005" s="167">
        <v>95880</v>
      </c>
      <c r="H2005">
        <v>-95880</v>
      </c>
      <c r="I2005">
        <v>0</v>
      </c>
      <c r="J2005" s="181">
        <v>35064</v>
      </c>
      <c r="K2005" s="183">
        <v>1995</v>
      </c>
      <c r="L2005" t="s">
        <v>629</v>
      </c>
    </row>
    <row r="2006" spans="3:12" ht="12.75" customHeight="1">
      <c r="C2006">
        <v>3000</v>
      </c>
      <c r="D2006" s="181">
        <v>35064</v>
      </c>
      <c r="E2006">
        <v>66629</v>
      </c>
      <c r="F2006" t="s">
        <v>886</v>
      </c>
      <c r="G2006" s="167">
        <v>350531.21</v>
      </c>
      <c r="H2006">
        <v>-350531.21</v>
      </c>
      <c r="I2006">
        <v>0</v>
      </c>
      <c r="J2006" s="181">
        <v>35064</v>
      </c>
      <c r="K2006" s="183">
        <v>1995</v>
      </c>
      <c r="L2006" t="s">
        <v>629</v>
      </c>
    </row>
    <row r="2007" spans="3:12" ht="12.75" customHeight="1">
      <c r="C2007">
        <v>3000</v>
      </c>
      <c r="D2007" s="181">
        <v>26746</v>
      </c>
      <c r="E2007">
        <v>66642</v>
      </c>
      <c r="F2007" t="s">
        <v>964</v>
      </c>
      <c r="G2007" s="167">
        <v>1619750</v>
      </c>
      <c r="H2007">
        <v>-1619750</v>
      </c>
      <c r="I2007">
        <v>0</v>
      </c>
      <c r="J2007" s="181">
        <v>26746</v>
      </c>
      <c r="K2007" s="183">
        <v>1973</v>
      </c>
      <c r="L2007" t="s">
        <v>629</v>
      </c>
    </row>
    <row r="2008" spans="3:12" s="191" customFormat="1" ht="12.75" customHeight="1">
      <c r="C2008" s="191">
        <v>3000</v>
      </c>
      <c r="D2008" s="192">
        <v>30132</v>
      </c>
      <c r="E2008" s="191">
        <v>66644</v>
      </c>
      <c r="F2008" s="191" t="s">
        <v>3052</v>
      </c>
      <c r="G2008" s="190">
        <v>28224159</v>
      </c>
      <c r="H2008" s="191">
        <v>-28224159</v>
      </c>
      <c r="I2008" s="191">
        <v>0</v>
      </c>
      <c r="J2008" s="192">
        <v>30132</v>
      </c>
      <c r="K2008" s="193">
        <v>1982</v>
      </c>
      <c r="L2008" s="191" t="s">
        <v>629</v>
      </c>
    </row>
    <row r="2009" spans="3:12" ht="12.75" customHeight="1">
      <c r="C2009">
        <v>3000</v>
      </c>
      <c r="D2009" s="181">
        <v>37530</v>
      </c>
      <c r="E2009">
        <v>66812</v>
      </c>
      <c r="F2009" t="s">
        <v>1661</v>
      </c>
      <c r="G2009" s="167">
        <v>36273.49</v>
      </c>
      <c r="H2009">
        <v>-12846.86</v>
      </c>
      <c r="I2009">
        <v>23426.63</v>
      </c>
      <c r="J2009" s="181">
        <v>37530</v>
      </c>
      <c r="K2009" s="183">
        <v>2002</v>
      </c>
      <c r="L2009" t="s">
        <v>629</v>
      </c>
    </row>
    <row r="2010" spans="3:12" ht="12.75" customHeight="1">
      <c r="C2010">
        <v>3000</v>
      </c>
      <c r="D2010" s="181">
        <v>37591</v>
      </c>
      <c r="E2010">
        <v>66813</v>
      </c>
      <c r="F2010" t="s">
        <v>1778</v>
      </c>
      <c r="G2010" s="167">
        <v>45435.57</v>
      </c>
      <c r="H2010">
        <v>-23191.08</v>
      </c>
      <c r="I2010">
        <v>22244.49</v>
      </c>
      <c r="J2010" s="181">
        <v>37591</v>
      </c>
      <c r="K2010" s="183">
        <v>2002</v>
      </c>
      <c r="L2010" t="s">
        <v>629</v>
      </c>
    </row>
    <row r="2011" spans="3:12" ht="12.75" customHeight="1">
      <c r="C2011">
        <v>3000</v>
      </c>
      <c r="D2011" s="181">
        <v>37438</v>
      </c>
      <c r="E2011">
        <v>66814</v>
      </c>
      <c r="F2011" t="s">
        <v>1870</v>
      </c>
      <c r="G2011" s="167">
        <v>14873</v>
      </c>
      <c r="H2011">
        <v>-8366.06</v>
      </c>
      <c r="I2011">
        <v>6506.94</v>
      </c>
      <c r="J2011" s="181">
        <v>37438</v>
      </c>
      <c r="K2011" s="183">
        <v>2002</v>
      </c>
      <c r="L2011" t="s">
        <v>629</v>
      </c>
    </row>
    <row r="2012" spans="3:12" ht="12.75" customHeight="1">
      <c r="C2012">
        <v>3000</v>
      </c>
      <c r="D2012" s="181">
        <v>36147</v>
      </c>
      <c r="E2012">
        <v>66841</v>
      </c>
      <c r="F2012" t="s">
        <v>1713</v>
      </c>
      <c r="G2012" s="167">
        <v>227775.5</v>
      </c>
      <c r="H2012">
        <v>-227775.5</v>
      </c>
      <c r="I2012">
        <v>0</v>
      </c>
      <c r="J2012" s="181">
        <v>36147</v>
      </c>
      <c r="K2012" s="183">
        <v>1998</v>
      </c>
      <c r="L2012" t="s">
        <v>629</v>
      </c>
    </row>
    <row r="2013" spans="3:12" ht="12.75" customHeight="1">
      <c r="C2013">
        <v>3000</v>
      </c>
      <c r="D2013" s="181">
        <v>36147</v>
      </c>
      <c r="E2013">
        <v>66842</v>
      </c>
      <c r="F2013" t="s">
        <v>1715</v>
      </c>
      <c r="G2013" s="167">
        <v>3223112</v>
      </c>
      <c r="H2013">
        <v>-2148741.34</v>
      </c>
      <c r="I2013">
        <v>1074370.6599999999</v>
      </c>
      <c r="J2013" s="181">
        <v>36147</v>
      </c>
      <c r="K2013" s="183">
        <v>1998</v>
      </c>
      <c r="L2013" t="s">
        <v>629</v>
      </c>
    </row>
    <row r="2014" spans="3:12" ht="12.75" customHeight="1">
      <c r="C2014">
        <v>3000</v>
      </c>
      <c r="D2014" s="181">
        <v>36147</v>
      </c>
      <c r="E2014">
        <v>66843</v>
      </c>
      <c r="F2014" t="s">
        <v>1714</v>
      </c>
      <c r="G2014" s="167">
        <v>398619</v>
      </c>
      <c r="H2014">
        <v>-265746</v>
      </c>
      <c r="I2014">
        <v>132873</v>
      </c>
      <c r="J2014" s="181">
        <v>36147</v>
      </c>
      <c r="K2014" s="183">
        <v>1998</v>
      </c>
      <c r="L2014" t="s">
        <v>629</v>
      </c>
    </row>
    <row r="2015" spans="3:12" ht="12.75" customHeight="1">
      <c r="C2015">
        <v>3000</v>
      </c>
      <c r="D2015" s="181">
        <v>36147</v>
      </c>
      <c r="E2015">
        <v>66844</v>
      </c>
      <c r="F2015" t="s">
        <v>1707</v>
      </c>
      <c r="G2015" s="167">
        <v>37584</v>
      </c>
      <c r="H2015">
        <v>-25056</v>
      </c>
      <c r="I2015">
        <v>12528</v>
      </c>
      <c r="J2015" s="181">
        <v>36147</v>
      </c>
      <c r="K2015" s="183">
        <v>1998</v>
      </c>
      <c r="L2015" t="s">
        <v>629</v>
      </c>
    </row>
    <row r="2016" spans="3:12" ht="12.75" customHeight="1">
      <c r="C2016">
        <v>3000</v>
      </c>
      <c r="D2016" s="181">
        <v>36147</v>
      </c>
      <c r="E2016">
        <v>66845</v>
      </c>
      <c r="F2016" t="s">
        <v>1706</v>
      </c>
      <c r="G2016" s="167">
        <v>31320</v>
      </c>
      <c r="H2016">
        <v>-31320</v>
      </c>
      <c r="I2016">
        <v>0</v>
      </c>
      <c r="J2016" s="181">
        <v>36147</v>
      </c>
      <c r="K2016" s="183">
        <v>1998</v>
      </c>
      <c r="L2016" t="s">
        <v>629</v>
      </c>
    </row>
    <row r="2017" spans="3:12" ht="12.75" customHeight="1">
      <c r="C2017">
        <v>3000</v>
      </c>
      <c r="D2017" s="181">
        <v>36147</v>
      </c>
      <c r="E2017">
        <v>66846</v>
      </c>
      <c r="F2017" t="s">
        <v>1710</v>
      </c>
      <c r="G2017" s="167">
        <v>79724</v>
      </c>
      <c r="H2017">
        <v>-79724</v>
      </c>
      <c r="I2017">
        <v>0</v>
      </c>
      <c r="J2017" s="181">
        <v>36147</v>
      </c>
      <c r="K2017" s="183">
        <v>1998</v>
      </c>
      <c r="L2017" t="s">
        <v>629</v>
      </c>
    </row>
    <row r="2018" spans="3:12" ht="12.75" customHeight="1">
      <c r="C2018">
        <v>3000</v>
      </c>
      <c r="D2018" s="181">
        <v>36147</v>
      </c>
      <c r="E2018">
        <v>66847</v>
      </c>
      <c r="F2018" t="s">
        <v>1712</v>
      </c>
      <c r="G2018" s="167">
        <v>128875.17</v>
      </c>
      <c r="H2018">
        <v>-85916.79</v>
      </c>
      <c r="I2018">
        <v>42958.38</v>
      </c>
      <c r="J2018" s="181">
        <v>36147</v>
      </c>
      <c r="K2018" s="183">
        <v>1998</v>
      </c>
      <c r="L2018" t="s">
        <v>629</v>
      </c>
    </row>
    <row r="2019" spans="3:12" ht="12.75" customHeight="1">
      <c r="C2019">
        <v>3000</v>
      </c>
      <c r="D2019" s="181">
        <v>36147</v>
      </c>
      <c r="E2019">
        <v>66848</v>
      </c>
      <c r="F2019" t="s">
        <v>2356</v>
      </c>
      <c r="G2019" s="167">
        <v>404960.11</v>
      </c>
      <c r="H2019">
        <v>-404960.11</v>
      </c>
      <c r="I2019">
        <v>0</v>
      </c>
      <c r="J2019" s="181">
        <v>36147</v>
      </c>
      <c r="K2019" s="183">
        <v>1998</v>
      </c>
      <c r="L2019" t="s">
        <v>629</v>
      </c>
    </row>
    <row r="2020" spans="3:12" ht="12.75" customHeight="1">
      <c r="C2020">
        <v>3000</v>
      </c>
      <c r="D2020" s="181">
        <v>36201</v>
      </c>
      <c r="E2020">
        <v>66849</v>
      </c>
      <c r="F2020" t="s">
        <v>3036</v>
      </c>
      <c r="G2020" s="167">
        <v>49667.88</v>
      </c>
      <c r="H2020">
        <v>-32767</v>
      </c>
      <c r="I2020">
        <v>16900.88</v>
      </c>
      <c r="J2020" s="181">
        <v>36201</v>
      </c>
      <c r="K2020" s="183">
        <v>1999</v>
      </c>
      <c r="L2020" t="s">
        <v>629</v>
      </c>
    </row>
    <row r="2021" spans="3:12" ht="12.75" customHeight="1">
      <c r="C2021">
        <v>3000</v>
      </c>
      <c r="D2021" s="181">
        <v>36224</v>
      </c>
      <c r="E2021">
        <v>66850</v>
      </c>
      <c r="F2021" t="s">
        <v>551</v>
      </c>
      <c r="G2021" s="167">
        <v>106728.64</v>
      </c>
      <c r="H2021">
        <v>-69670.080000000002</v>
      </c>
      <c r="I2021">
        <v>37058.559999999998</v>
      </c>
      <c r="J2021" s="181">
        <v>36224</v>
      </c>
      <c r="K2021" s="183">
        <v>1999</v>
      </c>
      <c r="L2021" t="s">
        <v>629</v>
      </c>
    </row>
    <row r="2022" spans="3:12" ht="12.75" customHeight="1">
      <c r="C2022">
        <v>3000</v>
      </c>
      <c r="D2022" s="181">
        <v>36235</v>
      </c>
      <c r="E2022">
        <v>66851</v>
      </c>
      <c r="F2022" t="s">
        <v>1748</v>
      </c>
      <c r="G2022" s="167">
        <v>194355.8</v>
      </c>
      <c r="H2022">
        <v>-188282.18</v>
      </c>
      <c r="I2022">
        <v>6073.62</v>
      </c>
      <c r="J2022" s="181">
        <v>36235</v>
      </c>
      <c r="K2022" s="183">
        <v>1999</v>
      </c>
      <c r="L2022" t="s">
        <v>629</v>
      </c>
    </row>
    <row r="2023" spans="3:12" ht="12.75" customHeight="1">
      <c r="C2023">
        <v>3000</v>
      </c>
      <c r="D2023" s="181">
        <v>36235</v>
      </c>
      <c r="E2023">
        <v>66852</v>
      </c>
      <c r="F2023" t="s">
        <v>1747</v>
      </c>
      <c r="G2023" s="167">
        <v>77930.77</v>
      </c>
      <c r="H2023">
        <v>-75495.429999999993</v>
      </c>
      <c r="I2023">
        <v>2435.34</v>
      </c>
      <c r="J2023" s="181">
        <v>36235</v>
      </c>
      <c r="K2023" s="183">
        <v>1999</v>
      </c>
      <c r="L2023" t="s">
        <v>629</v>
      </c>
    </row>
    <row r="2024" spans="3:12" ht="12.75" customHeight="1">
      <c r="C2024">
        <v>3000</v>
      </c>
      <c r="D2024" s="181">
        <v>36235</v>
      </c>
      <c r="E2024">
        <v>66853</v>
      </c>
      <c r="F2024" t="s">
        <v>1746</v>
      </c>
      <c r="G2024" s="167">
        <v>16283.22</v>
      </c>
      <c r="H2024">
        <v>-10516.25</v>
      </c>
      <c r="I2024">
        <v>5766.97</v>
      </c>
      <c r="J2024" s="181">
        <v>36235</v>
      </c>
      <c r="K2024" s="183">
        <v>1999</v>
      </c>
      <c r="L2024" t="s">
        <v>629</v>
      </c>
    </row>
    <row r="2025" spans="3:12" ht="12.75" customHeight="1">
      <c r="C2025">
        <v>3000</v>
      </c>
      <c r="D2025" s="181">
        <v>36235</v>
      </c>
      <c r="E2025">
        <v>66854</v>
      </c>
      <c r="F2025" t="s">
        <v>1749</v>
      </c>
      <c r="G2025" s="167">
        <v>2111326.85</v>
      </c>
      <c r="H2025">
        <v>-1363565.25</v>
      </c>
      <c r="I2025">
        <v>747761.6</v>
      </c>
      <c r="J2025" s="181">
        <v>36235</v>
      </c>
      <c r="K2025" s="183">
        <v>1999</v>
      </c>
      <c r="L2025" t="s">
        <v>629</v>
      </c>
    </row>
    <row r="2026" spans="3:12" ht="12.75" customHeight="1">
      <c r="C2026">
        <v>3000</v>
      </c>
      <c r="D2026" s="181">
        <v>36244</v>
      </c>
      <c r="E2026">
        <v>66855</v>
      </c>
      <c r="F2026" t="s">
        <v>1753</v>
      </c>
      <c r="G2026" s="167">
        <v>19890.73</v>
      </c>
      <c r="H2026">
        <v>-12846.1</v>
      </c>
      <c r="I2026">
        <v>7044.63</v>
      </c>
      <c r="J2026" s="181">
        <v>36244</v>
      </c>
      <c r="K2026" s="183">
        <v>1999</v>
      </c>
      <c r="L2026" t="s">
        <v>629</v>
      </c>
    </row>
    <row r="2027" spans="3:12" ht="12.75" customHeight="1">
      <c r="C2027">
        <v>3000</v>
      </c>
      <c r="D2027" s="181">
        <v>36217</v>
      </c>
      <c r="E2027">
        <v>66857</v>
      </c>
      <c r="F2027" t="s">
        <v>1740</v>
      </c>
      <c r="G2027" s="167">
        <v>43721.599999999999</v>
      </c>
      <c r="H2027">
        <v>-42810.73</v>
      </c>
      <c r="I2027">
        <v>910.87</v>
      </c>
      <c r="J2027" s="181">
        <v>36217</v>
      </c>
      <c r="K2027" s="183">
        <v>1999</v>
      </c>
      <c r="L2027" t="s">
        <v>629</v>
      </c>
    </row>
    <row r="2028" spans="3:12" ht="12.75" customHeight="1">
      <c r="C2028">
        <v>3000</v>
      </c>
      <c r="D2028" s="181">
        <v>35308</v>
      </c>
      <c r="E2028">
        <v>66879</v>
      </c>
      <c r="F2028" t="s">
        <v>198</v>
      </c>
      <c r="G2028" s="167">
        <v>23670</v>
      </c>
      <c r="H2028">
        <v>-23670</v>
      </c>
      <c r="I2028">
        <v>0</v>
      </c>
      <c r="J2028" s="181">
        <v>35308</v>
      </c>
      <c r="K2028" s="183">
        <v>1996</v>
      </c>
      <c r="L2028" t="s">
        <v>629</v>
      </c>
    </row>
    <row r="2029" spans="3:12" ht="12.75" customHeight="1">
      <c r="C2029">
        <v>3000</v>
      </c>
      <c r="D2029" s="181">
        <v>35307</v>
      </c>
      <c r="E2029">
        <v>66882</v>
      </c>
      <c r="F2029" t="s">
        <v>197</v>
      </c>
      <c r="G2029" s="167">
        <v>27050</v>
      </c>
      <c r="H2029">
        <v>-27050</v>
      </c>
      <c r="I2029">
        <v>0</v>
      </c>
      <c r="J2029" s="181">
        <v>35307</v>
      </c>
      <c r="K2029" s="183">
        <v>1996</v>
      </c>
      <c r="L2029" t="s">
        <v>629</v>
      </c>
    </row>
    <row r="2030" spans="3:12" ht="12.75" customHeight="1">
      <c r="C2030">
        <v>3000</v>
      </c>
      <c r="D2030" s="181">
        <v>35338</v>
      </c>
      <c r="E2030">
        <v>66886</v>
      </c>
      <c r="F2030" t="s">
        <v>795</v>
      </c>
      <c r="G2030" s="167">
        <v>9951.1200000000008</v>
      </c>
      <c r="H2030">
        <v>-8499.92</v>
      </c>
      <c r="I2030">
        <v>1451.2</v>
      </c>
      <c r="J2030" s="181">
        <v>35338</v>
      </c>
      <c r="K2030" s="183">
        <v>1996</v>
      </c>
      <c r="L2030" t="s">
        <v>629</v>
      </c>
    </row>
    <row r="2031" spans="3:12" ht="12.75" customHeight="1">
      <c r="C2031">
        <v>3000</v>
      </c>
      <c r="D2031" s="181">
        <v>35338</v>
      </c>
      <c r="E2031">
        <v>66889</v>
      </c>
      <c r="F2031" t="s">
        <v>796</v>
      </c>
      <c r="G2031" s="167">
        <v>80939</v>
      </c>
      <c r="H2031">
        <v>-80939</v>
      </c>
      <c r="I2031">
        <v>0</v>
      </c>
      <c r="J2031" s="181">
        <v>35338</v>
      </c>
      <c r="K2031" s="183">
        <v>1996</v>
      </c>
      <c r="L2031" t="s">
        <v>629</v>
      </c>
    </row>
    <row r="2032" spans="3:12" ht="12.75" customHeight="1">
      <c r="C2032">
        <v>3000</v>
      </c>
      <c r="D2032" s="181">
        <v>35283</v>
      </c>
      <c r="E2032">
        <v>66890</v>
      </c>
      <c r="F2032" t="s">
        <v>191</v>
      </c>
      <c r="G2032" s="167">
        <v>6831.28</v>
      </c>
      <c r="H2032">
        <v>-5929.93</v>
      </c>
      <c r="I2032">
        <v>901.35</v>
      </c>
      <c r="J2032" s="181">
        <v>35283</v>
      </c>
      <c r="K2032" s="183">
        <v>1996</v>
      </c>
      <c r="L2032" t="s">
        <v>629</v>
      </c>
    </row>
    <row r="2033" spans="3:12" ht="12.75" customHeight="1">
      <c r="C2033">
        <v>3000</v>
      </c>
      <c r="D2033" s="181">
        <v>35519</v>
      </c>
      <c r="E2033">
        <v>66893</v>
      </c>
      <c r="F2033" t="s">
        <v>3215</v>
      </c>
      <c r="G2033" s="167">
        <v>65832</v>
      </c>
      <c r="H2033">
        <v>-53488.5</v>
      </c>
      <c r="I2033">
        <v>12343.5</v>
      </c>
      <c r="J2033" s="181">
        <v>35519</v>
      </c>
      <c r="K2033" s="183">
        <v>1997</v>
      </c>
      <c r="L2033" t="s">
        <v>629</v>
      </c>
    </row>
    <row r="2034" spans="3:12" ht="12.75" customHeight="1">
      <c r="C2034">
        <v>3000</v>
      </c>
      <c r="D2034" s="181">
        <v>35519</v>
      </c>
      <c r="E2034">
        <v>66894</v>
      </c>
      <c r="F2034" t="s">
        <v>3564</v>
      </c>
      <c r="G2034" s="167">
        <v>301202</v>
      </c>
      <c r="H2034">
        <v>-244726.63</v>
      </c>
      <c r="I2034">
        <v>56475.37</v>
      </c>
      <c r="J2034" s="181">
        <v>35519</v>
      </c>
      <c r="K2034" s="183">
        <v>1997</v>
      </c>
      <c r="L2034" t="s">
        <v>629</v>
      </c>
    </row>
    <row r="2035" spans="3:12" ht="12.75" customHeight="1">
      <c r="C2035">
        <v>3000</v>
      </c>
      <c r="D2035" s="181">
        <v>35519</v>
      </c>
      <c r="E2035">
        <v>66897</v>
      </c>
      <c r="F2035" t="s">
        <v>3210</v>
      </c>
      <c r="G2035" s="167">
        <v>37500</v>
      </c>
      <c r="H2035">
        <v>-37500</v>
      </c>
      <c r="I2035">
        <v>0</v>
      </c>
      <c r="J2035" s="181">
        <v>35519</v>
      </c>
      <c r="K2035" s="183">
        <v>1997</v>
      </c>
      <c r="L2035" t="s">
        <v>629</v>
      </c>
    </row>
    <row r="2036" spans="3:12" ht="12.75" customHeight="1">
      <c r="C2036">
        <v>3000</v>
      </c>
      <c r="D2036" s="181">
        <v>35519</v>
      </c>
      <c r="E2036">
        <v>66898</v>
      </c>
      <c r="F2036" t="s">
        <v>3209</v>
      </c>
      <c r="G2036" s="167">
        <v>37500</v>
      </c>
      <c r="H2036">
        <v>-37500</v>
      </c>
      <c r="I2036">
        <v>0</v>
      </c>
      <c r="J2036" s="181">
        <v>35519</v>
      </c>
      <c r="K2036" s="183">
        <v>1997</v>
      </c>
      <c r="L2036" t="s">
        <v>629</v>
      </c>
    </row>
    <row r="2037" spans="3:12" ht="12.75" customHeight="1">
      <c r="C2037">
        <v>3000</v>
      </c>
      <c r="D2037" s="181">
        <v>35506</v>
      </c>
      <c r="E2037">
        <v>66900</v>
      </c>
      <c r="F2037" t="s">
        <v>3188</v>
      </c>
      <c r="G2037" s="167">
        <v>11077.51</v>
      </c>
      <c r="H2037">
        <v>-9000.48</v>
      </c>
      <c r="I2037">
        <v>2077.0300000000002</v>
      </c>
      <c r="J2037" s="181">
        <v>35506</v>
      </c>
      <c r="K2037" s="183">
        <v>1997</v>
      </c>
      <c r="L2037" t="s">
        <v>629</v>
      </c>
    </row>
    <row r="2038" spans="3:12" ht="12.75" customHeight="1">
      <c r="C2038">
        <v>3000</v>
      </c>
      <c r="D2038" s="181">
        <v>35480</v>
      </c>
      <c r="E2038">
        <v>66901</v>
      </c>
      <c r="F2038" t="s">
        <v>3182</v>
      </c>
      <c r="G2038" s="167">
        <v>8025</v>
      </c>
      <c r="H2038">
        <v>-6576.04</v>
      </c>
      <c r="I2038">
        <v>1448.96</v>
      </c>
      <c r="J2038" s="181">
        <v>35480</v>
      </c>
      <c r="K2038" s="183">
        <v>1997</v>
      </c>
      <c r="L2038" t="s">
        <v>629</v>
      </c>
    </row>
    <row r="2039" spans="3:12" ht="12.75" customHeight="1">
      <c r="C2039">
        <v>3000</v>
      </c>
      <c r="D2039" s="181">
        <v>35502</v>
      </c>
      <c r="E2039">
        <v>66907</v>
      </c>
      <c r="F2039" t="s">
        <v>3186</v>
      </c>
      <c r="G2039" s="167">
        <v>4708</v>
      </c>
      <c r="H2039">
        <v>-3857.94</v>
      </c>
      <c r="I2039">
        <v>850.06</v>
      </c>
      <c r="J2039" s="181">
        <v>35502</v>
      </c>
      <c r="K2039" s="183">
        <v>1997</v>
      </c>
      <c r="L2039" t="s">
        <v>629</v>
      </c>
    </row>
    <row r="2040" spans="3:12" ht="12.75" customHeight="1">
      <c r="C2040">
        <v>3000</v>
      </c>
      <c r="D2040" s="181">
        <v>35816</v>
      </c>
      <c r="E2040">
        <v>66914</v>
      </c>
      <c r="F2040" t="s">
        <v>3134</v>
      </c>
      <c r="G2040" s="167">
        <v>241243.49</v>
      </c>
      <c r="H2040">
        <v>-179257.31</v>
      </c>
      <c r="I2040">
        <v>61986.18</v>
      </c>
      <c r="J2040" s="181">
        <v>35816</v>
      </c>
      <c r="K2040" s="183">
        <v>1998</v>
      </c>
      <c r="L2040" t="s">
        <v>629</v>
      </c>
    </row>
    <row r="2041" spans="3:12" ht="12.75" customHeight="1">
      <c r="C2041">
        <v>3000</v>
      </c>
      <c r="D2041" s="181">
        <v>35856</v>
      </c>
      <c r="E2041">
        <v>66920</v>
      </c>
      <c r="F2041" t="s">
        <v>3165</v>
      </c>
      <c r="G2041" s="167">
        <v>23276.84</v>
      </c>
      <c r="H2041">
        <v>-17134.349999999999</v>
      </c>
      <c r="I2041">
        <v>6142.49</v>
      </c>
      <c r="J2041" s="181">
        <v>35856</v>
      </c>
      <c r="K2041" s="183">
        <v>1998</v>
      </c>
      <c r="L2041" t="s">
        <v>629</v>
      </c>
    </row>
    <row r="2042" spans="3:12" ht="12.75" customHeight="1">
      <c r="C2042">
        <v>3000</v>
      </c>
      <c r="D2042" s="181">
        <v>35856</v>
      </c>
      <c r="E2042">
        <v>66921</v>
      </c>
      <c r="F2042" t="s">
        <v>3166</v>
      </c>
      <c r="G2042" s="167">
        <v>26538.04</v>
      </c>
      <c r="H2042">
        <v>-19534.939999999999</v>
      </c>
      <c r="I2042">
        <v>7003.1</v>
      </c>
      <c r="J2042" s="181">
        <v>35856</v>
      </c>
      <c r="K2042" s="183">
        <v>1998</v>
      </c>
      <c r="L2042" t="s">
        <v>629</v>
      </c>
    </row>
    <row r="2043" spans="3:12" ht="12.75" customHeight="1">
      <c r="C2043">
        <v>3000</v>
      </c>
      <c r="D2043" s="181">
        <v>35857</v>
      </c>
      <c r="E2043">
        <v>66923</v>
      </c>
      <c r="F2043" t="s">
        <v>638</v>
      </c>
      <c r="G2043" s="167">
        <v>87662.85</v>
      </c>
      <c r="H2043">
        <v>-64529.599999999999</v>
      </c>
      <c r="I2043">
        <v>23133.25</v>
      </c>
      <c r="J2043" s="181">
        <v>35857</v>
      </c>
      <c r="K2043" s="183">
        <v>1998</v>
      </c>
      <c r="L2043" t="s">
        <v>629</v>
      </c>
    </row>
    <row r="2044" spans="3:12" ht="12.75" customHeight="1">
      <c r="C2044">
        <v>3000</v>
      </c>
      <c r="D2044" s="181">
        <v>35650</v>
      </c>
      <c r="E2044">
        <v>66924</v>
      </c>
      <c r="F2044" t="s">
        <v>2559</v>
      </c>
      <c r="G2044" s="167">
        <v>98602.37</v>
      </c>
      <c r="H2044">
        <v>-98602.37</v>
      </c>
      <c r="I2044">
        <v>0</v>
      </c>
      <c r="J2044" s="181">
        <v>35650</v>
      </c>
      <c r="K2044" s="183">
        <v>1997</v>
      </c>
      <c r="L2044" t="s">
        <v>629</v>
      </c>
    </row>
    <row r="2045" spans="3:12" ht="12.75" customHeight="1">
      <c r="C2045">
        <v>3000</v>
      </c>
      <c r="D2045" s="181">
        <v>35795</v>
      </c>
      <c r="E2045">
        <v>66926</v>
      </c>
      <c r="F2045" t="s">
        <v>1437</v>
      </c>
      <c r="G2045" s="167">
        <v>54735.360000000001</v>
      </c>
      <c r="H2045">
        <v>-41051.519999999997</v>
      </c>
      <c r="I2045">
        <v>13683.84</v>
      </c>
      <c r="J2045" s="181">
        <v>35795</v>
      </c>
      <c r="K2045" s="183">
        <v>1997</v>
      </c>
      <c r="L2045" t="s">
        <v>629</v>
      </c>
    </row>
    <row r="2046" spans="3:12" ht="12.75" customHeight="1">
      <c r="C2046">
        <v>3000</v>
      </c>
      <c r="D2046" s="181">
        <v>35795</v>
      </c>
      <c r="E2046">
        <v>66927</v>
      </c>
      <c r="F2046" t="s">
        <v>1440</v>
      </c>
      <c r="G2046" s="167">
        <v>375849.47</v>
      </c>
      <c r="H2046">
        <v>-375849.47</v>
      </c>
      <c r="I2046">
        <v>0</v>
      </c>
      <c r="J2046" s="181">
        <v>35795</v>
      </c>
      <c r="K2046" s="183">
        <v>1997</v>
      </c>
      <c r="L2046" t="s">
        <v>629</v>
      </c>
    </row>
    <row r="2047" spans="3:12" ht="12.75" customHeight="1">
      <c r="C2047">
        <v>3000</v>
      </c>
      <c r="D2047" s="181">
        <v>35795</v>
      </c>
      <c r="E2047">
        <v>66928</v>
      </c>
      <c r="F2047" t="s">
        <v>1439</v>
      </c>
      <c r="G2047" s="167">
        <v>111903.4</v>
      </c>
      <c r="H2047">
        <v>-111903.4</v>
      </c>
      <c r="I2047">
        <v>0</v>
      </c>
      <c r="J2047" s="181">
        <v>35795</v>
      </c>
      <c r="K2047" s="183">
        <v>1997</v>
      </c>
      <c r="L2047" t="s">
        <v>629</v>
      </c>
    </row>
    <row r="2048" spans="3:12" ht="12.75" customHeight="1">
      <c r="C2048">
        <v>3000</v>
      </c>
      <c r="D2048" s="181">
        <v>36035</v>
      </c>
      <c r="E2048">
        <v>66947</v>
      </c>
      <c r="F2048" t="s">
        <v>133</v>
      </c>
      <c r="G2048" s="167">
        <v>27012.02</v>
      </c>
      <c r="H2048">
        <v>-18758.34</v>
      </c>
      <c r="I2048">
        <v>8253.68</v>
      </c>
      <c r="J2048" s="181">
        <v>36035</v>
      </c>
      <c r="K2048" s="183">
        <v>1998</v>
      </c>
      <c r="L2048" t="s">
        <v>629</v>
      </c>
    </row>
    <row r="2049" spans="3:12" ht="12.75" customHeight="1">
      <c r="C2049">
        <v>3000</v>
      </c>
      <c r="D2049" s="181">
        <v>36147</v>
      </c>
      <c r="E2049">
        <v>66949</v>
      </c>
      <c r="F2049" t="s">
        <v>1708</v>
      </c>
      <c r="G2049" s="167">
        <v>56947</v>
      </c>
      <c r="H2049">
        <v>-37964.67</v>
      </c>
      <c r="I2049">
        <v>18982.330000000002</v>
      </c>
      <c r="J2049" s="181">
        <v>36147</v>
      </c>
      <c r="K2049" s="183">
        <v>1998</v>
      </c>
      <c r="L2049" t="s">
        <v>629</v>
      </c>
    </row>
    <row r="2050" spans="3:12" ht="12.75" customHeight="1">
      <c r="C2050">
        <v>3000</v>
      </c>
      <c r="D2050" s="181">
        <v>36147</v>
      </c>
      <c r="E2050">
        <v>66950</v>
      </c>
      <c r="F2050" t="s">
        <v>169</v>
      </c>
      <c r="G2050" s="167">
        <v>5695</v>
      </c>
      <c r="H2050">
        <v>-5695</v>
      </c>
      <c r="I2050">
        <v>0</v>
      </c>
      <c r="J2050" s="181">
        <v>36147</v>
      </c>
      <c r="K2050" s="183">
        <v>1998</v>
      </c>
      <c r="L2050" t="s">
        <v>629</v>
      </c>
    </row>
    <row r="2051" spans="3:12" ht="12.75" customHeight="1">
      <c r="C2051">
        <v>3000</v>
      </c>
      <c r="D2051" s="181">
        <v>36147</v>
      </c>
      <c r="E2051">
        <v>66951</v>
      </c>
      <c r="F2051" t="s">
        <v>170</v>
      </c>
      <c r="G2051" s="167">
        <v>5695</v>
      </c>
      <c r="H2051">
        <v>-5695</v>
      </c>
      <c r="I2051">
        <v>0</v>
      </c>
      <c r="J2051" s="181">
        <v>36147</v>
      </c>
      <c r="K2051" s="183">
        <v>1998</v>
      </c>
      <c r="L2051" t="s">
        <v>629</v>
      </c>
    </row>
    <row r="2052" spans="3:12" ht="12.75" customHeight="1">
      <c r="C2052">
        <v>3000</v>
      </c>
      <c r="D2052" s="181">
        <v>36147</v>
      </c>
      <c r="E2052">
        <v>66952</v>
      </c>
      <c r="F2052" t="s">
        <v>171</v>
      </c>
      <c r="G2052" s="167">
        <v>8542</v>
      </c>
      <c r="H2052">
        <v>-8542</v>
      </c>
      <c r="I2052">
        <v>0</v>
      </c>
      <c r="J2052" s="181">
        <v>36147</v>
      </c>
      <c r="K2052" s="183">
        <v>1998</v>
      </c>
      <c r="L2052" t="s">
        <v>629</v>
      </c>
    </row>
    <row r="2053" spans="3:12" ht="12.75" customHeight="1">
      <c r="C2053">
        <v>3000</v>
      </c>
      <c r="D2053" s="181">
        <v>36147</v>
      </c>
      <c r="E2053">
        <v>66953</v>
      </c>
      <c r="F2053" t="s">
        <v>1709</v>
      </c>
      <c r="G2053" s="167">
        <v>68336</v>
      </c>
      <c r="H2053">
        <v>-45557.34</v>
      </c>
      <c r="I2053">
        <v>22778.66</v>
      </c>
      <c r="J2053" s="181">
        <v>36147</v>
      </c>
      <c r="K2053" s="183">
        <v>1998</v>
      </c>
      <c r="L2053" t="s">
        <v>629</v>
      </c>
    </row>
    <row r="2054" spans="3:12" ht="12.75" customHeight="1">
      <c r="C2054">
        <v>3000</v>
      </c>
      <c r="D2054" s="181">
        <v>36147</v>
      </c>
      <c r="E2054">
        <v>66954</v>
      </c>
      <c r="F2054" t="s">
        <v>174</v>
      </c>
      <c r="G2054" s="167">
        <v>17084</v>
      </c>
      <c r="H2054">
        <v>-11389.33</v>
      </c>
      <c r="I2054">
        <v>5694.67</v>
      </c>
      <c r="J2054" s="181">
        <v>36147</v>
      </c>
      <c r="K2054" s="183">
        <v>1998</v>
      </c>
      <c r="L2054" t="s">
        <v>629</v>
      </c>
    </row>
    <row r="2055" spans="3:12" ht="12.75" customHeight="1">
      <c r="C2055">
        <v>3000</v>
      </c>
      <c r="D2055" s="181">
        <v>36147</v>
      </c>
      <c r="E2055">
        <v>66957</v>
      </c>
      <c r="F2055" t="s">
        <v>1711</v>
      </c>
      <c r="G2055" s="167">
        <v>88266</v>
      </c>
      <c r="H2055">
        <v>-58844</v>
      </c>
      <c r="I2055">
        <v>29422</v>
      </c>
      <c r="J2055" s="181">
        <v>36147</v>
      </c>
      <c r="K2055" s="183">
        <v>1998</v>
      </c>
      <c r="L2055" t="s">
        <v>629</v>
      </c>
    </row>
    <row r="2056" spans="3:12" ht="12.75" customHeight="1">
      <c r="C2056">
        <v>3000</v>
      </c>
      <c r="D2056" s="181">
        <v>36185</v>
      </c>
      <c r="E2056">
        <v>66958</v>
      </c>
      <c r="F2056" t="s">
        <v>1726</v>
      </c>
      <c r="G2056" s="167">
        <v>9031.0499999999993</v>
      </c>
      <c r="H2056">
        <v>-5957.99</v>
      </c>
      <c r="I2056">
        <v>3073.06</v>
      </c>
      <c r="J2056" s="181">
        <v>36185</v>
      </c>
      <c r="K2056" s="183">
        <v>1999</v>
      </c>
      <c r="L2056" t="s">
        <v>629</v>
      </c>
    </row>
    <row r="2057" spans="3:12" ht="12.75" customHeight="1">
      <c r="C2057">
        <v>3000</v>
      </c>
      <c r="D2057" s="181">
        <v>36188</v>
      </c>
      <c r="E2057">
        <v>66959</v>
      </c>
      <c r="F2057" t="s">
        <v>1729</v>
      </c>
      <c r="G2057" s="167">
        <v>17218.78</v>
      </c>
      <c r="H2057">
        <v>-17039.419999999998</v>
      </c>
      <c r="I2057">
        <v>179.36</v>
      </c>
      <c r="J2057" s="181">
        <v>36188</v>
      </c>
      <c r="K2057" s="183">
        <v>1999</v>
      </c>
      <c r="L2057" t="s">
        <v>629</v>
      </c>
    </row>
    <row r="2058" spans="3:12" ht="12.75" customHeight="1">
      <c r="C2058">
        <v>3000</v>
      </c>
      <c r="D2058" s="181">
        <v>36014</v>
      </c>
      <c r="E2058">
        <v>66963</v>
      </c>
      <c r="F2058" t="s">
        <v>127</v>
      </c>
      <c r="G2058" s="167">
        <v>78147.47</v>
      </c>
      <c r="H2058">
        <v>-54811.77</v>
      </c>
      <c r="I2058">
        <v>23335.7</v>
      </c>
      <c r="J2058" s="181">
        <v>36014</v>
      </c>
      <c r="K2058" s="183">
        <v>1998</v>
      </c>
      <c r="L2058" t="s">
        <v>629</v>
      </c>
    </row>
    <row r="2059" spans="3:12" ht="12.75" customHeight="1">
      <c r="C2059">
        <v>3000</v>
      </c>
      <c r="D2059" s="181">
        <v>36372</v>
      </c>
      <c r="E2059">
        <v>66964</v>
      </c>
      <c r="F2059" t="s">
        <v>836</v>
      </c>
      <c r="G2059" s="167">
        <v>71852.41</v>
      </c>
      <c r="H2059">
        <v>-66613.17</v>
      </c>
      <c r="I2059">
        <v>5239.24</v>
      </c>
      <c r="J2059" s="181">
        <v>36372</v>
      </c>
      <c r="K2059" s="183">
        <v>1999</v>
      </c>
      <c r="L2059" t="s">
        <v>629</v>
      </c>
    </row>
    <row r="2060" spans="3:12" ht="12.75" customHeight="1">
      <c r="C2060">
        <v>3000</v>
      </c>
      <c r="D2060" s="181">
        <v>36372</v>
      </c>
      <c r="E2060">
        <v>66965</v>
      </c>
      <c r="F2060" t="s">
        <v>837</v>
      </c>
      <c r="G2060" s="167">
        <v>494812.65</v>
      </c>
      <c r="H2060">
        <v>-458732.56</v>
      </c>
      <c r="I2060">
        <v>36080.089999999997</v>
      </c>
      <c r="J2060" s="181">
        <v>36372</v>
      </c>
      <c r="K2060" s="183">
        <v>1999</v>
      </c>
      <c r="L2060" t="s">
        <v>629</v>
      </c>
    </row>
    <row r="2061" spans="3:12" ht="12.75" customHeight="1">
      <c r="C2061">
        <v>3000</v>
      </c>
      <c r="D2061" s="181">
        <v>36523</v>
      </c>
      <c r="E2061">
        <v>66982</v>
      </c>
      <c r="F2061" t="s">
        <v>2662</v>
      </c>
      <c r="G2061" s="167">
        <v>259967</v>
      </c>
      <c r="H2061">
        <v>-151647.43</v>
      </c>
      <c r="I2061">
        <v>108319.57</v>
      </c>
      <c r="J2061" s="181">
        <v>36523</v>
      </c>
      <c r="K2061" s="183">
        <v>1999</v>
      </c>
      <c r="L2061" t="s">
        <v>629</v>
      </c>
    </row>
    <row r="2062" spans="3:12" ht="12.75" customHeight="1">
      <c r="C2062">
        <v>3000</v>
      </c>
      <c r="D2062" s="181">
        <v>36523</v>
      </c>
      <c r="E2062">
        <v>66983</v>
      </c>
      <c r="F2062" t="s">
        <v>3799</v>
      </c>
      <c r="G2062" s="167">
        <v>72618</v>
      </c>
      <c r="H2062">
        <v>-42360.5</v>
      </c>
      <c r="I2062">
        <v>30257.5</v>
      </c>
      <c r="J2062" s="181">
        <v>36523</v>
      </c>
      <c r="K2062" s="183">
        <v>1999</v>
      </c>
      <c r="L2062" t="s">
        <v>629</v>
      </c>
    </row>
    <row r="2063" spans="3:12" ht="12.75" customHeight="1">
      <c r="C2063">
        <v>3000</v>
      </c>
      <c r="D2063" s="181">
        <v>36453</v>
      </c>
      <c r="E2063">
        <v>66995</v>
      </c>
      <c r="F2063" t="s">
        <v>2200</v>
      </c>
      <c r="G2063" s="167">
        <v>312795</v>
      </c>
      <c r="H2063">
        <v>-186808.12</v>
      </c>
      <c r="I2063">
        <v>125986.88</v>
      </c>
      <c r="J2063" s="181">
        <v>36453</v>
      </c>
      <c r="K2063" s="183">
        <v>1999</v>
      </c>
      <c r="L2063" t="s">
        <v>629</v>
      </c>
    </row>
    <row r="2064" spans="3:12" ht="12.75" customHeight="1">
      <c r="C2064">
        <v>3000</v>
      </c>
      <c r="D2064" s="181">
        <v>36448</v>
      </c>
      <c r="E2064">
        <v>66997</v>
      </c>
      <c r="F2064" t="s">
        <v>2319</v>
      </c>
      <c r="G2064" s="167">
        <v>6894.68</v>
      </c>
      <c r="H2064">
        <v>-6248.3</v>
      </c>
      <c r="I2064">
        <v>646.38</v>
      </c>
      <c r="J2064" s="181">
        <v>36448</v>
      </c>
      <c r="K2064" s="183">
        <v>1999</v>
      </c>
      <c r="L2064" t="s">
        <v>629</v>
      </c>
    </row>
    <row r="2065" spans="3:12" ht="12.75" customHeight="1">
      <c r="C2065">
        <v>3000</v>
      </c>
      <c r="D2065" s="181">
        <v>36531</v>
      </c>
      <c r="E2065">
        <v>66998</v>
      </c>
      <c r="F2065" t="s">
        <v>2667</v>
      </c>
      <c r="G2065" s="167">
        <v>19841.62</v>
      </c>
      <c r="H2065">
        <v>-13889.13</v>
      </c>
      <c r="I2065">
        <v>5952.49</v>
      </c>
      <c r="J2065" s="181">
        <v>36531</v>
      </c>
      <c r="K2065" s="183">
        <v>2000</v>
      </c>
      <c r="L2065" t="s">
        <v>629</v>
      </c>
    </row>
    <row r="2066" spans="3:12" ht="12.75" customHeight="1">
      <c r="C2066">
        <v>3000</v>
      </c>
      <c r="D2066" s="181">
        <v>36678</v>
      </c>
      <c r="E2066">
        <v>67003</v>
      </c>
      <c r="F2066" t="s">
        <v>2679</v>
      </c>
      <c r="G2066" s="167">
        <v>85323.29</v>
      </c>
      <c r="H2066">
        <v>-70213.960000000006</v>
      </c>
      <c r="I2066">
        <v>15109.33</v>
      </c>
      <c r="J2066" s="181">
        <v>36678</v>
      </c>
      <c r="K2066" s="183">
        <v>2000</v>
      </c>
      <c r="L2066" t="s">
        <v>629</v>
      </c>
    </row>
    <row r="2067" spans="3:12" ht="12.75" customHeight="1">
      <c r="C2067">
        <v>3000</v>
      </c>
      <c r="D2067" s="181">
        <v>36678</v>
      </c>
      <c r="E2067">
        <v>67005</v>
      </c>
      <c r="F2067" t="s">
        <v>2677</v>
      </c>
      <c r="G2067" s="167">
        <v>58801.05</v>
      </c>
      <c r="H2067">
        <v>-58801.05</v>
      </c>
      <c r="I2067">
        <v>0</v>
      </c>
      <c r="J2067" s="181">
        <v>36678</v>
      </c>
      <c r="K2067" s="183">
        <v>2000</v>
      </c>
      <c r="L2067" t="s">
        <v>629</v>
      </c>
    </row>
    <row r="2068" spans="3:12" ht="12.75" customHeight="1">
      <c r="C2068">
        <v>3000</v>
      </c>
      <c r="D2068" s="181">
        <v>37134</v>
      </c>
      <c r="E2068">
        <v>67026</v>
      </c>
      <c r="F2068" t="s">
        <v>536</v>
      </c>
      <c r="G2068" s="167">
        <v>173924.77</v>
      </c>
      <c r="H2068">
        <v>-77299.899999999994</v>
      </c>
      <c r="I2068">
        <v>96624.87</v>
      </c>
      <c r="J2068" s="181">
        <v>37134</v>
      </c>
      <c r="K2068" s="183">
        <v>2001</v>
      </c>
      <c r="L2068" t="s">
        <v>629</v>
      </c>
    </row>
    <row r="2069" spans="3:12" ht="12.75" customHeight="1">
      <c r="C2069">
        <v>3000</v>
      </c>
      <c r="D2069" s="181">
        <v>37407</v>
      </c>
      <c r="E2069">
        <v>67046</v>
      </c>
      <c r="F2069" t="s">
        <v>3763</v>
      </c>
      <c r="G2069" s="167">
        <v>0</v>
      </c>
      <c r="H2069">
        <v>0</v>
      </c>
      <c r="I2069">
        <v>0</v>
      </c>
      <c r="J2069" s="181">
        <v>37407</v>
      </c>
      <c r="K2069" s="183">
        <v>2002</v>
      </c>
      <c r="L2069" t="s">
        <v>629</v>
      </c>
    </row>
    <row r="2070" spans="3:12" ht="12.75" customHeight="1">
      <c r="C2070">
        <v>3000</v>
      </c>
      <c r="D2070" s="181">
        <v>37407</v>
      </c>
      <c r="E2070">
        <v>67047</v>
      </c>
      <c r="F2070" t="s">
        <v>3763</v>
      </c>
      <c r="G2070" s="167">
        <v>0</v>
      </c>
      <c r="H2070">
        <v>0</v>
      </c>
      <c r="I2070">
        <v>0</v>
      </c>
      <c r="J2070" s="181">
        <v>37407</v>
      </c>
      <c r="K2070" s="183">
        <v>2002</v>
      </c>
      <c r="L2070" t="s">
        <v>629</v>
      </c>
    </row>
    <row r="2071" spans="3:12" ht="12.75" customHeight="1">
      <c r="C2071">
        <v>3000</v>
      </c>
      <c r="D2071" s="181">
        <v>37407</v>
      </c>
      <c r="E2071">
        <v>67048</v>
      </c>
      <c r="F2071" t="s">
        <v>3763</v>
      </c>
      <c r="G2071" s="167">
        <v>0</v>
      </c>
      <c r="H2071">
        <v>0</v>
      </c>
      <c r="I2071">
        <v>0</v>
      </c>
      <c r="J2071" s="181">
        <v>37407</v>
      </c>
      <c r="K2071" s="183">
        <v>2002</v>
      </c>
      <c r="L2071" t="s">
        <v>629</v>
      </c>
    </row>
    <row r="2072" spans="3:12" ht="12.75" customHeight="1">
      <c r="C2072">
        <v>3000</v>
      </c>
      <c r="D2072" s="181">
        <v>37346</v>
      </c>
      <c r="E2072">
        <v>67049</v>
      </c>
      <c r="F2072" t="s">
        <v>1079</v>
      </c>
      <c r="G2072" s="167">
        <v>605289.81999999995</v>
      </c>
      <c r="H2072">
        <v>-359390.84</v>
      </c>
      <c r="I2072">
        <v>245898.98</v>
      </c>
      <c r="J2072" s="181">
        <v>37346</v>
      </c>
      <c r="K2072" s="183">
        <v>2002</v>
      </c>
      <c r="L2072" t="s">
        <v>629</v>
      </c>
    </row>
    <row r="2073" spans="3:12" ht="12.75" customHeight="1">
      <c r="C2073">
        <v>3000</v>
      </c>
      <c r="D2073" s="181">
        <v>35519</v>
      </c>
      <c r="E2073">
        <v>67063</v>
      </c>
      <c r="F2073" t="s">
        <v>3216</v>
      </c>
      <c r="G2073" s="167">
        <v>86580</v>
      </c>
      <c r="H2073">
        <v>-86580</v>
      </c>
      <c r="I2073">
        <v>0</v>
      </c>
      <c r="J2073" s="181">
        <v>35519</v>
      </c>
      <c r="K2073" s="183">
        <v>1997</v>
      </c>
      <c r="L2073" t="s">
        <v>629</v>
      </c>
    </row>
    <row r="2074" spans="3:12" ht="12.75" customHeight="1">
      <c r="C2074">
        <v>3000</v>
      </c>
      <c r="D2074" s="181">
        <v>35519</v>
      </c>
      <c r="E2074">
        <v>67064</v>
      </c>
      <c r="F2074" t="s">
        <v>3217</v>
      </c>
      <c r="G2074" s="167">
        <v>86580</v>
      </c>
      <c r="H2074">
        <v>-86580</v>
      </c>
      <c r="I2074">
        <v>0</v>
      </c>
      <c r="J2074" s="181">
        <v>35519</v>
      </c>
      <c r="K2074" s="183">
        <v>1997</v>
      </c>
      <c r="L2074" t="s">
        <v>629</v>
      </c>
    </row>
    <row r="2075" spans="3:12" ht="12.75" customHeight="1">
      <c r="C2075">
        <v>3000</v>
      </c>
      <c r="D2075" s="181">
        <v>35519</v>
      </c>
      <c r="E2075">
        <v>67065</v>
      </c>
      <c r="F2075" t="s">
        <v>3201</v>
      </c>
      <c r="G2075" s="167">
        <v>9453</v>
      </c>
      <c r="H2075">
        <v>-7680.56</v>
      </c>
      <c r="I2075">
        <v>1772.44</v>
      </c>
      <c r="J2075" s="181">
        <v>35519</v>
      </c>
      <c r="K2075" s="183">
        <v>1997</v>
      </c>
      <c r="L2075" t="s">
        <v>629</v>
      </c>
    </row>
    <row r="2076" spans="3:12" ht="12.75" customHeight="1">
      <c r="C2076">
        <v>3000</v>
      </c>
      <c r="D2076" s="181">
        <v>35519</v>
      </c>
      <c r="E2076">
        <v>67066</v>
      </c>
      <c r="F2076" t="s">
        <v>3205</v>
      </c>
      <c r="G2076" s="167">
        <v>23000</v>
      </c>
      <c r="H2076">
        <v>-18687.5</v>
      </c>
      <c r="I2076">
        <v>4312.5</v>
      </c>
      <c r="J2076" s="181">
        <v>35519</v>
      </c>
      <c r="K2076" s="183">
        <v>1997</v>
      </c>
      <c r="L2076" t="s">
        <v>629</v>
      </c>
    </row>
    <row r="2077" spans="3:12" ht="12.75" customHeight="1">
      <c r="C2077">
        <v>3000</v>
      </c>
      <c r="D2077" s="181">
        <v>35519</v>
      </c>
      <c r="E2077">
        <v>67073</v>
      </c>
      <c r="F2077" t="s">
        <v>3195</v>
      </c>
      <c r="G2077" s="167">
        <v>3000</v>
      </c>
      <c r="H2077">
        <v>-2437.5</v>
      </c>
      <c r="I2077">
        <v>562.5</v>
      </c>
      <c r="J2077" s="181">
        <v>35519</v>
      </c>
      <c r="K2077" s="183">
        <v>1997</v>
      </c>
      <c r="L2077" t="s">
        <v>629</v>
      </c>
    </row>
    <row r="2078" spans="3:12" ht="12.75" customHeight="1">
      <c r="C2078">
        <v>3000</v>
      </c>
      <c r="D2078" s="181">
        <v>35828</v>
      </c>
      <c r="E2078">
        <v>67078</v>
      </c>
      <c r="F2078" t="s">
        <v>373</v>
      </c>
      <c r="G2078" s="167">
        <v>94442.55</v>
      </c>
      <c r="H2078">
        <v>-70176.06</v>
      </c>
      <c r="I2078">
        <v>24266.49</v>
      </c>
      <c r="J2078" s="181">
        <v>35828</v>
      </c>
      <c r="K2078" s="183">
        <v>1998</v>
      </c>
      <c r="L2078" t="s">
        <v>629</v>
      </c>
    </row>
    <row r="2079" spans="3:12" ht="12.75" customHeight="1">
      <c r="C2079">
        <v>3000</v>
      </c>
      <c r="D2079" s="181">
        <v>35839</v>
      </c>
      <c r="E2079">
        <v>67079</v>
      </c>
      <c r="F2079" t="s">
        <v>377</v>
      </c>
      <c r="G2079" s="167">
        <v>141427.89000000001</v>
      </c>
      <c r="H2079">
        <v>-105088.79</v>
      </c>
      <c r="I2079">
        <v>36339.1</v>
      </c>
      <c r="J2079" s="181">
        <v>35839</v>
      </c>
      <c r="K2079" s="183">
        <v>1998</v>
      </c>
      <c r="L2079" t="s">
        <v>629</v>
      </c>
    </row>
    <row r="2080" spans="3:12" ht="12.75" customHeight="1">
      <c r="C2080">
        <v>3000</v>
      </c>
      <c r="D2080" s="181">
        <v>35802</v>
      </c>
      <c r="E2080">
        <v>67080</v>
      </c>
      <c r="F2080" t="s">
        <v>1442</v>
      </c>
      <c r="G2080" s="167">
        <v>13240.95</v>
      </c>
      <c r="H2080">
        <v>-9930.7099999999991</v>
      </c>
      <c r="I2080">
        <v>3310.24</v>
      </c>
      <c r="J2080" s="181">
        <v>35802</v>
      </c>
      <c r="K2080" s="183">
        <v>1998</v>
      </c>
      <c r="L2080" t="s">
        <v>629</v>
      </c>
    </row>
    <row r="2081" spans="3:12" ht="12.75" customHeight="1">
      <c r="C2081">
        <v>3000</v>
      </c>
      <c r="D2081" s="181">
        <v>35801</v>
      </c>
      <c r="E2081">
        <v>67081</v>
      </c>
      <c r="F2081" t="s">
        <v>1441</v>
      </c>
      <c r="G2081" s="167">
        <v>13231.06</v>
      </c>
      <c r="H2081">
        <v>-13231.06</v>
      </c>
      <c r="I2081">
        <v>0</v>
      </c>
      <c r="J2081" s="181">
        <v>35801</v>
      </c>
      <c r="K2081" s="183">
        <v>1998</v>
      </c>
      <c r="L2081" t="s">
        <v>629</v>
      </c>
    </row>
    <row r="2082" spans="3:12" ht="12.75" customHeight="1">
      <c r="C2082">
        <v>3000</v>
      </c>
      <c r="D2082" s="181">
        <v>35801</v>
      </c>
      <c r="E2082">
        <v>67082</v>
      </c>
      <c r="F2082" t="s">
        <v>1441</v>
      </c>
      <c r="G2082" s="167">
        <v>13231.05</v>
      </c>
      <c r="H2082">
        <v>-13231.05</v>
      </c>
      <c r="I2082">
        <v>0</v>
      </c>
      <c r="J2082" s="181">
        <v>35801</v>
      </c>
      <c r="K2082" s="183">
        <v>1998</v>
      </c>
      <c r="L2082" t="s">
        <v>629</v>
      </c>
    </row>
    <row r="2083" spans="3:12" ht="12.75" customHeight="1">
      <c r="C2083">
        <v>3000</v>
      </c>
      <c r="D2083" s="181">
        <v>35826</v>
      </c>
      <c r="E2083">
        <v>67088</v>
      </c>
      <c r="F2083" t="s">
        <v>372</v>
      </c>
      <c r="G2083" s="167">
        <v>28433.5</v>
      </c>
      <c r="H2083">
        <v>-21127.68</v>
      </c>
      <c r="I2083">
        <v>7305.82</v>
      </c>
      <c r="J2083" s="181">
        <v>35826</v>
      </c>
      <c r="K2083" s="183">
        <v>1998</v>
      </c>
      <c r="L2083" t="s">
        <v>629</v>
      </c>
    </row>
    <row r="2084" spans="3:12" ht="12.75" customHeight="1">
      <c r="C2084">
        <v>3000</v>
      </c>
      <c r="D2084" s="181">
        <v>36040</v>
      </c>
      <c r="E2084">
        <v>67112</v>
      </c>
      <c r="F2084" t="s">
        <v>134</v>
      </c>
      <c r="G2084" s="167">
        <v>2780.35</v>
      </c>
      <c r="H2084">
        <v>-2316.96</v>
      </c>
      <c r="I2084">
        <v>463.39</v>
      </c>
      <c r="J2084" s="181">
        <v>36040</v>
      </c>
      <c r="K2084" s="183">
        <v>1998</v>
      </c>
      <c r="L2084" t="s">
        <v>629</v>
      </c>
    </row>
    <row r="2085" spans="3:12" ht="12.75" customHeight="1">
      <c r="C2085">
        <v>3000</v>
      </c>
      <c r="D2085" s="181">
        <v>36040</v>
      </c>
      <c r="E2085">
        <v>67113</v>
      </c>
      <c r="F2085" t="s">
        <v>135</v>
      </c>
      <c r="G2085" s="167">
        <v>2780.36</v>
      </c>
      <c r="H2085">
        <v>-2316.9699999999998</v>
      </c>
      <c r="I2085">
        <v>463.39</v>
      </c>
      <c r="J2085" s="181">
        <v>36040</v>
      </c>
      <c r="K2085" s="183">
        <v>1998</v>
      </c>
      <c r="L2085" t="s">
        <v>629</v>
      </c>
    </row>
    <row r="2086" spans="3:12" ht="12.75" customHeight="1">
      <c r="C2086">
        <v>3000</v>
      </c>
      <c r="D2086" s="181">
        <v>36290</v>
      </c>
      <c r="E2086">
        <v>67143</v>
      </c>
      <c r="F2086" t="s">
        <v>1202</v>
      </c>
      <c r="G2086" s="167">
        <v>737142.2</v>
      </c>
      <c r="H2086">
        <v>-470951.96</v>
      </c>
      <c r="I2086">
        <v>266190.24</v>
      </c>
      <c r="J2086" s="181">
        <v>36290</v>
      </c>
      <c r="K2086" s="183">
        <v>1999</v>
      </c>
      <c r="L2086" t="s">
        <v>629</v>
      </c>
    </row>
    <row r="2087" spans="3:12" ht="12.75" customHeight="1">
      <c r="C2087">
        <v>3000</v>
      </c>
      <c r="D2087" s="181">
        <v>36290</v>
      </c>
      <c r="E2087">
        <v>67144</v>
      </c>
      <c r="F2087" t="s">
        <v>1318</v>
      </c>
      <c r="G2087" s="167">
        <v>649457.31999999995</v>
      </c>
      <c r="H2087">
        <v>-414931.06</v>
      </c>
      <c r="I2087">
        <v>234526.26</v>
      </c>
      <c r="J2087" s="181">
        <v>36290</v>
      </c>
      <c r="K2087" s="183">
        <v>1999</v>
      </c>
      <c r="L2087" t="s">
        <v>629</v>
      </c>
    </row>
    <row r="2088" spans="3:12" ht="12.75" customHeight="1">
      <c r="C2088">
        <v>3000</v>
      </c>
      <c r="D2088" s="181">
        <v>36404</v>
      </c>
      <c r="E2088">
        <v>67148</v>
      </c>
      <c r="F2088" t="s">
        <v>1985</v>
      </c>
      <c r="G2088" s="167">
        <v>262416.25</v>
      </c>
      <c r="H2088">
        <v>-160365.49</v>
      </c>
      <c r="I2088">
        <v>102050.76</v>
      </c>
      <c r="J2088" s="181">
        <v>36404</v>
      </c>
      <c r="K2088" s="183">
        <v>1999</v>
      </c>
      <c r="L2088" t="s">
        <v>629</v>
      </c>
    </row>
    <row r="2089" spans="3:12" ht="12.75" customHeight="1">
      <c r="C2089">
        <v>3000</v>
      </c>
      <c r="D2089" s="181">
        <v>36523</v>
      </c>
      <c r="E2089">
        <v>67150</v>
      </c>
      <c r="F2089" t="s">
        <v>3800</v>
      </c>
      <c r="G2089" s="167">
        <v>97718.25</v>
      </c>
      <c r="H2089">
        <v>-85503.47</v>
      </c>
      <c r="I2089">
        <v>12214.78</v>
      </c>
      <c r="J2089" s="181">
        <v>36523</v>
      </c>
      <c r="K2089" s="183">
        <v>1999</v>
      </c>
      <c r="L2089" t="s">
        <v>629</v>
      </c>
    </row>
    <row r="2090" spans="3:12" ht="12.75" customHeight="1">
      <c r="C2090">
        <v>3000</v>
      </c>
      <c r="D2090" s="181">
        <v>36403</v>
      </c>
      <c r="E2090">
        <v>67151</v>
      </c>
      <c r="F2090" t="s">
        <v>1984</v>
      </c>
      <c r="G2090" s="167">
        <v>28822.5</v>
      </c>
      <c r="H2090">
        <v>-17613.75</v>
      </c>
      <c r="I2090">
        <v>11208.75</v>
      </c>
      <c r="J2090" s="181">
        <v>36403</v>
      </c>
      <c r="K2090" s="183">
        <v>1999</v>
      </c>
      <c r="L2090" t="s">
        <v>629</v>
      </c>
    </row>
    <row r="2091" spans="3:12" ht="12.75" customHeight="1">
      <c r="C2091">
        <v>3000</v>
      </c>
      <c r="D2091" s="181">
        <v>36312</v>
      </c>
      <c r="E2091">
        <v>67152</v>
      </c>
      <c r="F2091" t="s">
        <v>1217</v>
      </c>
      <c r="G2091" s="167">
        <v>7714.17</v>
      </c>
      <c r="H2091">
        <v>-7312.39</v>
      </c>
      <c r="I2091">
        <v>401.78</v>
      </c>
      <c r="J2091" s="181">
        <v>36312</v>
      </c>
      <c r="K2091" s="183">
        <v>1999</v>
      </c>
      <c r="L2091" t="s">
        <v>629</v>
      </c>
    </row>
    <row r="2092" spans="3:12" ht="12.75" customHeight="1">
      <c r="C2092">
        <v>3000</v>
      </c>
      <c r="D2092" s="181">
        <v>36312</v>
      </c>
      <c r="E2092">
        <v>67153</v>
      </c>
      <c r="F2092" t="s">
        <v>3138</v>
      </c>
      <c r="G2092" s="167">
        <v>4287.59</v>
      </c>
      <c r="H2092">
        <v>-2709.53</v>
      </c>
      <c r="I2092">
        <v>1578.06</v>
      </c>
      <c r="J2092" s="181">
        <v>36312</v>
      </c>
      <c r="K2092" s="183">
        <v>1999</v>
      </c>
      <c r="L2092" t="s">
        <v>629</v>
      </c>
    </row>
    <row r="2093" spans="3:12" ht="12.75" customHeight="1">
      <c r="C2093">
        <v>3000</v>
      </c>
      <c r="D2093" s="181">
        <v>36312</v>
      </c>
      <c r="E2093">
        <v>67154</v>
      </c>
      <c r="F2093" t="s">
        <v>1225</v>
      </c>
      <c r="G2093" s="167">
        <v>16366.5</v>
      </c>
      <c r="H2093">
        <v>-10342.719999999999</v>
      </c>
      <c r="I2093">
        <v>6023.78</v>
      </c>
      <c r="J2093" s="181">
        <v>36312</v>
      </c>
      <c r="K2093" s="183">
        <v>1999</v>
      </c>
      <c r="L2093" t="s">
        <v>629</v>
      </c>
    </row>
    <row r="2094" spans="3:12" ht="12.75" customHeight="1">
      <c r="C2094">
        <v>3000</v>
      </c>
      <c r="D2094" s="181">
        <v>36312</v>
      </c>
      <c r="E2094">
        <v>67156</v>
      </c>
      <c r="F2094" t="s">
        <v>1214</v>
      </c>
      <c r="G2094" s="167">
        <v>5056</v>
      </c>
      <c r="H2094">
        <v>-3195.11</v>
      </c>
      <c r="I2094">
        <v>1860.89</v>
      </c>
      <c r="J2094" s="181">
        <v>36312</v>
      </c>
      <c r="K2094" s="183">
        <v>1999</v>
      </c>
      <c r="L2094" t="s">
        <v>629</v>
      </c>
    </row>
    <row r="2095" spans="3:12" ht="12.75" customHeight="1">
      <c r="C2095">
        <v>3000</v>
      </c>
      <c r="D2095" s="181">
        <v>36312</v>
      </c>
      <c r="E2095">
        <v>67158</v>
      </c>
      <c r="F2095" t="s">
        <v>1218</v>
      </c>
      <c r="G2095" s="167">
        <v>9394</v>
      </c>
      <c r="H2095">
        <v>-8904.73</v>
      </c>
      <c r="I2095">
        <v>489.27</v>
      </c>
      <c r="J2095" s="181">
        <v>36312</v>
      </c>
      <c r="K2095" s="183">
        <v>1999</v>
      </c>
      <c r="L2095" t="s">
        <v>629</v>
      </c>
    </row>
    <row r="2096" spans="3:12" ht="12.75" customHeight="1">
      <c r="C2096">
        <v>3000</v>
      </c>
      <c r="D2096" s="181">
        <v>36312</v>
      </c>
      <c r="E2096">
        <v>67160</v>
      </c>
      <c r="F2096" t="s">
        <v>1221</v>
      </c>
      <c r="G2096" s="167">
        <v>10400</v>
      </c>
      <c r="H2096">
        <v>-6572.23</v>
      </c>
      <c r="I2096">
        <v>3827.77</v>
      </c>
      <c r="J2096" s="181">
        <v>36312</v>
      </c>
      <c r="K2096" s="183">
        <v>1999</v>
      </c>
      <c r="L2096" t="s">
        <v>629</v>
      </c>
    </row>
    <row r="2097" spans="3:12" ht="12.75" customHeight="1">
      <c r="C2097">
        <v>3000</v>
      </c>
      <c r="D2097" s="181">
        <v>36312</v>
      </c>
      <c r="E2097">
        <v>67163</v>
      </c>
      <c r="F2097" t="s">
        <v>1228</v>
      </c>
      <c r="G2097" s="167">
        <v>19297.28</v>
      </c>
      <c r="H2097">
        <v>-12194.81</v>
      </c>
      <c r="I2097">
        <v>7102.47</v>
      </c>
      <c r="J2097" s="181">
        <v>36312</v>
      </c>
      <c r="K2097" s="183">
        <v>1999</v>
      </c>
      <c r="L2097" t="s">
        <v>629</v>
      </c>
    </row>
    <row r="2098" spans="3:12" ht="12.75" customHeight="1">
      <c r="C2098">
        <v>3000</v>
      </c>
      <c r="D2098" s="181">
        <v>36312</v>
      </c>
      <c r="E2098">
        <v>67165</v>
      </c>
      <c r="F2098" t="s">
        <v>1215</v>
      </c>
      <c r="G2098" s="167">
        <v>7115.5</v>
      </c>
      <c r="H2098">
        <v>-4496.6000000000004</v>
      </c>
      <c r="I2098">
        <v>2618.9</v>
      </c>
      <c r="J2098" s="181">
        <v>36312</v>
      </c>
      <c r="K2098" s="183">
        <v>1999</v>
      </c>
      <c r="L2098" t="s">
        <v>629</v>
      </c>
    </row>
    <row r="2099" spans="3:12" ht="12.75" customHeight="1">
      <c r="C2099">
        <v>3000</v>
      </c>
      <c r="D2099" s="181">
        <v>36312</v>
      </c>
      <c r="E2099">
        <v>67166</v>
      </c>
      <c r="F2099" t="s">
        <v>1212</v>
      </c>
      <c r="G2099" s="167">
        <v>4458.6899999999996</v>
      </c>
      <c r="H2099">
        <v>-2817.65</v>
      </c>
      <c r="I2099">
        <v>1641.04</v>
      </c>
      <c r="J2099" s="181">
        <v>36312</v>
      </c>
      <c r="K2099" s="183">
        <v>1999</v>
      </c>
      <c r="L2099" t="s">
        <v>629</v>
      </c>
    </row>
    <row r="2100" spans="3:12" ht="12.75" customHeight="1">
      <c r="C2100">
        <v>3000</v>
      </c>
      <c r="D2100" s="181">
        <v>36312</v>
      </c>
      <c r="E2100">
        <v>67168</v>
      </c>
      <c r="F2100" t="s">
        <v>2497</v>
      </c>
      <c r="G2100" s="167">
        <v>5997.35</v>
      </c>
      <c r="H2100">
        <v>-5684.99</v>
      </c>
      <c r="I2100">
        <v>312.36</v>
      </c>
      <c r="J2100" s="181">
        <v>36312</v>
      </c>
      <c r="K2100" s="183">
        <v>1999</v>
      </c>
      <c r="L2100" t="s">
        <v>629</v>
      </c>
    </row>
    <row r="2101" spans="3:12" ht="12.75" customHeight="1">
      <c r="C2101">
        <v>3000</v>
      </c>
      <c r="D2101" s="181">
        <v>37043</v>
      </c>
      <c r="E2101">
        <v>67179</v>
      </c>
      <c r="F2101" t="s">
        <v>3320</v>
      </c>
      <c r="G2101" s="167">
        <v>62443.41</v>
      </c>
      <c r="H2101">
        <v>-43580.3</v>
      </c>
      <c r="I2101">
        <v>18863.11</v>
      </c>
      <c r="J2101" s="181">
        <v>37043</v>
      </c>
      <c r="K2101" s="183">
        <v>2001</v>
      </c>
      <c r="L2101" t="s">
        <v>629</v>
      </c>
    </row>
    <row r="2102" spans="3:12" ht="12.75" customHeight="1">
      <c r="C2102">
        <v>3000</v>
      </c>
      <c r="D2102" s="181">
        <v>37043</v>
      </c>
      <c r="E2102">
        <v>67180</v>
      </c>
      <c r="F2102" t="s">
        <v>3330</v>
      </c>
      <c r="G2102" s="167">
        <v>115290.01</v>
      </c>
      <c r="H2102">
        <v>-80462.81</v>
      </c>
      <c r="I2102">
        <v>34827.199999999997</v>
      </c>
      <c r="J2102" s="181">
        <v>37043</v>
      </c>
      <c r="K2102" s="183">
        <v>2001</v>
      </c>
      <c r="L2102" t="s">
        <v>629</v>
      </c>
    </row>
    <row r="2103" spans="3:12" ht="12.75" customHeight="1">
      <c r="C2103">
        <v>3000</v>
      </c>
      <c r="D2103" s="181">
        <v>37043</v>
      </c>
      <c r="E2103">
        <v>67181</v>
      </c>
      <c r="F2103" t="s">
        <v>3333</v>
      </c>
      <c r="G2103" s="167">
        <v>150517.5</v>
      </c>
      <c r="H2103">
        <v>-105048.68</v>
      </c>
      <c r="I2103">
        <v>45468.82</v>
      </c>
      <c r="J2103" s="181">
        <v>37043</v>
      </c>
      <c r="K2103" s="183">
        <v>2001</v>
      </c>
      <c r="L2103" t="s">
        <v>629</v>
      </c>
    </row>
    <row r="2104" spans="3:12" ht="12.75" customHeight="1">
      <c r="C2104">
        <v>3000</v>
      </c>
      <c r="D2104" s="181">
        <v>37043</v>
      </c>
      <c r="E2104">
        <v>67184</v>
      </c>
      <c r="F2104" t="s">
        <v>3323</v>
      </c>
      <c r="G2104" s="167">
        <v>66265.070000000007</v>
      </c>
      <c r="H2104">
        <v>-61663.33</v>
      </c>
      <c r="I2104">
        <v>4601.74</v>
      </c>
      <c r="J2104" s="181">
        <v>37043</v>
      </c>
      <c r="K2104" s="183">
        <v>2001</v>
      </c>
      <c r="L2104" t="s">
        <v>629</v>
      </c>
    </row>
    <row r="2105" spans="3:12" ht="12.75" customHeight="1">
      <c r="C2105">
        <v>3000</v>
      </c>
      <c r="D2105" s="181">
        <v>37043</v>
      </c>
      <c r="E2105">
        <v>67185</v>
      </c>
      <c r="F2105" t="s">
        <v>2904</v>
      </c>
      <c r="G2105" s="167">
        <v>27317.07</v>
      </c>
      <c r="H2105">
        <v>-27317.07</v>
      </c>
      <c r="I2105">
        <v>0</v>
      </c>
      <c r="J2105" s="181">
        <v>37043</v>
      </c>
      <c r="K2105" s="183">
        <v>2001</v>
      </c>
      <c r="L2105" t="s">
        <v>629</v>
      </c>
    </row>
    <row r="2106" spans="3:12" ht="12.75" customHeight="1">
      <c r="C2106">
        <v>3000</v>
      </c>
      <c r="D2106" s="181">
        <v>37225</v>
      </c>
      <c r="E2106">
        <v>67200</v>
      </c>
      <c r="F2106" t="s">
        <v>568</v>
      </c>
      <c r="G2106" s="167">
        <v>200155.75</v>
      </c>
      <c r="H2106">
        <v>-84788.21</v>
      </c>
      <c r="I2106">
        <v>115367.54</v>
      </c>
      <c r="J2106" s="181">
        <v>37225</v>
      </c>
      <c r="K2106" s="183">
        <v>2001</v>
      </c>
      <c r="L2106" t="s">
        <v>629</v>
      </c>
    </row>
    <row r="2107" spans="3:12" ht="12.75" customHeight="1">
      <c r="C2107">
        <v>3000</v>
      </c>
      <c r="D2107" s="181">
        <v>37103</v>
      </c>
      <c r="E2107">
        <v>67202</v>
      </c>
      <c r="F2107" t="s">
        <v>3363</v>
      </c>
      <c r="G2107" s="167">
        <v>43820.25</v>
      </c>
      <c r="H2107">
        <v>-19779.98</v>
      </c>
      <c r="I2107">
        <v>24040.27</v>
      </c>
      <c r="J2107" s="181">
        <v>37103</v>
      </c>
      <c r="K2107" s="183">
        <v>2001</v>
      </c>
      <c r="L2107" t="s">
        <v>629</v>
      </c>
    </row>
    <row r="2108" spans="3:12" ht="12.75" customHeight="1">
      <c r="C2108">
        <v>3000</v>
      </c>
      <c r="D2108" s="181">
        <v>37499</v>
      </c>
      <c r="E2108">
        <v>67222</v>
      </c>
      <c r="F2108" t="s">
        <v>1908</v>
      </c>
      <c r="G2108" s="167">
        <v>18551.240000000002</v>
      </c>
      <c r="H2108">
        <v>-6699.07</v>
      </c>
      <c r="I2108">
        <v>11852.17</v>
      </c>
      <c r="J2108" s="181">
        <v>37499</v>
      </c>
      <c r="K2108" s="183">
        <v>2002</v>
      </c>
      <c r="L2108" t="s">
        <v>629</v>
      </c>
    </row>
    <row r="2109" spans="3:12" ht="12.75" customHeight="1">
      <c r="C2109">
        <v>3000</v>
      </c>
      <c r="D2109" s="181">
        <v>38139</v>
      </c>
      <c r="E2109">
        <v>67288</v>
      </c>
      <c r="F2109" t="s">
        <v>2437</v>
      </c>
      <c r="G2109" s="167">
        <v>318524.42</v>
      </c>
      <c r="H2109">
        <v>-68571.23</v>
      </c>
      <c r="I2109">
        <v>249953.19</v>
      </c>
      <c r="J2109" s="181">
        <v>38139</v>
      </c>
      <c r="K2109" s="183">
        <v>2004</v>
      </c>
      <c r="L2109" t="s">
        <v>629</v>
      </c>
    </row>
    <row r="2110" spans="3:12" ht="12.75" customHeight="1">
      <c r="C2110">
        <v>3000</v>
      </c>
      <c r="D2110" s="181">
        <v>38139</v>
      </c>
      <c r="E2110">
        <v>67291</v>
      </c>
      <c r="F2110" t="s">
        <v>2459</v>
      </c>
      <c r="G2110" s="167">
        <v>3445364.63</v>
      </c>
      <c r="H2110">
        <v>-1112565.67</v>
      </c>
      <c r="I2110">
        <v>2332798.96</v>
      </c>
      <c r="J2110" s="181">
        <v>38139</v>
      </c>
      <c r="K2110" s="183">
        <v>2004</v>
      </c>
      <c r="L2110" t="s">
        <v>629</v>
      </c>
    </row>
    <row r="2111" spans="3:12" ht="12.75" customHeight="1">
      <c r="C2111">
        <v>3000</v>
      </c>
      <c r="D2111" s="181">
        <v>38139</v>
      </c>
      <c r="E2111">
        <v>67292</v>
      </c>
      <c r="F2111" t="s">
        <v>3664</v>
      </c>
      <c r="G2111" s="167">
        <v>31612.080000000002</v>
      </c>
      <c r="H2111">
        <v>-10208.07</v>
      </c>
      <c r="I2111">
        <v>21404.01</v>
      </c>
      <c r="J2111" s="181">
        <v>38139</v>
      </c>
      <c r="K2111" s="183">
        <v>2004</v>
      </c>
      <c r="L2111" t="s">
        <v>629</v>
      </c>
    </row>
    <row r="2112" spans="3:12" ht="12.75" customHeight="1">
      <c r="C2112">
        <v>3000</v>
      </c>
      <c r="D2112" s="181">
        <v>38139</v>
      </c>
      <c r="E2112">
        <v>67293</v>
      </c>
      <c r="F2112" t="s">
        <v>3595</v>
      </c>
      <c r="G2112" s="167">
        <v>11678.17</v>
      </c>
      <c r="H2112">
        <v>-3016.87</v>
      </c>
      <c r="I2112">
        <v>8661.2999999999993</v>
      </c>
      <c r="J2112" s="181">
        <v>38139</v>
      </c>
      <c r="K2112" s="183">
        <v>2004</v>
      </c>
      <c r="L2112" t="s">
        <v>629</v>
      </c>
    </row>
    <row r="2113" spans="3:12" ht="12.75" customHeight="1">
      <c r="C2113">
        <v>3000</v>
      </c>
      <c r="D2113" s="181">
        <v>38139</v>
      </c>
      <c r="E2113">
        <v>67295</v>
      </c>
      <c r="F2113" t="s">
        <v>331</v>
      </c>
      <c r="G2113" s="167">
        <v>9117.2000000000007</v>
      </c>
      <c r="H2113">
        <v>-1962.74</v>
      </c>
      <c r="I2113">
        <v>7154.46</v>
      </c>
      <c r="J2113" s="181">
        <v>38139</v>
      </c>
      <c r="K2113" s="183">
        <v>2004</v>
      </c>
      <c r="L2113" t="s">
        <v>629</v>
      </c>
    </row>
    <row r="2114" spans="3:12" ht="12.75" customHeight="1">
      <c r="C2114">
        <v>3000</v>
      </c>
      <c r="D2114" s="181">
        <v>38139</v>
      </c>
      <c r="E2114">
        <v>67297</v>
      </c>
      <c r="F2114" t="s">
        <v>1346</v>
      </c>
      <c r="G2114" s="167">
        <v>40054.699999999997</v>
      </c>
      <c r="H2114">
        <v>-8622.8799999999992</v>
      </c>
      <c r="I2114">
        <v>31431.82</v>
      </c>
      <c r="J2114" s="181">
        <v>38139</v>
      </c>
      <c r="K2114" s="183">
        <v>2004</v>
      </c>
      <c r="L2114" t="s">
        <v>629</v>
      </c>
    </row>
    <row r="2115" spans="3:12" ht="12.75" customHeight="1">
      <c r="C2115">
        <v>3000</v>
      </c>
      <c r="D2115" s="181">
        <v>38139</v>
      </c>
      <c r="E2115">
        <v>67299</v>
      </c>
      <c r="F2115" t="s">
        <v>3666</v>
      </c>
      <c r="G2115" s="167">
        <v>36535.74</v>
      </c>
      <c r="H2115">
        <v>-7865.34</v>
      </c>
      <c r="I2115">
        <v>28670.400000000001</v>
      </c>
      <c r="J2115" s="181">
        <v>38139</v>
      </c>
      <c r="K2115" s="183">
        <v>2004</v>
      </c>
      <c r="L2115" t="s">
        <v>629</v>
      </c>
    </row>
    <row r="2116" spans="3:12" ht="12.75" customHeight="1">
      <c r="C2116">
        <v>3000</v>
      </c>
      <c r="D2116" s="181">
        <v>33039</v>
      </c>
      <c r="E2116">
        <v>67334</v>
      </c>
      <c r="F2116" t="s">
        <v>975</v>
      </c>
      <c r="G2116" s="167">
        <v>100417.02</v>
      </c>
      <c r="H2116">
        <v>-100417.02</v>
      </c>
      <c r="I2116">
        <v>0</v>
      </c>
      <c r="J2116" s="181">
        <v>33039</v>
      </c>
      <c r="K2116" s="183">
        <v>1990</v>
      </c>
      <c r="L2116" t="s">
        <v>629</v>
      </c>
    </row>
    <row r="2117" spans="3:12" ht="12.75" customHeight="1">
      <c r="C2117">
        <v>3000</v>
      </c>
      <c r="D2117" s="181">
        <v>36831</v>
      </c>
      <c r="E2117">
        <v>67438</v>
      </c>
      <c r="F2117" t="s">
        <v>2690</v>
      </c>
      <c r="G2117" s="167">
        <v>270846.53000000003</v>
      </c>
      <c r="H2117">
        <v>-139185.01999999999</v>
      </c>
      <c r="I2117">
        <v>131661.51</v>
      </c>
      <c r="J2117" s="181">
        <v>36831</v>
      </c>
      <c r="K2117" s="183">
        <v>2000</v>
      </c>
      <c r="L2117" t="s">
        <v>629</v>
      </c>
    </row>
    <row r="2118" spans="3:12" ht="12.75" customHeight="1">
      <c r="C2118">
        <v>3000</v>
      </c>
      <c r="D2118" s="181">
        <v>36950</v>
      </c>
      <c r="E2118">
        <v>67441</v>
      </c>
      <c r="F2118" t="s">
        <v>2698</v>
      </c>
      <c r="G2118" s="167">
        <v>259825.21</v>
      </c>
      <c r="H2118">
        <v>-126303.92</v>
      </c>
      <c r="I2118">
        <v>133521.29</v>
      </c>
      <c r="J2118" s="181">
        <v>36950</v>
      </c>
      <c r="K2118" s="183">
        <v>2001</v>
      </c>
      <c r="L2118" t="s">
        <v>629</v>
      </c>
    </row>
    <row r="2119" spans="3:12" ht="12.75" customHeight="1">
      <c r="C2119">
        <v>3000</v>
      </c>
      <c r="D2119" s="181">
        <v>37011</v>
      </c>
      <c r="E2119">
        <v>67442</v>
      </c>
      <c r="F2119" t="s">
        <v>708</v>
      </c>
      <c r="G2119" s="167">
        <v>114870.47</v>
      </c>
      <c r="H2119">
        <v>-54244.39</v>
      </c>
      <c r="I2119">
        <v>60626.080000000002</v>
      </c>
      <c r="J2119" s="181">
        <v>37011</v>
      </c>
      <c r="K2119" s="183">
        <v>2001</v>
      </c>
      <c r="L2119" t="s">
        <v>629</v>
      </c>
    </row>
    <row r="2120" spans="3:12" ht="12.75" customHeight="1">
      <c r="C2120">
        <v>3000</v>
      </c>
      <c r="D2120" s="181">
        <v>37043</v>
      </c>
      <c r="E2120">
        <v>67443</v>
      </c>
      <c r="F2120" t="s">
        <v>3335</v>
      </c>
      <c r="G2120" s="167">
        <v>265075</v>
      </c>
      <c r="H2120">
        <v>-185000.26</v>
      </c>
      <c r="I2120">
        <v>80074.740000000005</v>
      </c>
      <c r="J2120" s="181">
        <v>37043</v>
      </c>
      <c r="K2120" s="183">
        <v>2001</v>
      </c>
      <c r="L2120" t="s">
        <v>629</v>
      </c>
    </row>
    <row r="2121" spans="3:12" ht="12.75" customHeight="1">
      <c r="C2121">
        <v>3000</v>
      </c>
      <c r="D2121" s="181">
        <v>37102</v>
      </c>
      <c r="E2121">
        <v>67444</v>
      </c>
      <c r="F2121" t="s">
        <v>3357</v>
      </c>
      <c r="G2121" s="167">
        <v>95317.28</v>
      </c>
      <c r="H2121">
        <v>-64537.74</v>
      </c>
      <c r="I2121">
        <v>30779.54</v>
      </c>
      <c r="J2121" s="181">
        <v>37102</v>
      </c>
      <c r="K2121" s="183">
        <v>2001</v>
      </c>
      <c r="L2121" t="s">
        <v>629</v>
      </c>
    </row>
    <row r="2122" spans="3:12" ht="12.75" customHeight="1">
      <c r="C2122">
        <v>3000</v>
      </c>
      <c r="D2122" s="181">
        <v>35048</v>
      </c>
      <c r="E2122">
        <v>67505</v>
      </c>
      <c r="F2122" t="s">
        <v>1960</v>
      </c>
      <c r="G2122" s="167">
        <v>2500</v>
      </c>
      <c r="H2122">
        <v>-2309.0300000000002</v>
      </c>
      <c r="I2122">
        <v>190.97</v>
      </c>
      <c r="J2122" s="181">
        <v>35048</v>
      </c>
      <c r="K2122" s="183">
        <v>1995</v>
      </c>
      <c r="L2122" t="s">
        <v>629</v>
      </c>
    </row>
    <row r="2123" spans="3:12" ht="12.75" customHeight="1">
      <c r="C2123">
        <v>3000</v>
      </c>
      <c r="D2123" s="181">
        <v>35048</v>
      </c>
      <c r="E2123">
        <v>67506</v>
      </c>
      <c r="F2123" t="s">
        <v>1960</v>
      </c>
      <c r="G2123" s="167">
        <v>2500</v>
      </c>
      <c r="H2123">
        <v>-2309.0300000000002</v>
      </c>
      <c r="I2123">
        <v>190.97</v>
      </c>
      <c r="J2123" s="181">
        <v>35048</v>
      </c>
      <c r="K2123" s="183">
        <v>1995</v>
      </c>
      <c r="L2123" t="s">
        <v>629</v>
      </c>
    </row>
    <row r="2124" spans="3:12" ht="12.75" customHeight="1">
      <c r="C2124">
        <v>3000</v>
      </c>
      <c r="D2124" s="181">
        <v>35048</v>
      </c>
      <c r="E2124">
        <v>67512</v>
      </c>
      <c r="F2124" t="s">
        <v>2035</v>
      </c>
      <c r="G2124" s="167">
        <v>40000</v>
      </c>
      <c r="H2124">
        <v>-36944.44</v>
      </c>
      <c r="I2124">
        <v>3055.56</v>
      </c>
      <c r="J2124" s="181">
        <v>35048</v>
      </c>
      <c r="K2124" s="183">
        <v>1995</v>
      </c>
      <c r="L2124" t="s">
        <v>629</v>
      </c>
    </row>
    <row r="2125" spans="3:12" ht="12.75" customHeight="1">
      <c r="C2125">
        <v>3000</v>
      </c>
      <c r="D2125" s="181">
        <v>35048</v>
      </c>
      <c r="E2125">
        <v>67513</v>
      </c>
      <c r="F2125" t="s">
        <v>2043</v>
      </c>
      <c r="G2125" s="167">
        <v>50000</v>
      </c>
      <c r="H2125">
        <v>-46180.56</v>
      </c>
      <c r="I2125">
        <v>3819.44</v>
      </c>
      <c r="J2125" s="181">
        <v>35048</v>
      </c>
      <c r="K2125" s="183">
        <v>1995</v>
      </c>
      <c r="L2125" t="s">
        <v>629</v>
      </c>
    </row>
    <row r="2126" spans="3:12" ht="12.75" customHeight="1">
      <c r="C2126">
        <v>3000</v>
      </c>
      <c r="D2126" s="181">
        <v>35048</v>
      </c>
      <c r="E2126">
        <v>67519</v>
      </c>
      <c r="F2126" t="s">
        <v>2316</v>
      </c>
      <c r="G2126" s="167">
        <v>35000</v>
      </c>
      <c r="H2126">
        <v>-35000</v>
      </c>
      <c r="I2126">
        <v>0</v>
      </c>
      <c r="J2126" s="181">
        <v>35048</v>
      </c>
      <c r="K2126" s="183">
        <v>1995</v>
      </c>
      <c r="L2126" t="s">
        <v>629</v>
      </c>
    </row>
    <row r="2127" spans="3:12" ht="12.75" customHeight="1">
      <c r="C2127">
        <v>3000</v>
      </c>
      <c r="D2127" s="181">
        <v>35048</v>
      </c>
      <c r="E2127">
        <v>67520</v>
      </c>
      <c r="F2127" t="s">
        <v>2042</v>
      </c>
      <c r="G2127" s="167">
        <v>50000</v>
      </c>
      <c r="H2127">
        <v>-50000</v>
      </c>
      <c r="I2127">
        <v>0</v>
      </c>
      <c r="J2127" s="181">
        <v>35048</v>
      </c>
      <c r="K2127" s="183">
        <v>1995</v>
      </c>
      <c r="L2127" t="s">
        <v>629</v>
      </c>
    </row>
    <row r="2128" spans="3:12" ht="12.75" customHeight="1">
      <c r="C2128">
        <v>3000</v>
      </c>
      <c r="D2128" s="181">
        <v>35048</v>
      </c>
      <c r="E2128">
        <v>67521</v>
      </c>
      <c r="F2128" t="s">
        <v>2282</v>
      </c>
      <c r="G2128" s="167">
        <v>10000</v>
      </c>
      <c r="H2128">
        <v>-10000</v>
      </c>
      <c r="I2128">
        <v>0</v>
      </c>
      <c r="J2128" s="181">
        <v>35048</v>
      </c>
      <c r="K2128" s="183">
        <v>1995</v>
      </c>
      <c r="L2128" t="s">
        <v>629</v>
      </c>
    </row>
    <row r="2129" spans="3:12" ht="12.75" customHeight="1">
      <c r="C2129">
        <v>3000</v>
      </c>
      <c r="D2129" s="181">
        <v>35048</v>
      </c>
      <c r="E2129">
        <v>67522</v>
      </c>
      <c r="F2129" t="s">
        <v>2307</v>
      </c>
      <c r="G2129" s="167">
        <v>25000</v>
      </c>
      <c r="H2129">
        <v>-25000</v>
      </c>
      <c r="I2129">
        <v>0</v>
      </c>
      <c r="J2129" s="181">
        <v>35048</v>
      </c>
      <c r="K2129" s="183">
        <v>1995</v>
      </c>
      <c r="L2129" t="s">
        <v>629</v>
      </c>
    </row>
    <row r="2130" spans="3:12" ht="12.75" customHeight="1">
      <c r="C2130">
        <v>3000</v>
      </c>
      <c r="D2130" s="181">
        <v>35048</v>
      </c>
      <c r="E2130">
        <v>67523</v>
      </c>
      <c r="F2130" t="s">
        <v>2297</v>
      </c>
      <c r="G2130" s="167">
        <v>15000</v>
      </c>
      <c r="H2130">
        <v>-15000</v>
      </c>
      <c r="I2130">
        <v>0</v>
      </c>
      <c r="J2130" s="181">
        <v>35048</v>
      </c>
      <c r="K2130" s="183">
        <v>1995</v>
      </c>
      <c r="L2130" t="s">
        <v>629</v>
      </c>
    </row>
    <row r="2131" spans="3:12" ht="12.75" customHeight="1">
      <c r="C2131">
        <v>3000</v>
      </c>
      <c r="D2131" s="181">
        <v>35333</v>
      </c>
      <c r="E2131">
        <v>67576</v>
      </c>
      <c r="F2131" t="s">
        <v>794</v>
      </c>
      <c r="G2131" s="167">
        <v>58874.19</v>
      </c>
      <c r="H2131">
        <v>-58874.19</v>
      </c>
      <c r="I2131">
        <v>0</v>
      </c>
      <c r="J2131" s="181">
        <v>35333</v>
      </c>
      <c r="K2131" s="183">
        <v>1996</v>
      </c>
      <c r="L2131" t="s">
        <v>629</v>
      </c>
    </row>
    <row r="2132" spans="3:12" ht="12.75" customHeight="1">
      <c r="C2132">
        <v>3000</v>
      </c>
      <c r="D2132" s="181">
        <v>35246</v>
      </c>
      <c r="E2132">
        <v>67577</v>
      </c>
      <c r="F2132" t="s">
        <v>177</v>
      </c>
      <c r="G2132" s="167">
        <v>9050</v>
      </c>
      <c r="H2132">
        <v>-9050</v>
      </c>
      <c r="I2132">
        <v>0</v>
      </c>
      <c r="J2132" s="181">
        <v>35246</v>
      </c>
      <c r="K2132" s="183">
        <v>1996</v>
      </c>
      <c r="L2132" t="s">
        <v>629</v>
      </c>
    </row>
    <row r="2133" spans="3:12" ht="12.75" customHeight="1">
      <c r="C2133">
        <v>3000</v>
      </c>
      <c r="D2133" s="181">
        <v>35255</v>
      </c>
      <c r="E2133">
        <v>67579</v>
      </c>
      <c r="F2133" t="s">
        <v>185</v>
      </c>
      <c r="G2133" s="167">
        <v>30909</v>
      </c>
      <c r="H2133">
        <v>-27045.37</v>
      </c>
      <c r="I2133">
        <v>3863.63</v>
      </c>
      <c r="J2133" s="181">
        <v>35255</v>
      </c>
      <c r="K2133" s="183">
        <v>1996</v>
      </c>
      <c r="L2133" t="s">
        <v>629</v>
      </c>
    </row>
    <row r="2134" spans="3:12" ht="12.75" customHeight="1">
      <c r="C2134">
        <v>3000</v>
      </c>
      <c r="D2134" s="181">
        <v>35389</v>
      </c>
      <c r="E2134">
        <v>67580</v>
      </c>
      <c r="F2134" t="s">
        <v>1765</v>
      </c>
      <c r="G2134" s="167">
        <v>129781.8</v>
      </c>
      <c r="H2134">
        <v>-129781.8</v>
      </c>
      <c r="I2134">
        <v>0</v>
      </c>
      <c r="J2134" s="181">
        <v>35389</v>
      </c>
      <c r="K2134" s="183">
        <v>1996</v>
      </c>
      <c r="L2134" t="s">
        <v>629</v>
      </c>
    </row>
    <row r="2135" spans="3:12" ht="12.75" customHeight="1">
      <c r="C2135">
        <v>3000</v>
      </c>
      <c r="D2135" s="181">
        <v>35389</v>
      </c>
      <c r="E2135">
        <v>67581</v>
      </c>
      <c r="F2135" t="s">
        <v>813</v>
      </c>
      <c r="G2135" s="167">
        <v>37839.61</v>
      </c>
      <c r="H2135">
        <v>-37839.61</v>
      </c>
      <c r="I2135">
        <v>0</v>
      </c>
      <c r="J2135" s="181">
        <v>35389</v>
      </c>
      <c r="K2135" s="183">
        <v>1996</v>
      </c>
      <c r="L2135" t="s">
        <v>629</v>
      </c>
    </row>
    <row r="2136" spans="3:12" ht="12.75" customHeight="1">
      <c r="C2136">
        <v>3000</v>
      </c>
      <c r="D2136" s="181">
        <v>35389</v>
      </c>
      <c r="E2136">
        <v>67582</v>
      </c>
      <c r="F2136" t="s">
        <v>1764</v>
      </c>
      <c r="G2136" s="167">
        <v>39319.919999999998</v>
      </c>
      <c r="H2136">
        <v>-33039.660000000003</v>
      </c>
      <c r="I2136">
        <v>6280.26</v>
      </c>
      <c r="J2136" s="181">
        <v>35389</v>
      </c>
      <c r="K2136" s="183">
        <v>1996</v>
      </c>
      <c r="L2136" t="s">
        <v>629</v>
      </c>
    </row>
    <row r="2137" spans="3:12" ht="12.75" customHeight="1">
      <c r="C2137">
        <v>3000</v>
      </c>
      <c r="D2137" s="181">
        <v>35528</v>
      </c>
      <c r="E2137">
        <v>67586</v>
      </c>
      <c r="F2137" t="s">
        <v>3220</v>
      </c>
      <c r="G2137" s="167">
        <v>19101.64</v>
      </c>
      <c r="H2137">
        <v>-19101.64</v>
      </c>
      <c r="I2137">
        <v>0</v>
      </c>
      <c r="J2137" s="181">
        <v>35528</v>
      </c>
      <c r="K2137" s="183">
        <v>1997</v>
      </c>
      <c r="L2137" t="s">
        <v>629</v>
      </c>
    </row>
    <row r="2138" spans="3:12" ht="12.75" customHeight="1">
      <c r="C2138">
        <v>3000</v>
      </c>
      <c r="D2138" s="181">
        <v>35545</v>
      </c>
      <c r="E2138">
        <v>67588</v>
      </c>
      <c r="F2138" t="s">
        <v>1267</v>
      </c>
      <c r="G2138" s="167">
        <v>8560</v>
      </c>
      <c r="H2138">
        <v>-6895.55</v>
      </c>
      <c r="I2138">
        <v>1664.45</v>
      </c>
      <c r="J2138" s="181">
        <v>35545</v>
      </c>
      <c r="K2138" s="183">
        <v>1997</v>
      </c>
      <c r="L2138" t="s">
        <v>629</v>
      </c>
    </row>
    <row r="2139" spans="3:12" ht="12.75" customHeight="1">
      <c r="C2139">
        <v>3000</v>
      </c>
      <c r="D2139" s="181">
        <v>35461</v>
      </c>
      <c r="E2139">
        <v>67589</v>
      </c>
      <c r="F2139" t="s">
        <v>3232</v>
      </c>
      <c r="G2139" s="167">
        <v>13096.8</v>
      </c>
      <c r="H2139">
        <v>-13096.8</v>
      </c>
      <c r="I2139">
        <v>0</v>
      </c>
      <c r="J2139" s="181">
        <v>35461</v>
      </c>
      <c r="K2139" s="183">
        <v>1997</v>
      </c>
      <c r="L2139" t="s">
        <v>629</v>
      </c>
    </row>
    <row r="2140" spans="3:12" ht="12.75" customHeight="1">
      <c r="C2140">
        <v>3000</v>
      </c>
      <c r="D2140" s="181">
        <v>35467</v>
      </c>
      <c r="E2140">
        <v>67591</v>
      </c>
      <c r="F2140" t="s">
        <v>3175</v>
      </c>
      <c r="G2140" s="167">
        <v>16938.099999999999</v>
      </c>
      <c r="H2140">
        <v>-13997.46</v>
      </c>
      <c r="I2140">
        <v>2940.64</v>
      </c>
      <c r="J2140" s="181">
        <v>35467</v>
      </c>
      <c r="K2140" s="183">
        <v>1997</v>
      </c>
      <c r="L2140" t="s">
        <v>629</v>
      </c>
    </row>
    <row r="2141" spans="3:12" ht="12.75" customHeight="1">
      <c r="C2141">
        <v>3000</v>
      </c>
      <c r="D2141" s="181">
        <v>35557</v>
      </c>
      <c r="E2141">
        <v>67593</v>
      </c>
      <c r="F2141" t="s">
        <v>1815</v>
      </c>
      <c r="G2141" s="167">
        <v>118000</v>
      </c>
      <c r="H2141">
        <v>-95055.55</v>
      </c>
      <c r="I2141">
        <v>22944.45</v>
      </c>
      <c r="J2141" s="181">
        <v>35557</v>
      </c>
      <c r="K2141" s="183">
        <v>1997</v>
      </c>
      <c r="L2141" t="s">
        <v>629</v>
      </c>
    </row>
    <row r="2142" spans="3:12" ht="12.75" customHeight="1">
      <c r="C2142">
        <v>3000</v>
      </c>
      <c r="D2142" s="181">
        <v>35557</v>
      </c>
      <c r="E2142">
        <v>67594</v>
      </c>
      <c r="F2142" t="s">
        <v>1819</v>
      </c>
      <c r="G2142" s="167">
        <v>660000</v>
      </c>
      <c r="H2142">
        <v>-531666.66</v>
      </c>
      <c r="I2142">
        <v>128333.34</v>
      </c>
      <c r="J2142" s="181">
        <v>35557</v>
      </c>
      <c r="K2142" s="183">
        <v>1997</v>
      </c>
      <c r="L2142" t="s">
        <v>629</v>
      </c>
    </row>
    <row r="2143" spans="3:12" ht="12.75" customHeight="1">
      <c r="C2143">
        <v>3000</v>
      </c>
      <c r="D2143" s="181">
        <v>35557</v>
      </c>
      <c r="E2143">
        <v>67596</v>
      </c>
      <c r="F2143" t="s">
        <v>1818</v>
      </c>
      <c r="G2143" s="167">
        <v>298000</v>
      </c>
      <c r="H2143">
        <v>-298000</v>
      </c>
      <c r="I2143">
        <v>0</v>
      </c>
      <c r="J2143" s="181">
        <v>35557</v>
      </c>
      <c r="K2143" s="183">
        <v>1997</v>
      </c>
      <c r="L2143" t="s">
        <v>629</v>
      </c>
    </row>
    <row r="2144" spans="3:12" ht="12.75" customHeight="1">
      <c r="C2144">
        <v>3000</v>
      </c>
      <c r="D2144" s="181">
        <v>35764</v>
      </c>
      <c r="E2144">
        <v>67597</v>
      </c>
      <c r="F2144" t="s">
        <v>1430</v>
      </c>
      <c r="G2144" s="167">
        <v>65184.5</v>
      </c>
      <c r="H2144">
        <v>-49341.04</v>
      </c>
      <c r="I2144">
        <v>15843.46</v>
      </c>
      <c r="J2144" s="181">
        <v>35764</v>
      </c>
      <c r="K2144" s="183">
        <v>1997</v>
      </c>
      <c r="L2144" t="s">
        <v>629</v>
      </c>
    </row>
    <row r="2145" spans="3:12" ht="12.75" customHeight="1">
      <c r="C2145">
        <v>3000</v>
      </c>
      <c r="D2145" s="181">
        <v>35888</v>
      </c>
      <c r="E2145">
        <v>67599</v>
      </c>
      <c r="F2145" t="s">
        <v>2547</v>
      </c>
      <c r="G2145" s="167">
        <v>74526.22</v>
      </c>
      <c r="H2145">
        <v>-65210.44</v>
      </c>
      <c r="I2145">
        <v>9315.7800000000007</v>
      </c>
      <c r="J2145" s="181">
        <v>35888</v>
      </c>
      <c r="K2145" s="183">
        <v>1998</v>
      </c>
      <c r="L2145" t="s">
        <v>629</v>
      </c>
    </row>
    <row r="2146" spans="3:12" ht="12.75" customHeight="1">
      <c r="C2146">
        <v>3000</v>
      </c>
      <c r="D2146" s="181">
        <v>35621</v>
      </c>
      <c r="E2146">
        <v>67610</v>
      </c>
      <c r="F2146" t="s">
        <v>2556</v>
      </c>
      <c r="G2146" s="167">
        <v>5486.57</v>
      </c>
      <c r="H2146">
        <v>-4343.53</v>
      </c>
      <c r="I2146">
        <v>1143.04</v>
      </c>
      <c r="J2146" s="181">
        <v>35621</v>
      </c>
      <c r="K2146" s="183">
        <v>1997</v>
      </c>
      <c r="L2146" t="s">
        <v>629</v>
      </c>
    </row>
    <row r="2147" spans="3:12" ht="12.75" customHeight="1">
      <c r="C2147">
        <v>3000</v>
      </c>
      <c r="D2147" s="181">
        <v>35844</v>
      </c>
      <c r="E2147">
        <v>67613</v>
      </c>
      <c r="F2147" t="s">
        <v>3152</v>
      </c>
      <c r="G2147" s="167">
        <v>14975.55</v>
      </c>
      <c r="H2147">
        <v>-11023.67</v>
      </c>
      <c r="I2147">
        <v>3951.88</v>
      </c>
      <c r="J2147" s="181">
        <v>35844</v>
      </c>
      <c r="K2147" s="183">
        <v>1998</v>
      </c>
      <c r="L2147" t="s">
        <v>629</v>
      </c>
    </row>
    <row r="2148" spans="3:12" ht="12.75" customHeight="1">
      <c r="C2148">
        <v>3000</v>
      </c>
      <c r="D2148" s="181">
        <v>35707</v>
      </c>
      <c r="E2148">
        <v>67614</v>
      </c>
      <c r="F2148" t="s">
        <v>1419</v>
      </c>
      <c r="G2148" s="167">
        <v>5345.72</v>
      </c>
      <c r="H2148">
        <v>-5345.72</v>
      </c>
      <c r="I2148">
        <v>0</v>
      </c>
      <c r="J2148" s="181">
        <v>35707</v>
      </c>
      <c r="K2148" s="183">
        <v>1997</v>
      </c>
      <c r="L2148" t="s">
        <v>629</v>
      </c>
    </row>
    <row r="2149" spans="3:12" ht="12.75" customHeight="1">
      <c r="C2149">
        <v>3000</v>
      </c>
      <c r="D2149" s="181">
        <v>35947</v>
      </c>
      <c r="E2149">
        <v>67619</v>
      </c>
      <c r="F2149" t="s">
        <v>1530</v>
      </c>
      <c r="G2149" s="167">
        <v>5881.93</v>
      </c>
      <c r="H2149">
        <v>-5881.93</v>
      </c>
      <c r="I2149">
        <v>0</v>
      </c>
      <c r="J2149" s="181">
        <v>35947</v>
      </c>
      <c r="K2149" s="183">
        <v>1998</v>
      </c>
      <c r="L2149" t="s">
        <v>629</v>
      </c>
    </row>
    <row r="2150" spans="3:12" ht="12.75" customHeight="1">
      <c r="C2150">
        <v>3000</v>
      </c>
      <c r="D2150" s="181">
        <v>35947</v>
      </c>
      <c r="E2150">
        <v>67620</v>
      </c>
      <c r="F2150" t="s">
        <v>1534</v>
      </c>
      <c r="G2150" s="167">
        <v>8188.9</v>
      </c>
      <c r="H2150">
        <v>-8188.9</v>
      </c>
      <c r="I2150">
        <v>0</v>
      </c>
      <c r="J2150" s="181">
        <v>35947</v>
      </c>
      <c r="K2150" s="183">
        <v>1998</v>
      </c>
      <c r="L2150" t="s">
        <v>629</v>
      </c>
    </row>
    <row r="2151" spans="3:12" ht="12.75" customHeight="1">
      <c r="C2151">
        <v>3000</v>
      </c>
      <c r="D2151" s="181">
        <v>35947</v>
      </c>
      <c r="E2151">
        <v>67621</v>
      </c>
      <c r="F2151" t="s">
        <v>1527</v>
      </c>
      <c r="G2151" s="167">
        <v>5332.16</v>
      </c>
      <c r="H2151">
        <v>-5332.16</v>
      </c>
      <c r="I2151">
        <v>0</v>
      </c>
      <c r="J2151" s="181">
        <v>35947</v>
      </c>
      <c r="K2151" s="183">
        <v>1998</v>
      </c>
      <c r="L2151" t="s">
        <v>629</v>
      </c>
    </row>
    <row r="2152" spans="3:12" ht="12.75" customHeight="1">
      <c r="C2152">
        <v>3000</v>
      </c>
      <c r="D2152" s="181">
        <v>35947</v>
      </c>
      <c r="E2152">
        <v>67623</v>
      </c>
      <c r="F2152" t="s">
        <v>1538</v>
      </c>
      <c r="G2152" s="167">
        <v>10248</v>
      </c>
      <c r="H2152">
        <v>-10248</v>
      </c>
      <c r="I2152">
        <v>0</v>
      </c>
      <c r="J2152" s="181">
        <v>35947</v>
      </c>
      <c r="K2152" s="183">
        <v>1998</v>
      </c>
      <c r="L2152" t="s">
        <v>629</v>
      </c>
    </row>
    <row r="2153" spans="3:12" ht="12.75" customHeight="1">
      <c r="C2153">
        <v>3000</v>
      </c>
      <c r="D2153" s="181">
        <v>35947</v>
      </c>
      <c r="E2153">
        <v>67624</v>
      </c>
      <c r="F2153" t="s">
        <v>3627</v>
      </c>
      <c r="G2153" s="167">
        <v>19919.55</v>
      </c>
      <c r="H2153">
        <v>-19919.55</v>
      </c>
      <c r="I2153">
        <v>0</v>
      </c>
      <c r="J2153" s="181">
        <v>35947</v>
      </c>
      <c r="K2153" s="183">
        <v>1998</v>
      </c>
      <c r="L2153" t="s">
        <v>629</v>
      </c>
    </row>
    <row r="2154" spans="3:12" ht="12.75" customHeight="1">
      <c r="C2154">
        <v>3000</v>
      </c>
      <c r="D2154" s="181">
        <v>35947</v>
      </c>
      <c r="E2154">
        <v>67625</v>
      </c>
      <c r="F2154" t="s">
        <v>3623</v>
      </c>
      <c r="G2154" s="167">
        <v>13954.83</v>
      </c>
      <c r="H2154">
        <v>-13954.83</v>
      </c>
      <c r="I2154">
        <v>0</v>
      </c>
      <c r="J2154" s="181">
        <v>35947</v>
      </c>
      <c r="K2154" s="183">
        <v>1998</v>
      </c>
      <c r="L2154" t="s">
        <v>629</v>
      </c>
    </row>
    <row r="2155" spans="3:12" ht="12.75" customHeight="1">
      <c r="C2155">
        <v>3000</v>
      </c>
      <c r="D2155" s="181">
        <v>35947</v>
      </c>
      <c r="E2155">
        <v>67626</v>
      </c>
      <c r="F2155" t="s">
        <v>3618</v>
      </c>
      <c r="G2155" s="167">
        <v>11730.76</v>
      </c>
      <c r="H2155">
        <v>-11730.76</v>
      </c>
      <c r="I2155">
        <v>0</v>
      </c>
      <c r="J2155" s="181">
        <v>35947</v>
      </c>
      <c r="K2155" s="183">
        <v>1998</v>
      </c>
      <c r="L2155" t="s">
        <v>629</v>
      </c>
    </row>
    <row r="2156" spans="3:12" ht="12.75" customHeight="1">
      <c r="C2156">
        <v>3000</v>
      </c>
      <c r="D2156" s="181">
        <v>35947</v>
      </c>
      <c r="E2156">
        <v>67627</v>
      </c>
      <c r="F2156" t="s">
        <v>1531</v>
      </c>
      <c r="G2156" s="167">
        <v>6527.67</v>
      </c>
      <c r="H2156">
        <v>-6527.67</v>
      </c>
      <c r="I2156">
        <v>0</v>
      </c>
      <c r="J2156" s="181">
        <v>35947</v>
      </c>
      <c r="K2156" s="183">
        <v>1998</v>
      </c>
      <c r="L2156" t="s">
        <v>629</v>
      </c>
    </row>
    <row r="2157" spans="3:12" ht="12.75" customHeight="1">
      <c r="C2157">
        <v>3000</v>
      </c>
      <c r="D2157" s="181">
        <v>35947</v>
      </c>
      <c r="E2157">
        <v>67629</v>
      </c>
      <c r="F2157" t="s">
        <v>3620</v>
      </c>
      <c r="G2157" s="167">
        <v>13334.69</v>
      </c>
      <c r="H2157">
        <v>-9538.01</v>
      </c>
      <c r="I2157">
        <v>3796.68</v>
      </c>
      <c r="J2157" s="181">
        <v>35947</v>
      </c>
      <c r="K2157" s="183">
        <v>1998</v>
      </c>
      <c r="L2157" t="s">
        <v>629</v>
      </c>
    </row>
    <row r="2158" spans="3:12" ht="12.75" customHeight="1">
      <c r="C2158">
        <v>3000</v>
      </c>
      <c r="D2158" s="181">
        <v>36217</v>
      </c>
      <c r="E2158">
        <v>67633</v>
      </c>
      <c r="F2158" t="s">
        <v>1741</v>
      </c>
      <c r="G2158" s="167">
        <v>144174.6</v>
      </c>
      <c r="H2158">
        <v>-141170.96</v>
      </c>
      <c r="I2158">
        <v>3003.64</v>
      </c>
      <c r="J2158" s="181">
        <v>36217</v>
      </c>
      <c r="K2158" s="183">
        <v>1999</v>
      </c>
      <c r="L2158" t="s">
        <v>629</v>
      </c>
    </row>
    <row r="2159" spans="3:12" ht="12.75" customHeight="1">
      <c r="C2159">
        <v>3000</v>
      </c>
      <c r="D2159" s="181">
        <v>36206</v>
      </c>
      <c r="E2159">
        <v>67637</v>
      </c>
      <c r="F2159" t="s">
        <v>3038</v>
      </c>
      <c r="G2159" s="167">
        <v>87159.25</v>
      </c>
      <c r="H2159">
        <v>-68847</v>
      </c>
      <c r="I2159">
        <v>18312.25</v>
      </c>
      <c r="J2159" s="181">
        <v>36206</v>
      </c>
      <c r="K2159" s="183">
        <v>1999</v>
      </c>
      <c r="L2159" t="s">
        <v>629</v>
      </c>
    </row>
    <row r="2160" spans="3:12" ht="12.75" customHeight="1">
      <c r="C2160">
        <v>3000</v>
      </c>
      <c r="D2160" s="181">
        <v>34851</v>
      </c>
      <c r="E2160">
        <v>67673</v>
      </c>
      <c r="F2160" t="s">
        <v>1930</v>
      </c>
      <c r="G2160" s="167">
        <v>42510.35</v>
      </c>
      <c r="H2160">
        <v>-41034.300000000003</v>
      </c>
      <c r="I2160">
        <v>1476.05</v>
      </c>
      <c r="J2160" s="181">
        <v>34851</v>
      </c>
      <c r="K2160" s="183">
        <v>1995</v>
      </c>
      <c r="L2160" t="s">
        <v>629</v>
      </c>
    </row>
    <row r="2161" spans="3:12" ht="12.75" customHeight="1">
      <c r="C2161">
        <v>3000</v>
      </c>
      <c r="D2161" s="181">
        <v>34880</v>
      </c>
      <c r="E2161">
        <v>67679</v>
      </c>
      <c r="F2161" t="s">
        <v>1940</v>
      </c>
      <c r="G2161" s="167">
        <v>1604</v>
      </c>
      <c r="H2161">
        <v>-1604</v>
      </c>
      <c r="I2161">
        <v>0</v>
      </c>
      <c r="J2161" s="181">
        <v>34880</v>
      </c>
      <c r="K2161" s="183">
        <v>1995</v>
      </c>
      <c r="L2161" t="s">
        <v>629</v>
      </c>
    </row>
    <row r="2162" spans="3:12" ht="12.75" customHeight="1">
      <c r="C2162">
        <v>3000</v>
      </c>
      <c r="D2162" s="181">
        <v>34911</v>
      </c>
      <c r="E2162">
        <v>67684</v>
      </c>
      <c r="F2162" t="s">
        <v>1942</v>
      </c>
      <c r="G2162" s="167">
        <v>4100</v>
      </c>
      <c r="H2162">
        <v>-3900.7</v>
      </c>
      <c r="I2162">
        <v>199.3</v>
      </c>
      <c r="J2162" s="181">
        <v>34911</v>
      </c>
      <c r="K2162" s="183">
        <v>1995</v>
      </c>
      <c r="L2162" t="s">
        <v>629</v>
      </c>
    </row>
    <row r="2163" spans="3:12" ht="12.75" customHeight="1">
      <c r="C2163">
        <v>3000</v>
      </c>
      <c r="D2163" s="181">
        <v>34972</v>
      </c>
      <c r="E2163">
        <v>67685</v>
      </c>
      <c r="F2163" t="s">
        <v>1949</v>
      </c>
      <c r="G2163" s="167">
        <v>4999</v>
      </c>
      <c r="H2163">
        <v>-4686.5600000000004</v>
      </c>
      <c r="I2163">
        <v>312.44</v>
      </c>
      <c r="J2163" s="181">
        <v>34972</v>
      </c>
      <c r="K2163" s="183">
        <v>1995</v>
      </c>
      <c r="L2163" t="s">
        <v>629</v>
      </c>
    </row>
    <row r="2164" spans="3:12" ht="12.75" customHeight="1">
      <c r="C2164">
        <v>3000</v>
      </c>
      <c r="D2164" s="181">
        <v>35003</v>
      </c>
      <c r="E2164">
        <v>67686</v>
      </c>
      <c r="F2164" t="s">
        <v>1952</v>
      </c>
      <c r="G2164" s="167">
        <v>2500</v>
      </c>
      <c r="H2164">
        <v>-2326.39</v>
      </c>
      <c r="I2164">
        <v>173.61</v>
      </c>
      <c r="J2164" s="181">
        <v>35003</v>
      </c>
      <c r="K2164" s="183">
        <v>1995</v>
      </c>
      <c r="L2164" t="s">
        <v>629</v>
      </c>
    </row>
    <row r="2165" spans="3:12" ht="12.75" customHeight="1">
      <c r="C2165">
        <v>3000</v>
      </c>
      <c r="D2165" s="181">
        <v>35185</v>
      </c>
      <c r="E2165">
        <v>67728</v>
      </c>
      <c r="F2165" t="s">
        <v>2736</v>
      </c>
      <c r="G2165" s="167">
        <v>5500</v>
      </c>
      <c r="H2165">
        <v>-4888.8900000000003</v>
      </c>
      <c r="I2165">
        <v>611.11</v>
      </c>
      <c r="J2165" s="181">
        <v>35185</v>
      </c>
      <c r="K2165" s="183">
        <v>1996</v>
      </c>
      <c r="L2165" t="s">
        <v>629</v>
      </c>
    </row>
    <row r="2166" spans="3:12" ht="12.75" customHeight="1">
      <c r="C2166">
        <v>3000</v>
      </c>
      <c r="D2166" s="181">
        <v>35123</v>
      </c>
      <c r="E2166">
        <v>67731</v>
      </c>
      <c r="F2166" t="s">
        <v>2729</v>
      </c>
      <c r="G2166" s="167">
        <v>248793.14</v>
      </c>
      <c r="H2166">
        <v>-224604.92</v>
      </c>
      <c r="I2166">
        <v>24188.22</v>
      </c>
      <c r="J2166" s="181">
        <v>35123</v>
      </c>
      <c r="K2166" s="183">
        <v>1996</v>
      </c>
      <c r="L2166" t="s">
        <v>629</v>
      </c>
    </row>
    <row r="2167" spans="3:12" ht="12.75" customHeight="1">
      <c r="C2167">
        <v>3000</v>
      </c>
      <c r="D2167" s="181">
        <v>35123</v>
      </c>
      <c r="E2167">
        <v>67733</v>
      </c>
      <c r="F2167" t="s">
        <v>2726</v>
      </c>
      <c r="G2167" s="167">
        <v>58780.79</v>
      </c>
      <c r="H2167">
        <v>-53065.99</v>
      </c>
      <c r="I2167">
        <v>5714.8</v>
      </c>
      <c r="J2167" s="181">
        <v>35123</v>
      </c>
      <c r="K2167" s="183">
        <v>1996</v>
      </c>
      <c r="L2167" t="s">
        <v>629</v>
      </c>
    </row>
    <row r="2168" spans="3:12" ht="12.75" customHeight="1">
      <c r="C2168">
        <v>3000</v>
      </c>
      <c r="D2168" s="181">
        <v>35123</v>
      </c>
      <c r="E2168">
        <v>67734</v>
      </c>
      <c r="F2168" t="s">
        <v>2727</v>
      </c>
      <c r="G2168" s="167">
        <v>102524.64</v>
      </c>
      <c r="H2168">
        <v>-102524.64</v>
      </c>
      <c r="I2168">
        <v>0</v>
      </c>
      <c r="J2168" s="181">
        <v>35123</v>
      </c>
      <c r="K2168" s="183">
        <v>1996</v>
      </c>
      <c r="L2168" t="s">
        <v>629</v>
      </c>
    </row>
    <row r="2169" spans="3:12" ht="12.75" customHeight="1">
      <c r="C2169">
        <v>3000</v>
      </c>
      <c r="D2169" s="181">
        <v>35123</v>
      </c>
      <c r="E2169">
        <v>67735</v>
      </c>
      <c r="F2169" t="s">
        <v>2728</v>
      </c>
      <c r="G2169" s="167">
        <v>170874.4</v>
      </c>
      <c r="H2169">
        <v>-154261.60999999999</v>
      </c>
      <c r="I2169">
        <v>16612.79</v>
      </c>
      <c r="J2169" s="181">
        <v>35123</v>
      </c>
      <c r="K2169" s="183">
        <v>1996</v>
      </c>
      <c r="L2169" t="s">
        <v>629</v>
      </c>
    </row>
    <row r="2170" spans="3:12" ht="12.75" customHeight="1">
      <c r="C2170">
        <v>3000</v>
      </c>
      <c r="D2170" s="181">
        <v>35123</v>
      </c>
      <c r="E2170">
        <v>67736</v>
      </c>
      <c r="F2170" t="s">
        <v>2725</v>
      </c>
      <c r="G2170" s="167">
        <v>47844.83</v>
      </c>
      <c r="H2170">
        <v>-43193.25</v>
      </c>
      <c r="I2170">
        <v>4651.58</v>
      </c>
      <c r="J2170" s="181">
        <v>35123</v>
      </c>
      <c r="K2170" s="183">
        <v>1996</v>
      </c>
      <c r="L2170" t="s">
        <v>629</v>
      </c>
    </row>
    <row r="2171" spans="3:12" ht="12.75" customHeight="1">
      <c r="C2171">
        <v>3000</v>
      </c>
      <c r="D2171" s="181">
        <v>35185</v>
      </c>
      <c r="E2171">
        <v>67738</v>
      </c>
      <c r="F2171" t="s">
        <v>2742</v>
      </c>
      <c r="G2171" s="167">
        <v>1139906.79</v>
      </c>
      <c r="H2171">
        <v>-1013250.47</v>
      </c>
      <c r="I2171">
        <v>126656.32000000001</v>
      </c>
      <c r="J2171" s="181">
        <v>35185</v>
      </c>
      <c r="K2171" s="183">
        <v>1996</v>
      </c>
      <c r="L2171" t="s">
        <v>629</v>
      </c>
    </row>
    <row r="2172" spans="3:12" ht="12.75" customHeight="1">
      <c r="C2172">
        <v>3000</v>
      </c>
      <c r="D2172" s="181">
        <v>35137</v>
      </c>
      <c r="E2172">
        <v>67740</v>
      </c>
      <c r="F2172" t="s">
        <v>2385</v>
      </c>
      <c r="G2172" s="167">
        <v>11395</v>
      </c>
      <c r="H2172">
        <v>-11395</v>
      </c>
      <c r="I2172">
        <v>0</v>
      </c>
      <c r="J2172" s="181">
        <v>35137</v>
      </c>
      <c r="K2172" s="183">
        <v>1996</v>
      </c>
      <c r="L2172" t="s">
        <v>629</v>
      </c>
    </row>
    <row r="2173" spans="3:12" ht="12.75" customHeight="1">
      <c r="C2173">
        <v>3000</v>
      </c>
      <c r="D2173" s="181">
        <v>35519</v>
      </c>
      <c r="E2173">
        <v>67743</v>
      </c>
      <c r="F2173" t="s">
        <v>3196</v>
      </c>
      <c r="G2173" s="167">
        <v>3000</v>
      </c>
      <c r="H2173">
        <v>-2437.5</v>
      </c>
      <c r="I2173">
        <v>562.5</v>
      </c>
      <c r="J2173" s="181">
        <v>35519</v>
      </c>
      <c r="K2173" s="183">
        <v>1997</v>
      </c>
      <c r="L2173" t="s">
        <v>629</v>
      </c>
    </row>
    <row r="2174" spans="3:12" ht="12.75" customHeight="1">
      <c r="C2174">
        <v>3000</v>
      </c>
      <c r="D2174" s="181">
        <v>35519</v>
      </c>
      <c r="E2174">
        <v>67745</v>
      </c>
      <c r="F2174" t="s">
        <v>3204</v>
      </c>
      <c r="G2174" s="167">
        <v>16500</v>
      </c>
      <c r="H2174">
        <v>-16500</v>
      </c>
      <c r="I2174">
        <v>0</v>
      </c>
      <c r="J2174" s="181">
        <v>35519</v>
      </c>
      <c r="K2174" s="183">
        <v>1997</v>
      </c>
      <c r="L2174" t="s">
        <v>629</v>
      </c>
    </row>
    <row r="2175" spans="3:12" ht="12.75" customHeight="1">
      <c r="C2175">
        <v>3000</v>
      </c>
      <c r="D2175" s="181">
        <v>35519</v>
      </c>
      <c r="E2175">
        <v>67749</v>
      </c>
      <c r="F2175" t="s">
        <v>3197</v>
      </c>
      <c r="G2175" s="167">
        <v>4000</v>
      </c>
      <c r="H2175">
        <v>-4000</v>
      </c>
      <c r="I2175">
        <v>0</v>
      </c>
      <c r="J2175" s="181">
        <v>35519</v>
      </c>
      <c r="K2175" s="183">
        <v>1997</v>
      </c>
      <c r="L2175" t="s">
        <v>629</v>
      </c>
    </row>
    <row r="2176" spans="3:12" ht="12.75" customHeight="1">
      <c r="C2176">
        <v>3000</v>
      </c>
      <c r="D2176" s="181">
        <v>35499</v>
      </c>
      <c r="E2176">
        <v>67758</v>
      </c>
      <c r="F2176" t="s">
        <v>3184</v>
      </c>
      <c r="G2176" s="167">
        <v>72393.41</v>
      </c>
      <c r="H2176">
        <v>-59322.38</v>
      </c>
      <c r="I2176">
        <v>13071.03</v>
      </c>
      <c r="J2176" s="181">
        <v>35499</v>
      </c>
      <c r="K2176" s="183">
        <v>1997</v>
      </c>
      <c r="L2176" t="s">
        <v>629</v>
      </c>
    </row>
    <row r="2177" spans="3:12" ht="12.75" customHeight="1">
      <c r="C2177">
        <v>3000</v>
      </c>
      <c r="D2177" s="181">
        <v>35507</v>
      </c>
      <c r="E2177">
        <v>67759</v>
      </c>
      <c r="F2177" t="s">
        <v>3189</v>
      </c>
      <c r="G2177" s="167">
        <v>63687.24</v>
      </c>
      <c r="H2177">
        <v>-51745.89</v>
      </c>
      <c r="I2177">
        <v>11941.35</v>
      </c>
      <c r="J2177" s="181">
        <v>35507</v>
      </c>
      <c r="K2177" s="183">
        <v>1997</v>
      </c>
      <c r="L2177" t="s">
        <v>629</v>
      </c>
    </row>
    <row r="2178" spans="3:12" ht="12.75" customHeight="1">
      <c r="C2178">
        <v>3000</v>
      </c>
      <c r="D2178" s="181">
        <v>35781</v>
      </c>
      <c r="E2178">
        <v>67768</v>
      </c>
      <c r="F2178" t="s">
        <v>1435</v>
      </c>
      <c r="G2178" s="167">
        <v>8926.43</v>
      </c>
      <c r="H2178">
        <v>-6694.82</v>
      </c>
      <c r="I2178">
        <v>2231.61</v>
      </c>
      <c r="J2178" s="181">
        <v>35781</v>
      </c>
      <c r="K2178" s="183">
        <v>1997</v>
      </c>
      <c r="L2178" t="s">
        <v>629</v>
      </c>
    </row>
    <row r="2179" spans="3:12" ht="12.75" customHeight="1">
      <c r="C2179">
        <v>3000</v>
      </c>
      <c r="D2179" s="181">
        <v>35781</v>
      </c>
      <c r="E2179">
        <v>67769</v>
      </c>
      <c r="F2179" t="s">
        <v>1435</v>
      </c>
      <c r="G2179" s="167">
        <v>8926.43</v>
      </c>
      <c r="H2179">
        <v>-6694.82</v>
      </c>
      <c r="I2179">
        <v>2231.61</v>
      </c>
      <c r="J2179" s="181">
        <v>35781</v>
      </c>
      <c r="K2179" s="183">
        <v>1997</v>
      </c>
      <c r="L2179" t="s">
        <v>629</v>
      </c>
    </row>
    <row r="2180" spans="3:12" ht="12.75" customHeight="1">
      <c r="C2180">
        <v>3000</v>
      </c>
      <c r="D2180" s="181">
        <v>35824</v>
      </c>
      <c r="E2180">
        <v>67770</v>
      </c>
      <c r="F2180" t="s">
        <v>371</v>
      </c>
      <c r="G2180" s="167">
        <v>62390.23</v>
      </c>
      <c r="H2180">
        <v>-46359.41</v>
      </c>
      <c r="I2180">
        <v>16030.82</v>
      </c>
      <c r="J2180" s="181">
        <v>35824</v>
      </c>
      <c r="K2180" s="183">
        <v>1998</v>
      </c>
      <c r="L2180" t="s">
        <v>629</v>
      </c>
    </row>
    <row r="2181" spans="3:12" ht="12.75" customHeight="1">
      <c r="C2181">
        <v>3000</v>
      </c>
      <c r="D2181" s="181">
        <v>36203</v>
      </c>
      <c r="E2181">
        <v>67806</v>
      </c>
      <c r="F2181" t="s">
        <v>3037</v>
      </c>
      <c r="G2181" s="167">
        <v>11218.24</v>
      </c>
      <c r="H2181">
        <v>-7400.92</v>
      </c>
      <c r="I2181">
        <v>3817.32</v>
      </c>
      <c r="J2181" s="181">
        <v>36203</v>
      </c>
      <c r="K2181" s="183">
        <v>1999</v>
      </c>
      <c r="L2181" t="s">
        <v>629</v>
      </c>
    </row>
    <row r="2182" spans="3:12" ht="12.75" customHeight="1">
      <c r="C2182">
        <v>3000</v>
      </c>
      <c r="D2182" s="181">
        <v>36192</v>
      </c>
      <c r="E2182">
        <v>67807</v>
      </c>
      <c r="F2182" t="s">
        <v>1731</v>
      </c>
      <c r="G2182" s="167">
        <v>2457.61</v>
      </c>
      <c r="H2182">
        <v>-1621.34</v>
      </c>
      <c r="I2182">
        <v>836.27</v>
      </c>
      <c r="J2182" s="181">
        <v>36192</v>
      </c>
      <c r="K2182" s="183">
        <v>1999</v>
      </c>
      <c r="L2182" t="s">
        <v>629</v>
      </c>
    </row>
    <row r="2183" spans="3:12" ht="12.75" customHeight="1">
      <c r="C2183">
        <v>3000</v>
      </c>
      <c r="D2183" s="181">
        <v>36165</v>
      </c>
      <c r="E2183">
        <v>67808</v>
      </c>
      <c r="F2183" t="s">
        <v>1724</v>
      </c>
      <c r="G2183" s="167">
        <v>7562.17</v>
      </c>
      <c r="H2183">
        <v>-6049.74</v>
      </c>
      <c r="I2183">
        <v>1512.43</v>
      </c>
      <c r="J2183" s="181">
        <v>36165</v>
      </c>
      <c r="K2183" s="183">
        <v>1999</v>
      </c>
      <c r="L2183" t="s">
        <v>629</v>
      </c>
    </row>
    <row r="2184" spans="3:12" ht="12.75" customHeight="1">
      <c r="C2184">
        <v>3000</v>
      </c>
      <c r="D2184" s="181">
        <v>36150</v>
      </c>
      <c r="E2184">
        <v>67810</v>
      </c>
      <c r="F2184" t="s">
        <v>1716</v>
      </c>
      <c r="G2184" s="167">
        <v>2281.66</v>
      </c>
      <c r="H2184">
        <v>-2281.66</v>
      </c>
      <c r="I2184">
        <v>0</v>
      </c>
      <c r="J2184" s="181">
        <v>36150</v>
      </c>
      <c r="K2184" s="183">
        <v>1998</v>
      </c>
      <c r="L2184" t="s">
        <v>629</v>
      </c>
    </row>
    <row r="2185" spans="3:12" ht="12.75" customHeight="1">
      <c r="C2185">
        <v>3000</v>
      </c>
      <c r="D2185" s="181">
        <v>36290</v>
      </c>
      <c r="E2185">
        <v>67812</v>
      </c>
      <c r="F2185" t="s">
        <v>1317</v>
      </c>
      <c r="G2185" s="167">
        <v>123609.45</v>
      </c>
      <c r="H2185">
        <v>-78972.7</v>
      </c>
      <c r="I2185">
        <v>44636.75</v>
      </c>
      <c r="J2185" s="181">
        <v>36290</v>
      </c>
      <c r="K2185" s="183">
        <v>1999</v>
      </c>
      <c r="L2185" t="s">
        <v>629</v>
      </c>
    </row>
    <row r="2186" spans="3:12" ht="12.75" customHeight="1">
      <c r="C2186">
        <v>3000</v>
      </c>
      <c r="D2186" s="181">
        <v>36245</v>
      </c>
      <c r="E2186">
        <v>67813</v>
      </c>
      <c r="F2186" t="s">
        <v>1754</v>
      </c>
      <c r="G2186" s="167">
        <v>522115.08</v>
      </c>
      <c r="H2186">
        <v>-337199.32</v>
      </c>
      <c r="I2186">
        <v>184915.76</v>
      </c>
      <c r="J2186" s="181">
        <v>36245</v>
      </c>
      <c r="K2186" s="183">
        <v>1999</v>
      </c>
      <c r="L2186" t="s">
        <v>629</v>
      </c>
    </row>
    <row r="2187" spans="3:12" ht="12.75" customHeight="1">
      <c r="C2187">
        <v>3000</v>
      </c>
      <c r="D2187" s="181">
        <v>36292</v>
      </c>
      <c r="E2187">
        <v>67814</v>
      </c>
      <c r="F2187" t="s">
        <v>1204</v>
      </c>
      <c r="G2187" s="167">
        <v>37450</v>
      </c>
      <c r="H2187">
        <v>-35889.58</v>
      </c>
      <c r="I2187">
        <v>1560.42</v>
      </c>
      <c r="J2187" s="181">
        <v>36292</v>
      </c>
      <c r="K2187" s="183">
        <v>1999</v>
      </c>
      <c r="L2187" t="s">
        <v>629</v>
      </c>
    </row>
    <row r="2188" spans="3:12" ht="12.75" customHeight="1">
      <c r="C2188">
        <v>3000</v>
      </c>
      <c r="D2188" s="181">
        <v>36292</v>
      </c>
      <c r="E2188">
        <v>67815</v>
      </c>
      <c r="F2188" t="s">
        <v>1205</v>
      </c>
      <c r="G2188" s="167">
        <v>106510</v>
      </c>
      <c r="H2188">
        <v>-68048.05</v>
      </c>
      <c r="I2188">
        <v>38461.949999999997</v>
      </c>
      <c r="J2188" s="181">
        <v>36292</v>
      </c>
      <c r="K2188" s="183">
        <v>1999</v>
      </c>
      <c r="L2188" t="s">
        <v>629</v>
      </c>
    </row>
    <row r="2189" spans="3:12" ht="12.75" customHeight="1">
      <c r="C2189">
        <v>3000</v>
      </c>
      <c r="D2189" s="181">
        <v>36292</v>
      </c>
      <c r="E2189">
        <v>67816</v>
      </c>
      <c r="F2189" t="s">
        <v>1207</v>
      </c>
      <c r="G2189" s="167">
        <v>136760</v>
      </c>
      <c r="H2189">
        <v>-87374.45</v>
      </c>
      <c r="I2189">
        <v>49385.55</v>
      </c>
      <c r="J2189" s="181">
        <v>36292</v>
      </c>
      <c r="K2189" s="183">
        <v>1999</v>
      </c>
      <c r="L2189" t="s">
        <v>629</v>
      </c>
    </row>
    <row r="2190" spans="3:12" ht="12.75" customHeight="1">
      <c r="C2190">
        <v>3000</v>
      </c>
      <c r="D2190" s="181">
        <v>36292</v>
      </c>
      <c r="E2190">
        <v>67817</v>
      </c>
      <c r="F2190" t="s">
        <v>1206</v>
      </c>
      <c r="G2190" s="167">
        <v>136760</v>
      </c>
      <c r="H2190">
        <v>-87374.45</v>
      </c>
      <c r="I2190">
        <v>49385.55</v>
      </c>
      <c r="J2190" s="181">
        <v>36292</v>
      </c>
      <c r="K2190" s="183">
        <v>1999</v>
      </c>
      <c r="L2190" t="s">
        <v>629</v>
      </c>
    </row>
    <row r="2191" spans="3:12" ht="12.75" customHeight="1">
      <c r="C2191">
        <v>3000</v>
      </c>
      <c r="D2191" s="181">
        <v>36292</v>
      </c>
      <c r="E2191">
        <v>67818</v>
      </c>
      <c r="F2191" t="s">
        <v>1208</v>
      </c>
      <c r="G2191" s="167">
        <v>274626.21999999997</v>
      </c>
      <c r="H2191">
        <v>-263183.46000000002</v>
      </c>
      <c r="I2191">
        <v>11442.76</v>
      </c>
      <c r="J2191" s="181">
        <v>36292</v>
      </c>
      <c r="K2191" s="183">
        <v>1999</v>
      </c>
      <c r="L2191" t="s">
        <v>629</v>
      </c>
    </row>
    <row r="2192" spans="3:12" ht="12.75" customHeight="1">
      <c r="C2192">
        <v>3000</v>
      </c>
      <c r="D2192" s="181">
        <v>36291</v>
      </c>
      <c r="E2192">
        <v>67819</v>
      </c>
      <c r="F2192" t="s">
        <v>1203</v>
      </c>
      <c r="G2192" s="167">
        <v>661745.17000000004</v>
      </c>
      <c r="H2192">
        <v>-422781.64</v>
      </c>
      <c r="I2192">
        <v>238963.53</v>
      </c>
      <c r="J2192" s="181">
        <v>36291</v>
      </c>
      <c r="K2192" s="183">
        <v>1999</v>
      </c>
      <c r="L2192" t="s">
        <v>629</v>
      </c>
    </row>
    <row r="2193" spans="3:12" ht="12.75" customHeight="1">
      <c r="C2193">
        <v>3000</v>
      </c>
      <c r="D2193" s="181">
        <v>36264</v>
      </c>
      <c r="E2193">
        <v>67822</v>
      </c>
      <c r="F2193" t="s">
        <v>1762</v>
      </c>
      <c r="G2193" s="167">
        <v>203550</v>
      </c>
      <c r="H2193">
        <v>-131459.37</v>
      </c>
      <c r="I2193">
        <v>72090.63</v>
      </c>
      <c r="J2193" s="181">
        <v>36264</v>
      </c>
      <c r="K2193" s="183">
        <v>1999</v>
      </c>
      <c r="L2193" t="s">
        <v>629</v>
      </c>
    </row>
    <row r="2194" spans="3:12" ht="12.75" customHeight="1">
      <c r="C2194">
        <v>3000</v>
      </c>
      <c r="D2194" s="181">
        <v>36277</v>
      </c>
      <c r="E2194">
        <v>67825</v>
      </c>
      <c r="F2194" t="s">
        <v>2</v>
      </c>
      <c r="G2194" s="167">
        <v>101390.33</v>
      </c>
      <c r="H2194">
        <v>-64777.15</v>
      </c>
      <c r="I2194">
        <v>36613.18</v>
      </c>
      <c r="J2194" s="181">
        <v>36277</v>
      </c>
      <c r="K2194" s="183">
        <v>1999</v>
      </c>
      <c r="L2194" t="s">
        <v>629</v>
      </c>
    </row>
    <row r="2195" spans="3:12" ht="12.75" customHeight="1">
      <c r="C2195">
        <v>3000</v>
      </c>
      <c r="D2195" s="181">
        <v>37438</v>
      </c>
      <c r="E2195">
        <v>67887</v>
      </c>
      <c r="F2195" t="s">
        <v>1869</v>
      </c>
      <c r="G2195" s="167">
        <v>4957.55</v>
      </c>
      <c r="H2195">
        <v>-1859.08</v>
      </c>
      <c r="I2195">
        <v>3098.47</v>
      </c>
      <c r="J2195" s="181">
        <v>37438</v>
      </c>
      <c r="K2195" s="183">
        <v>2002</v>
      </c>
      <c r="L2195" t="s">
        <v>629</v>
      </c>
    </row>
    <row r="2196" spans="3:12" ht="12.75" customHeight="1">
      <c r="C2196">
        <v>3000</v>
      </c>
      <c r="D2196" s="181">
        <v>37469</v>
      </c>
      <c r="E2196">
        <v>67888</v>
      </c>
      <c r="F2196" t="s">
        <v>3571</v>
      </c>
      <c r="G2196" s="167">
        <v>18605.72</v>
      </c>
      <c r="H2196">
        <v>-6847.95</v>
      </c>
      <c r="I2196">
        <v>11757.77</v>
      </c>
      <c r="J2196" s="181">
        <v>37469</v>
      </c>
      <c r="K2196" s="183">
        <v>2002</v>
      </c>
      <c r="L2196" t="s">
        <v>629</v>
      </c>
    </row>
    <row r="2197" spans="3:12" ht="12.75" customHeight="1">
      <c r="C2197">
        <v>3000</v>
      </c>
      <c r="D2197" s="181">
        <v>37622</v>
      </c>
      <c r="E2197">
        <v>67891</v>
      </c>
      <c r="F2197" t="s">
        <v>3115</v>
      </c>
      <c r="G2197" s="167">
        <v>2398074.7000000002</v>
      </c>
      <c r="H2197">
        <v>-799358.24</v>
      </c>
      <c r="I2197">
        <v>1598716.46</v>
      </c>
      <c r="J2197" s="181">
        <v>37622</v>
      </c>
      <c r="K2197" s="183">
        <v>2003</v>
      </c>
      <c r="L2197" t="s">
        <v>629</v>
      </c>
    </row>
    <row r="2198" spans="3:12" ht="12.75" customHeight="1">
      <c r="C2198">
        <v>3000</v>
      </c>
      <c r="D2198" s="181">
        <v>37622</v>
      </c>
      <c r="E2198">
        <v>67892</v>
      </c>
      <c r="F2198" t="s">
        <v>3114</v>
      </c>
      <c r="G2198" s="167">
        <v>1950394.8</v>
      </c>
      <c r="H2198">
        <v>-650131.6</v>
      </c>
      <c r="I2198">
        <v>1300263.2</v>
      </c>
      <c r="J2198" s="181">
        <v>37622</v>
      </c>
      <c r="K2198" s="183">
        <v>2003</v>
      </c>
      <c r="L2198" t="s">
        <v>629</v>
      </c>
    </row>
    <row r="2199" spans="3:12" ht="12.75" customHeight="1">
      <c r="C2199">
        <v>3000</v>
      </c>
      <c r="D2199" s="181">
        <v>37622</v>
      </c>
      <c r="E2199">
        <v>67894</v>
      </c>
      <c r="F2199" t="s">
        <v>1790</v>
      </c>
      <c r="G2199" s="167">
        <v>17618.73</v>
      </c>
      <c r="H2199">
        <v>-5872.92</v>
      </c>
      <c r="I2199">
        <v>11745.81</v>
      </c>
      <c r="J2199" s="181">
        <v>37622</v>
      </c>
      <c r="K2199" s="183">
        <v>2003</v>
      </c>
      <c r="L2199" t="s">
        <v>629</v>
      </c>
    </row>
    <row r="2200" spans="3:12" ht="12.75" customHeight="1">
      <c r="C2200">
        <v>3000</v>
      </c>
      <c r="D2200" s="181">
        <v>37622</v>
      </c>
      <c r="E2200">
        <v>67895</v>
      </c>
      <c r="F2200" t="s">
        <v>3111</v>
      </c>
      <c r="G2200" s="167">
        <v>187373.82</v>
      </c>
      <c r="H2200">
        <v>-93686.92</v>
      </c>
      <c r="I2200">
        <v>93686.9</v>
      </c>
      <c r="J2200" s="181">
        <v>37622</v>
      </c>
      <c r="K2200" s="183">
        <v>2003</v>
      </c>
      <c r="L2200" t="s">
        <v>629</v>
      </c>
    </row>
    <row r="2201" spans="3:12" ht="12.75" customHeight="1">
      <c r="C2201">
        <v>3000</v>
      </c>
      <c r="D2201" s="181">
        <v>37622</v>
      </c>
      <c r="E2201">
        <v>67896</v>
      </c>
      <c r="F2201" t="s">
        <v>1788</v>
      </c>
      <c r="G2201" s="167">
        <v>8075.39</v>
      </c>
      <c r="H2201">
        <v>-2691.79</v>
      </c>
      <c r="I2201">
        <v>5383.6</v>
      </c>
      <c r="J2201" s="181">
        <v>37622</v>
      </c>
      <c r="K2201" s="183">
        <v>2003</v>
      </c>
      <c r="L2201" t="s">
        <v>629</v>
      </c>
    </row>
    <row r="2202" spans="3:12" ht="12.75" customHeight="1">
      <c r="C2202">
        <v>3000</v>
      </c>
      <c r="D2202" s="181">
        <v>37622</v>
      </c>
      <c r="E2202">
        <v>67899</v>
      </c>
      <c r="F2202" t="s">
        <v>1789</v>
      </c>
      <c r="G2202" s="167">
        <v>12803.28</v>
      </c>
      <c r="H2202">
        <v>-4267.76</v>
      </c>
      <c r="I2202">
        <v>8535.52</v>
      </c>
      <c r="J2202" s="181">
        <v>37622</v>
      </c>
      <c r="K2202" s="183">
        <v>2003</v>
      </c>
      <c r="L2202" t="s">
        <v>629</v>
      </c>
    </row>
    <row r="2203" spans="3:12" ht="12.75" customHeight="1">
      <c r="C2203">
        <v>3000</v>
      </c>
      <c r="D2203" s="181">
        <v>37622</v>
      </c>
      <c r="E2203">
        <v>67900</v>
      </c>
      <c r="F2203" t="s">
        <v>1792</v>
      </c>
      <c r="G2203" s="167">
        <v>30700.59</v>
      </c>
      <c r="H2203">
        <v>-8186.83</v>
      </c>
      <c r="I2203">
        <v>22513.759999999998</v>
      </c>
      <c r="J2203" s="181">
        <v>37622</v>
      </c>
      <c r="K2203" s="183">
        <v>2003</v>
      </c>
      <c r="L2203" t="s">
        <v>629</v>
      </c>
    </row>
    <row r="2204" spans="3:12" ht="12.75" customHeight="1">
      <c r="C2204">
        <v>3000</v>
      </c>
      <c r="D2204" s="181">
        <v>37622</v>
      </c>
      <c r="E2204">
        <v>67902</v>
      </c>
      <c r="F2204" t="s">
        <v>3110</v>
      </c>
      <c r="G2204" s="167">
        <v>121401.14</v>
      </c>
      <c r="H2204">
        <v>-40467.040000000001</v>
      </c>
      <c r="I2204">
        <v>80934.100000000006</v>
      </c>
      <c r="J2204" s="181">
        <v>37622</v>
      </c>
      <c r="K2204" s="183">
        <v>2003</v>
      </c>
      <c r="L2204" t="s">
        <v>629</v>
      </c>
    </row>
    <row r="2205" spans="3:12" ht="12.75" customHeight="1">
      <c r="C2205">
        <v>3000</v>
      </c>
      <c r="D2205" s="181">
        <v>37622</v>
      </c>
      <c r="E2205">
        <v>67903</v>
      </c>
      <c r="F2205" t="s">
        <v>1795</v>
      </c>
      <c r="G2205" s="167">
        <v>113204.41</v>
      </c>
      <c r="H2205">
        <v>-56602.21</v>
      </c>
      <c r="I2205">
        <v>56602.2</v>
      </c>
      <c r="J2205" s="181">
        <v>37622</v>
      </c>
      <c r="K2205" s="183">
        <v>2003</v>
      </c>
      <c r="L2205" t="s">
        <v>629</v>
      </c>
    </row>
    <row r="2206" spans="3:12" ht="12.75" customHeight="1">
      <c r="C2206">
        <v>3000</v>
      </c>
      <c r="D2206" s="181">
        <v>37653</v>
      </c>
      <c r="E2206">
        <v>67904</v>
      </c>
      <c r="F2206" t="s">
        <v>3788</v>
      </c>
      <c r="G2206" s="167">
        <v>194585.89</v>
      </c>
      <c r="H2206">
        <v>-63510.68</v>
      </c>
      <c r="I2206">
        <v>131075.21</v>
      </c>
      <c r="J2206" s="181">
        <v>37653</v>
      </c>
      <c r="K2206" s="183">
        <v>2003</v>
      </c>
      <c r="L2206" t="s">
        <v>629</v>
      </c>
    </row>
    <row r="2207" spans="3:12" ht="12.75" customHeight="1">
      <c r="C2207">
        <v>3000</v>
      </c>
      <c r="D2207" s="181">
        <v>37773</v>
      </c>
      <c r="E2207">
        <v>67927</v>
      </c>
      <c r="F2207" t="s">
        <v>3411</v>
      </c>
      <c r="G2207" s="167">
        <v>11200.99</v>
      </c>
      <c r="H2207">
        <v>-5017.1099999999997</v>
      </c>
      <c r="I2207">
        <v>6183.88</v>
      </c>
      <c r="J2207" s="181">
        <v>37773</v>
      </c>
      <c r="K2207" s="183">
        <v>2003</v>
      </c>
      <c r="L2207" t="s">
        <v>629</v>
      </c>
    </row>
    <row r="2208" spans="3:12" ht="12.75" customHeight="1">
      <c r="C2208">
        <v>3000</v>
      </c>
      <c r="D2208" s="181">
        <v>37797</v>
      </c>
      <c r="E2208">
        <v>67928</v>
      </c>
      <c r="F2208" t="s">
        <v>2544</v>
      </c>
      <c r="G2208" s="167">
        <v>44701.599999999999</v>
      </c>
      <c r="H2208">
        <v>-15645.56</v>
      </c>
      <c r="I2208">
        <v>29056.04</v>
      </c>
      <c r="J2208" s="181">
        <v>37797</v>
      </c>
      <c r="K2208" s="183">
        <v>2003</v>
      </c>
      <c r="L2208" t="s">
        <v>629</v>
      </c>
    </row>
    <row r="2209" spans="3:12" ht="12.75" customHeight="1">
      <c r="C2209">
        <v>3000</v>
      </c>
      <c r="D2209" s="181">
        <v>37797</v>
      </c>
      <c r="E2209">
        <v>67929</v>
      </c>
      <c r="F2209" t="s">
        <v>2543</v>
      </c>
      <c r="G2209" s="167">
        <v>23553.91</v>
      </c>
      <c r="H2209">
        <v>-6869.89</v>
      </c>
      <c r="I2209">
        <v>16684.02</v>
      </c>
      <c r="J2209" s="181">
        <v>37797</v>
      </c>
      <c r="K2209" s="183">
        <v>2003</v>
      </c>
      <c r="L2209" t="s">
        <v>629</v>
      </c>
    </row>
    <row r="2210" spans="3:12" ht="12.75" customHeight="1">
      <c r="C2210">
        <v>3000</v>
      </c>
      <c r="D2210" s="181">
        <v>37797</v>
      </c>
      <c r="E2210">
        <v>67931</v>
      </c>
      <c r="F2210" t="s">
        <v>2542</v>
      </c>
      <c r="G2210" s="167">
        <v>20868.21</v>
      </c>
      <c r="H2210">
        <v>-9129.85</v>
      </c>
      <c r="I2210">
        <v>11738.36</v>
      </c>
      <c r="J2210" s="181">
        <v>37797</v>
      </c>
      <c r="K2210" s="183">
        <v>2003</v>
      </c>
      <c r="L2210" t="s">
        <v>629</v>
      </c>
    </row>
    <row r="2211" spans="3:12" ht="12.75" customHeight="1">
      <c r="C2211">
        <v>3000</v>
      </c>
      <c r="D2211" s="181">
        <v>37924</v>
      </c>
      <c r="E2211">
        <v>67934</v>
      </c>
      <c r="F2211" t="s">
        <v>3615</v>
      </c>
      <c r="G2211" s="167">
        <v>39042.43</v>
      </c>
      <c r="H2211">
        <v>-15454.29</v>
      </c>
      <c r="I2211">
        <v>23588.14</v>
      </c>
      <c r="J2211" s="181">
        <v>37924</v>
      </c>
      <c r="K2211" s="183">
        <v>2003</v>
      </c>
      <c r="L2211" t="s">
        <v>629</v>
      </c>
    </row>
    <row r="2212" spans="3:12" ht="12.75" customHeight="1">
      <c r="C2212">
        <v>3000</v>
      </c>
      <c r="D2212" s="181">
        <v>37956</v>
      </c>
      <c r="E2212">
        <v>67936</v>
      </c>
      <c r="F2212" t="s">
        <v>2172</v>
      </c>
      <c r="G2212" s="167">
        <v>461938.78</v>
      </c>
      <c r="H2212">
        <v>-178038.91</v>
      </c>
      <c r="I2212">
        <v>283899.87</v>
      </c>
      <c r="J2212" s="181">
        <v>37956</v>
      </c>
      <c r="K2212" s="183">
        <v>2003</v>
      </c>
      <c r="L2212" t="s">
        <v>629</v>
      </c>
    </row>
    <row r="2213" spans="3:12" ht="12.75" customHeight="1">
      <c r="C2213">
        <v>3000</v>
      </c>
      <c r="D2213" s="181">
        <v>37773</v>
      </c>
      <c r="E2213">
        <v>67938</v>
      </c>
      <c r="F2213" t="s">
        <v>3415</v>
      </c>
      <c r="G2213" s="167">
        <v>16670.59</v>
      </c>
      <c r="H2213">
        <v>-5973.63</v>
      </c>
      <c r="I2213">
        <v>10696.96</v>
      </c>
      <c r="J2213" s="181">
        <v>37773</v>
      </c>
      <c r="K2213" s="183">
        <v>2003</v>
      </c>
      <c r="L2213" t="s">
        <v>629</v>
      </c>
    </row>
    <row r="2214" spans="3:12" ht="12.75" customHeight="1">
      <c r="C2214">
        <v>3000</v>
      </c>
      <c r="D2214" s="181">
        <v>37773</v>
      </c>
      <c r="E2214">
        <v>67939</v>
      </c>
      <c r="F2214" t="s">
        <v>3404</v>
      </c>
      <c r="G2214" s="167">
        <v>4145.18</v>
      </c>
      <c r="H2214">
        <v>-1856.69</v>
      </c>
      <c r="I2214">
        <v>2288.4899999999998</v>
      </c>
      <c r="J2214" s="181">
        <v>37773</v>
      </c>
      <c r="K2214" s="183">
        <v>2003</v>
      </c>
      <c r="L2214" t="s">
        <v>629</v>
      </c>
    </row>
    <row r="2215" spans="3:12" ht="12.75" customHeight="1">
      <c r="C2215">
        <v>3000</v>
      </c>
      <c r="D2215" s="181">
        <v>38139</v>
      </c>
      <c r="E2215">
        <v>67982</v>
      </c>
      <c r="F2215" t="s">
        <v>3593</v>
      </c>
      <c r="G2215" s="167">
        <v>11186.36</v>
      </c>
      <c r="H2215">
        <v>-2408.1799999999998</v>
      </c>
      <c r="I2215">
        <v>8778.18</v>
      </c>
      <c r="J2215" s="181">
        <v>38139</v>
      </c>
      <c r="K2215" s="183">
        <v>2004</v>
      </c>
      <c r="L2215" t="s">
        <v>629</v>
      </c>
    </row>
    <row r="2216" spans="3:12" ht="12.75" customHeight="1">
      <c r="C2216">
        <v>3000</v>
      </c>
      <c r="D2216" s="181">
        <v>38139</v>
      </c>
      <c r="E2216">
        <v>67984</v>
      </c>
      <c r="F2216" t="s">
        <v>2418</v>
      </c>
      <c r="G2216" s="167">
        <v>135711.63</v>
      </c>
      <c r="H2216">
        <v>-43823.54</v>
      </c>
      <c r="I2216">
        <v>91888.09</v>
      </c>
      <c r="J2216" s="181">
        <v>38139</v>
      </c>
      <c r="K2216" s="183">
        <v>2004</v>
      </c>
      <c r="L2216" t="s">
        <v>629</v>
      </c>
    </row>
    <row r="2217" spans="3:12" ht="12.75" customHeight="1">
      <c r="C2217">
        <v>3000</v>
      </c>
      <c r="D2217" s="181">
        <v>38139</v>
      </c>
      <c r="E2217">
        <v>67985</v>
      </c>
      <c r="F2217" t="s">
        <v>2422</v>
      </c>
      <c r="G2217" s="167">
        <v>145525.60999999999</v>
      </c>
      <c r="H2217">
        <v>-37594.11</v>
      </c>
      <c r="I2217">
        <v>107931.5</v>
      </c>
      <c r="J2217" s="181">
        <v>38139</v>
      </c>
      <c r="K2217" s="183">
        <v>2004</v>
      </c>
      <c r="L2217" t="s">
        <v>629</v>
      </c>
    </row>
    <row r="2218" spans="3:12" ht="12.75" customHeight="1">
      <c r="C2218">
        <v>3000</v>
      </c>
      <c r="D2218" s="181">
        <v>38139</v>
      </c>
      <c r="E2218">
        <v>67986</v>
      </c>
      <c r="F2218" t="s">
        <v>2417</v>
      </c>
      <c r="G2218" s="167">
        <v>125151.67999999999</v>
      </c>
      <c r="H2218">
        <v>-26942.38</v>
      </c>
      <c r="I2218">
        <v>98209.3</v>
      </c>
      <c r="J2218" s="181">
        <v>38139</v>
      </c>
      <c r="K2218" s="183">
        <v>2004</v>
      </c>
      <c r="L2218" t="s">
        <v>629</v>
      </c>
    </row>
    <row r="2219" spans="3:12" ht="12.75" customHeight="1">
      <c r="C2219">
        <v>3000</v>
      </c>
      <c r="D2219" s="181">
        <v>38139</v>
      </c>
      <c r="E2219">
        <v>67987</v>
      </c>
      <c r="F2219" t="s">
        <v>3607</v>
      </c>
      <c r="G2219" s="167">
        <v>18265.990000000002</v>
      </c>
      <c r="H2219">
        <v>-3932.27</v>
      </c>
      <c r="I2219">
        <v>14333.72</v>
      </c>
      <c r="J2219" s="181">
        <v>38139</v>
      </c>
      <c r="K2219" s="183">
        <v>2004</v>
      </c>
      <c r="L2219" t="s">
        <v>629</v>
      </c>
    </row>
    <row r="2220" spans="3:12" ht="12.75" customHeight="1">
      <c r="C2220">
        <v>3000</v>
      </c>
      <c r="D2220" s="181">
        <v>38139</v>
      </c>
      <c r="E2220">
        <v>67989</v>
      </c>
      <c r="F2220" t="s">
        <v>1344</v>
      </c>
      <c r="G2220" s="167">
        <v>39148.65</v>
      </c>
      <c r="H2220">
        <v>-12641.75</v>
      </c>
      <c r="I2220">
        <v>26506.9</v>
      </c>
      <c r="J2220" s="181">
        <v>38139</v>
      </c>
      <c r="K2220" s="183">
        <v>2004</v>
      </c>
      <c r="L2220" t="s">
        <v>629</v>
      </c>
    </row>
    <row r="2221" spans="3:12" ht="12.75" customHeight="1">
      <c r="C2221">
        <v>3000</v>
      </c>
      <c r="D2221" s="181">
        <v>38139</v>
      </c>
      <c r="E2221">
        <v>67990</v>
      </c>
      <c r="F2221" t="s">
        <v>3473</v>
      </c>
      <c r="G2221" s="167">
        <v>86515.68</v>
      </c>
      <c r="H2221">
        <v>-18624.900000000001</v>
      </c>
      <c r="I2221">
        <v>67890.78</v>
      </c>
      <c r="J2221" s="181">
        <v>38139</v>
      </c>
      <c r="K2221" s="183">
        <v>2004</v>
      </c>
      <c r="L2221" t="s">
        <v>629</v>
      </c>
    </row>
    <row r="2222" spans="3:12" ht="12.75" customHeight="1">
      <c r="C2222">
        <v>3000</v>
      </c>
      <c r="D2222" s="181">
        <v>38139</v>
      </c>
      <c r="E2222">
        <v>67992</v>
      </c>
      <c r="F2222" t="s">
        <v>3474</v>
      </c>
      <c r="G2222" s="167">
        <v>87174.720000000001</v>
      </c>
      <c r="H2222">
        <v>-28150.17</v>
      </c>
      <c r="I2222">
        <v>59024.55</v>
      </c>
      <c r="J2222" s="181">
        <v>38139</v>
      </c>
      <c r="K2222" s="183">
        <v>2004</v>
      </c>
      <c r="L2222" t="s">
        <v>629</v>
      </c>
    </row>
    <row r="2223" spans="3:12" ht="12.75" customHeight="1">
      <c r="C2223">
        <v>3000</v>
      </c>
      <c r="D2223" s="181">
        <v>38139</v>
      </c>
      <c r="E2223">
        <v>67994</v>
      </c>
      <c r="F2223" t="s">
        <v>2450</v>
      </c>
      <c r="G2223" s="167">
        <v>687116.05</v>
      </c>
      <c r="H2223">
        <v>-147920.81</v>
      </c>
      <c r="I2223">
        <v>539195.24</v>
      </c>
      <c r="J2223" s="181">
        <v>38139</v>
      </c>
      <c r="K2223" s="183">
        <v>2004</v>
      </c>
      <c r="L2223" t="s">
        <v>629</v>
      </c>
    </row>
    <row r="2224" spans="3:12" ht="12.75" customHeight="1">
      <c r="C2224">
        <v>3000</v>
      </c>
      <c r="D2224" s="181">
        <v>33085</v>
      </c>
      <c r="E2224">
        <v>68020</v>
      </c>
      <c r="F2224" t="s">
        <v>2930</v>
      </c>
      <c r="G2224" s="167">
        <v>38015</v>
      </c>
      <c r="H2224">
        <v>-38015</v>
      </c>
      <c r="I2224">
        <v>0</v>
      </c>
      <c r="J2224" s="181">
        <v>33085</v>
      </c>
      <c r="K2224" s="183">
        <v>1990</v>
      </c>
      <c r="L2224" t="s">
        <v>629</v>
      </c>
    </row>
    <row r="2225" spans="3:12" ht="12.75" customHeight="1">
      <c r="C2225">
        <v>3000</v>
      </c>
      <c r="D2225" s="181">
        <v>33085</v>
      </c>
      <c r="E2225">
        <v>68021</v>
      </c>
      <c r="F2225" t="s">
        <v>2937</v>
      </c>
      <c r="G2225" s="167">
        <v>126623</v>
      </c>
      <c r="H2225">
        <v>-126623</v>
      </c>
      <c r="I2225">
        <v>0</v>
      </c>
      <c r="J2225" s="181">
        <v>33085</v>
      </c>
      <c r="K2225" s="183">
        <v>1990</v>
      </c>
      <c r="L2225" t="s">
        <v>629</v>
      </c>
    </row>
    <row r="2226" spans="3:12" ht="12.75" customHeight="1">
      <c r="C2226">
        <v>3000</v>
      </c>
      <c r="D2226" s="181">
        <v>33085</v>
      </c>
      <c r="E2226">
        <v>68022</v>
      </c>
      <c r="F2226" t="s">
        <v>2935</v>
      </c>
      <c r="G2226" s="167">
        <v>70411</v>
      </c>
      <c r="H2226">
        <v>-70411</v>
      </c>
      <c r="I2226">
        <v>0</v>
      </c>
      <c r="J2226" s="181">
        <v>33085</v>
      </c>
      <c r="K2226" s="183">
        <v>1990</v>
      </c>
      <c r="L2226" t="s">
        <v>629</v>
      </c>
    </row>
    <row r="2227" spans="3:12" ht="12.75" customHeight="1">
      <c r="C2227">
        <v>3000</v>
      </c>
      <c r="D2227" s="181">
        <v>33085</v>
      </c>
      <c r="E2227">
        <v>68023</v>
      </c>
      <c r="F2227" t="s">
        <v>2929</v>
      </c>
      <c r="G2227" s="167">
        <v>23909</v>
      </c>
      <c r="H2227">
        <v>-23909</v>
      </c>
      <c r="I2227">
        <v>0</v>
      </c>
      <c r="J2227" s="181">
        <v>33085</v>
      </c>
      <c r="K2227" s="183">
        <v>1990</v>
      </c>
      <c r="L2227" t="s">
        <v>629</v>
      </c>
    </row>
    <row r="2228" spans="3:12" ht="12.75" customHeight="1">
      <c r="C2228">
        <v>3000</v>
      </c>
      <c r="D2228" s="181">
        <v>33085</v>
      </c>
      <c r="E2228">
        <v>68024</v>
      </c>
      <c r="F2228" t="s">
        <v>2931</v>
      </c>
      <c r="G2228" s="167">
        <v>42226</v>
      </c>
      <c r="H2228">
        <v>-42226</v>
      </c>
      <c r="I2228">
        <v>0</v>
      </c>
      <c r="J2228" s="181">
        <v>33085</v>
      </c>
      <c r="K2228" s="183">
        <v>1990</v>
      </c>
      <c r="L2228" t="s">
        <v>629</v>
      </c>
    </row>
    <row r="2229" spans="3:12" ht="12.75" customHeight="1">
      <c r="C2229">
        <v>3000</v>
      </c>
      <c r="D2229" s="181">
        <v>33085</v>
      </c>
      <c r="E2229">
        <v>68025</v>
      </c>
      <c r="F2229" t="s">
        <v>2927</v>
      </c>
      <c r="G2229" s="167">
        <v>9020</v>
      </c>
      <c r="H2229">
        <v>-9020</v>
      </c>
      <c r="I2229">
        <v>0</v>
      </c>
      <c r="J2229" s="181">
        <v>33085</v>
      </c>
      <c r="K2229" s="183">
        <v>1990</v>
      </c>
      <c r="L2229" t="s">
        <v>629</v>
      </c>
    </row>
    <row r="2230" spans="3:12" ht="12.75" customHeight="1">
      <c r="C2230">
        <v>3000</v>
      </c>
      <c r="D2230" s="181">
        <v>33085</v>
      </c>
      <c r="E2230">
        <v>68026</v>
      </c>
      <c r="F2230" t="s">
        <v>2938</v>
      </c>
      <c r="G2230" s="167">
        <v>147800</v>
      </c>
      <c r="H2230">
        <v>-147800</v>
      </c>
      <c r="I2230">
        <v>0</v>
      </c>
      <c r="J2230" s="181">
        <v>33085</v>
      </c>
      <c r="K2230" s="183">
        <v>1990</v>
      </c>
      <c r="L2230" t="s">
        <v>629</v>
      </c>
    </row>
    <row r="2231" spans="3:12" ht="12.75" customHeight="1">
      <c r="C2231">
        <v>3000</v>
      </c>
      <c r="D2231" s="181">
        <v>33085</v>
      </c>
      <c r="E2231">
        <v>68027</v>
      </c>
      <c r="F2231" t="s">
        <v>2932</v>
      </c>
      <c r="G2231" s="167">
        <v>61438</v>
      </c>
      <c r="H2231">
        <v>-61438</v>
      </c>
      <c r="I2231">
        <v>0</v>
      </c>
      <c r="J2231" s="181">
        <v>33085</v>
      </c>
      <c r="K2231" s="183">
        <v>1990</v>
      </c>
      <c r="L2231" t="s">
        <v>629</v>
      </c>
    </row>
    <row r="2232" spans="3:12" ht="12.75" customHeight="1">
      <c r="C2232">
        <v>3000</v>
      </c>
      <c r="D2232" s="181">
        <v>33085</v>
      </c>
      <c r="E2232">
        <v>68029</v>
      </c>
      <c r="F2232" t="s">
        <v>2939</v>
      </c>
      <c r="G2232" s="167">
        <v>200855</v>
      </c>
      <c r="H2232">
        <v>-200855</v>
      </c>
      <c r="I2232">
        <v>0</v>
      </c>
      <c r="J2232" s="181">
        <v>33085</v>
      </c>
      <c r="K2232" s="183">
        <v>1990</v>
      </c>
      <c r="L2232" t="s">
        <v>629</v>
      </c>
    </row>
    <row r="2233" spans="3:12" ht="12.75" customHeight="1">
      <c r="C2233">
        <v>3000</v>
      </c>
      <c r="D2233" s="181">
        <v>33085</v>
      </c>
      <c r="E2233">
        <v>68030</v>
      </c>
      <c r="F2233" t="s">
        <v>2934</v>
      </c>
      <c r="G2233" s="167">
        <v>68780</v>
      </c>
      <c r="H2233">
        <v>-68780</v>
      </c>
      <c r="I2233">
        <v>0</v>
      </c>
      <c r="J2233" s="181">
        <v>33085</v>
      </c>
      <c r="K2233" s="183">
        <v>1990</v>
      </c>
      <c r="L2233" t="s">
        <v>629</v>
      </c>
    </row>
    <row r="2234" spans="3:12" ht="12.75" customHeight="1">
      <c r="C2234">
        <v>3000</v>
      </c>
      <c r="D2234" s="181">
        <v>33085</v>
      </c>
      <c r="E2234">
        <v>68031</v>
      </c>
      <c r="F2234" t="s">
        <v>2928</v>
      </c>
      <c r="G2234" s="167">
        <v>9212</v>
      </c>
      <c r="H2234">
        <v>-9212</v>
      </c>
      <c r="I2234">
        <v>0</v>
      </c>
      <c r="J2234" s="181">
        <v>33085</v>
      </c>
      <c r="K2234" s="183">
        <v>1990</v>
      </c>
      <c r="L2234" t="s">
        <v>629</v>
      </c>
    </row>
    <row r="2235" spans="3:12" ht="12.75" customHeight="1">
      <c r="C2235">
        <v>3000</v>
      </c>
      <c r="D2235" s="181">
        <v>36341</v>
      </c>
      <c r="E2235">
        <v>68060</v>
      </c>
      <c r="F2235" t="s">
        <v>1242</v>
      </c>
      <c r="G2235" s="167">
        <v>18850.72</v>
      </c>
      <c r="H2235">
        <v>-17672.55</v>
      </c>
      <c r="I2235">
        <v>1178.17</v>
      </c>
      <c r="J2235" s="181">
        <v>36341</v>
      </c>
      <c r="K2235" s="183">
        <v>1999</v>
      </c>
      <c r="L2235" t="s">
        <v>629</v>
      </c>
    </row>
    <row r="2236" spans="3:12" ht="12.75" customHeight="1">
      <c r="C2236">
        <v>3000</v>
      </c>
      <c r="D2236" s="181">
        <v>36515</v>
      </c>
      <c r="E2236">
        <v>68063</v>
      </c>
      <c r="F2236" t="s">
        <v>2264</v>
      </c>
      <c r="G2236" s="167">
        <v>16897.78</v>
      </c>
      <c r="H2236">
        <v>-9857.0400000000009</v>
      </c>
      <c r="I2236">
        <v>7040.74</v>
      </c>
      <c r="J2236" s="181">
        <v>36515</v>
      </c>
      <c r="K2236" s="183">
        <v>1999</v>
      </c>
      <c r="L2236" t="s">
        <v>629</v>
      </c>
    </row>
    <row r="2237" spans="3:12" ht="12.75" customHeight="1">
      <c r="C2237">
        <v>3000</v>
      </c>
      <c r="D2237" s="181">
        <v>36529</v>
      </c>
      <c r="E2237">
        <v>68064</v>
      </c>
      <c r="F2237" t="s">
        <v>2664</v>
      </c>
      <c r="G2237" s="167">
        <v>19359.439999999999</v>
      </c>
      <c r="H2237">
        <v>-16939.509999999998</v>
      </c>
      <c r="I2237">
        <v>2419.9299999999998</v>
      </c>
      <c r="J2237" s="181">
        <v>36529</v>
      </c>
      <c r="K2237" s="183">
        <v>2000</v>
      </c>
      <c r="L2237" t="s">
        <v>629</v>
      </c>
    </row>
    <row r="2238" spans="3:12" ht="12.75" customHeight="1">
      <c r="C2238">
        <v>3000</v>
      </c>
      <c r="D2238" s="181">
        <v>36529</v>
      </c>
      <c r="E2238">
        <v>68065</v>
      </c>
      <c r="F2238" t="s">
        <v>2665</v>
      </c>
      <c r="G2238" s="167">
        <v>19971.54</v>
      </c>
      <c r="H2238">
        <v>-17475.099999999999</v>
      </c>
      <c r="I2238">
        <v>2496.44</v>
      </c>
      <c r="J2238" s="181">
        <v>36529</v>
      </c>
      <c r="K2238" s="183">
        <v>2000</v>
      </c>
      <c r="L2238" t="s">
        <v>629</v>
      </c>
    </row>
    <row r="2239" spans="3:12" ht="12.75" customHeight="1">
      <c r="C2239">
        <v>3000</v>
      </c>
      <c r="D2239" s="181">
        <v>36341</v>
      </c>
      <c r="E2239">
        <v>68066</v>
      </c>
      <c r="F2239" t="s">
        <v>1243</v>
      </c>
      <c r="G2239" s="167">
        <v>18859.52</v>
      </c>
      <c r="H2239">
        <v>-11787.2</v>
      </c>
      <c r="I2239">
        <v>7072.32</v>
      </c>
      <c r="J2239" s="181">
        <v>36341</v>
      </c>
      <c r="K2239" s="183">
        <v>1999</v>
      </c>
      <c r="L2239" t="s">
        <v>629</v>
      </c>
    </row>
    <row r="2240" spans="3:12" ht="12.75" customHeight="1">
      <c r="C2240">
        <v>3000</v>
      </c>
      <c r="D2240" s="181">
        <v>36531</v>
      </c>
      <c r="E2240">
        <v>68067</v>
      </c>
      <c r="F2240" t="s">
        <v>2666</v>
      </c>
      <c r="G2240" s="167">
        <v>3789.63</v>
      </c>
      <c r="H2240">
        <v>-2210.62</v>
      </c>
      <c r="I2240">
        <v>1579.01</v>
      </c>
      <c r="J2240" s="181">
        <v>36531</v>
      </c>
      <c r="K2240" s="183">
        <v>2000</v>
      </c>
      <c r="L2240" t="s">
        <v>629</v>
      </c>
    </row>
    <row r="2241" spans="3:12" ht="12.75" customHeight="1">
      <c r="C2241">
        <v>3000</v>
      </c>
      <c r="D2241" s="181">
        <v>36354</v>
      </c>
      <c r="E2241">
        <v>68068</v>
      </c>
      <c r="F2241" t="s">
        <v>41</v>
      </c>
      <c r="G2241" s="167">
        <v>13323.86</v>
      </c>
      <c r="H2241">
        <v>-13323.86</v>
      </c>
      <c r="I2241">
        <v>0</v>
      </c>
      <c r="J2241" s="181">
        <v>36354</v>
      </c>
      <c r="K2241" s="183">
        <v>1999</v>
      </c>
      <c r="L2241" t="s">
        <v>629</v>
      </c>
    </row>
    <row r="2242" spans="3:12" ht="12.75" customHeight="1">
      <c r="C2242">
        <v>3000</v>
      </c>
      <c r="D2242" s="181">
        <v>36402</v>
      </c>
      <c r="E2242">
        <v>68069</v>
      </c>
      <c r="F2242" t="s">
        <v>3084</v>
      </c>
      <c r="G2242" s="167">
        <v>18721.82</v>
      </c>
      <c r="H2242">
        <v>-11441.11</v>
      </c>
      <c r="I2242">
        <v>7280.71</v>
      </c>
      <c r="J2242" s="181">
        <v>36402</v>
      </c>
      <c r="K2242" s="183">
        <v>1999</v>
      </c>
      <c r="L2242" t="s">
        <v>629</v>
      </c>
    </row>
    <row r="2243" spans="3:12" ht="12.75" customHeight="1">
      <c r="C2243">
        <v>3000</v>
      </c>
      <c r="D2243" s="181">
        <v>36367</v>
      </c>
      <c r="E2243">
        <v>68071</v>
      </c>
      <c r="F2243" t="s">
        <v>833</v>
      </c>
      <c r="G2243" s="167">
        <v>17010.86</v>
      </c>
      <c r="H2243">
        <v>-10513.66</v>
      </c>
      <c r="I2243">
        <v>6497.2</v>
      </c>
      <c r="J2243" s="181">
        <v>36367</v>
      </c>
      <c r="K2243" s="183">
        <v>1999</v>
      </c>
      <c r="L2243" t="s">
        <v>629</v>
      </c>
    </row>
    <row r="2244" spans="3:12" ht="12.75" customHeight="1">
      <c r="C2244">
        <v>3000</v>
      </c>
      <c r="D2244" s="181">
        <v>36377</v>
      </c>
      <c r="E2244">
        <v>68072</v>
      </c>
      <c r="F2244" t="s">
        <v>839</v>
      </c>
      <c r="G2244" s="167">
        <v>3816.31</v>
      </c>
      <c r="H2244">
        <v>-3816.31</v>
      </c>
      <c r="I2244">
        <v>0</v>
      </c>
      <c r="J2244" s="181">
        <v>36377</v>
      </c>
      <c r="K2244" s="183">
        <v>1999</v>
      </c>
      <c r="L2244" t="s">
        <v>629</v>
      </c>
    </row>
    <row r="2245" spans="3:12" ht="12.75" customHeight="1">
      <c r="C2245">
        <v>3000</v>
      </c>
      <c r="D2245" s="181">
        <v>36383</v>
      </c>
      <c r="E2245">
        <v>68074</v>
      </c>
      <c r="F2245" t="s">
        <v>841</v>
      </c>
      <c r="G2245" s="167">
        <v>21291.29</v>
      </c>
      <c r="H2245">
        <v>-13159.2</v>
      </c>
      <c r="I2245">
        <v>8132.09</v>
      </c>
      <c r="J2245" s="181">
        <v>36383</v>
      </c>
      <c r="K2245" s="183">
        <v>1999</v>
      </c>
      <c r="L2245" t="s">
        <v>629</v>
      </c>
    </row>
    <row r="2246" spans="3:12" ht="12.75" customHeight="1">
      <c r="C2246">
        <v>3000</v>
      </c>
      <c r="D2246" s="181">
        <v>36341</v>
      </c>
      <c r="E2246">
        <v>68075</v>
      </c>
      <c r="F2246" t="s">
        <v>1245</v>
      </c>
      <c r="G2246" s="167">
        <v>20376.439999999999</v>
      </c>
      <c r="H2246">
        <v>-19102.919999999998</v>
      </c>
      <c r="I2246">
        <v>1273.52</v>
      </c>
      <c r="J2246" s="181">
        <v>36341</v>
      </c>
      <c r="K2246" s="183">
        <v>1999</v>
      </c>
      <c r="L2246" t="s">
        <v>629</v>
      </c>
    </row>
    <row r="2247" spans="3:12" ht="12.75" customHeight="1">
      <c r="C2247">
        <v>3000</v>
      </c>
      <c r="D2247" s="181">
        <v>36678</v>
      </c>
      <c r="E2247">
        <v>68077</v>
      </c>
      <c r="F2247" t="s">
        <v>2681</v>
      </c>
      <c r="G2247" s="167">
        <v>130115.95</v>
      </c>
      <c r="H2247">
        <v>-107074.59</v>
      </c>
      <c r="I2247">
        <v>23041.360000000001</v>
      </c>
      <c r="J2247" s="181">
        <v>36678</v>
      </c>
      <c r="K2247" s="183">
        <v>2000</v>
      </c>
      <c r="L2247" t="s">
        <v>629</v>
      </c>
    </row>
    <row r="2248" spans="3:12" ht="12.75" customHeight="1">
      <c r="C2248">
        <v>3000</v>
      </c>
      <c r="D2248" s="181">
        <v>36678</v>
      </c>
      <c r="E2248">
        <v>68079</v>
      </c>
      <c r="F2248" t="s">
        <v>2684</v>
      </c>
      <c r="G2248" s="167">
        <v>585503.80000000005</v>
      </c>
      <c r="H2248">
        <v>-321213.89</v>
      </c>
      <c r="I2248">
        <v>264289.90999999997</v>
      </c>
      <c r="J2248" s="181">
        <v>36678</v>
      </c>
      <c r="K2248" s="183">
        <v>2000</v>
      </c>
      <c r="L2248" t="s">
        <v>629</v>
      </c>
    </row>
    <row r="2249" spans="3:12" ht="12.75" customHeight="1">
      <c r="C2249">
        <v>3000</v>
      </c>
      <c r="D2249" s="181">
        <v>36678</v>
      </c>
      <c r="E2249">
        <v>68080</v>
      </c>
      <c r="F2249" t="s">
        <v>2686</v>
      </c>
      <c r="G2249" s="167">
        <v>1834865.65</v>
      </c>
      <c r="H2249">
        <v>-1006627.68</v>
      </c>
      <c r="I2249">
        <v>828237.97</v>
      </c>
      <c r="J2249" s="181">
        <v>36678</v>
      </c>
      <c r="K2249" s="183">
        <v>2000</v>
      </c>
      <c r="L2249" t="s">
        <v>629</v>
      </c>
    </row>
    <row r="2250" spans="3:12" ht="12.75" customHeight="1">
      <c r="C2250">
        <v>3000</v>
      </c>
      <c r="D2250" s="181">
        <v>36830</v>
      </c>
      <c r="E2250">
        <v>68082</v>
      </c>
      <c r="F2250" t="s">
        <v>2687</v>
      </c>
      <c r="G2250" s="167">
        <v>34142.449999999997</v>
      </c>
      <c r="H2250">
        <v>-17545.419999999998</v>
      </c>
      <c r="I2250">
        <v>16597.03</v>
      </c>
      <c r="J2250" s="181">
        <v>36830</v>
      </c>
      <c r="K2250" s="183">
        <v>2000</v>
      </c>
      <c r="L2250" t="s">
        <v>629</v>
      </c>
    </row>
    <row r="2251" spans="3:12" ht="12.75" customHeight="1">
      <c r="C2251">
        <v>3000</v>
      </c>
      <c r="D2251" s="181">
        <v>36830</v>
      </c>
      <c r="E2251">
        <v>68083</v>
      </c>
      <c r="F2251" t="s">
        <v>3718</v>
      </c>
      <c r="G2251" s="167">
        <v>92435.48</v>
      </c>
      <c r="H2251">
        <v>-47501.57</v>
      </c>
      <c r="I2251">
        <v>44933.91</v>
      </c>
      <c r="J2251" s="181">
        <v>36830</v>
      </c>
      <c r="K2251" s="183">
        <v>2000</v>
      </c>
      <c r="L2251" t="s">
        <v>629</v>
      </c>
    </row>
    <row r="2252" spans="3:12" ht="12.75" customHeight="1">
      <c r="C2252">
        <v>3000</v>
      </c>
      <c r="D2252" s="181">
        <v>37134</v>
      </c>
      <c r="E2252">
        <v>68100</v>
      </c>
      <c r="F2252" t="s">
        <v>2823</v>
      </c>
      <c r="G2252" s="167">
        <v>67108.53</v>
      </c>
      <c r="H2252">
        <v>-29826.02</v>
      </c>
      <c r="I2252">
        <v>37282.51</v>
      </c>
      <c r="J2252" s="181">
        <v>37134</v>
      </c>
      <c r="K2252" s="183">
        <v>2001</v>
      </c>
      <c r="L2252" t="s">
        <v>629</v>
      </c>
    </row>
    <row r="2253" spans="3:12" ht="12.75" customHeight="1">
      <c r="C2253">
        <v>3000</v>
      </c>
      <c r="D2253" s="181">
        <v>37103</v>
      </c>
      <c r="E2253">
        <v>68102</v>
      </c>
      <c r="F2253" t="s">
        <v>3365</v>
      </c>
      <c r="G2253" s="167">
        <v>102997.64</v>
      </c>
      <c r="H2253">
        <v>-46491.99</v>
      </c>
      <c r="I2253">
        <v>56505.65</v>
      </c>
      <c r="J2253" s="181">
        <v>37103</v>
      </c>
      <c r="K2253" s="183">
        <v>2001</v>
      </c>
      <c r="L2253" t="s">
        <v>629</v>
      </c>
    </row>
    <row r="2254" spans="3:12" ht="12.75" customHeight="1">
      <c r="C2254">
        <v>3000</v>
      </c>
      <c r="D2254" s="181">
        <v>37103</v>
      </c>
      <c r="E2254">
        <v>68103</v>
      </c>
      <c r="F2254" t="s">
        <v>3366</v>
      </c>
      <c r="G2254" s="167">
        <v>122999.47</v>
      </c>
      <c r="H2254">
        <v>-55520.6</v>
      </c>
      <c r="I2254">
        <v>67478.87</v>
      </c>
      <c r="J2254" s="181">
        <v>37103</v>
      </c>
      <c r="K2254" s="183">
        <v>2001</v>
      </c>
      <c r="L2254" t="s">
        <v>629</v>
      </c>
    </row>
    <row r="2255" spans="3:12" ht="12.75" customHeight="1">
      <c r="C2255">
        <v>3000</v>
      </c>
      <c r="D2255" s="181">
        <v>37103</v>
      </c>
      <c r="E2255">
        <v>68104</v>
      </c>
      <c r="F2255" t="s">
        <v>3367</v>
      </c>
      <c r="G2255" s="167">
        <v>171080.64</v>
      </c>
      <c r="H2255">
        <v>-77223.899999999994</v>
      </c>
      <c r="I2255">
        <v>93856.74</v>
      </c>
      <c r="J2255" s="181">
        <v>37103</v>
      </c>
      <c r="K2255" s="183">
        <v>2001</v>
      </c>
      <c r="L2255" t="s">
        <v>629</v>
      </c>
    </row>
    <row r="2256" spans="3:12" ht="12.75" customHeight="1">
      <c r="C2256">
        <v>3000</v>
      </c>
      <c r="D2256" s="181">
        <v>37134</v>
      </c>
      <c r="E2256">
        <v>68105</v>
      </c>
      <c r="F2256" t="s">
        <v>535</v>
      </c>
      <c r="G2256" s="167">
        <v>103951.96</v>
      </c>
      <c r="H2256">
        <v>-46200.87</v>
      </c>
      <c r="I2256">
        <v>57751.09</v>
      </c>
      <c r="J2256" s="181">
        <v>37134</v>
      </c>
      <c r="K2256" s="183">
        <v>2001</v>
      </c>
      <c r="L2256" t="s">
        <v>629</v>
      </c>
    </row>
    <row r="2257" spans="3:12" ht="12.75" customHeight="1">
      <c r="C2257">
        <v>3000</v>
      </c>
      <c r="D2257" s="181">
        <v>37134</v>
      </c>
      <c r="E2257">
        <v>68106</v>
      </c>
      <c r="F2257" t="s">
        <v>2825</v>
      </c>
      <c r="G2257" s="167">
        <v>96051.51</v>
      </c>
      <c r="H2257">
        <v>-42689.56</v>
      </c>
      <c r="I2257">
        <v>53361.95</v>
      </c>
      <c r="J2257" s="181">
        <v>37134</v>
      </c>
      <c r="K2257" s="183">
        <v>2001</v>
      </c>
      <c r="L2257" t="s">
        <v>629</v>
      </c>
    </row>
    <row r="2258" spans="3:12" ht="12.75" customHeight="1">
      <c r="C2258">
        <v>3000</v>
      </c>
      <c r="D2258" s="181">
        <v>37072</v>
      </c>
      <c r="E2258">
        <v>68108</v>
      </c>
      <c r="F2258" t="s">
        <v>3344</v>
      </c>
      <c r="G2258" s="167">
        <v>10625.9</v>
      </c>
      <c r="H2258">
        <v>-4870.21</v>
      </c>
      <c r="I2258">
        <v>5755.69</v>
      </c>
      <c r="J2258" s="181">
        <v>37072</v>
      </c>
      <c r="K2258" s="183">
        <v>2001</v>
      </c>
      <c r="L2258" t="s">
        <v>629</v>
      </c>
    </row>
    <row r="2259" spans="3:12" ht="12.75" customHeight="1">
      <c r="C2259">
        <v>3000</v>
      </c>
      <c r="D2259" s="181">
        <v>37043</v>
      </c>
      <c r="E2259">
        <v>68110</v>
      </c>
      <c r="F2259" t="s">
        <v>2899</v>
      </c>
      <c r="G2259" s="167">
        <v>11918.24</v>
      </c>
      <c r="H2259">
        <v>-5545.3</v>
      </c>
      <c r="I2259">
        <v>6372.94</v>
      </c>
      <c r="J2259" s="181">
        <v>37043</v>
      </c>
      <c r="K2259" s="183">
        <v>2001</v>
      </c>
      <c r="L2259" t="s">
        <v>629</v>
      </c>
    </row>
    <row r="2260" spans="3:12" ht="12.75" customHeight="1">
      <c r="C2260">
        <v>3000</v>
      </c>
      <c r="D2260" s="181">
        <v>37043</v>
      </c>
      <c r="E2260">
        <v>68111</v>
      </c>
      <c r="F2260" t="s">
        <v>711</v>
      </c>
      <c r="G2260" s="167">
        <v>9144.69</v>
      </c>
      <c r="H2260">
        <v>-8509.64</v>
      </c>
      <c r="I2260">
        <v>635.04999999999995</v>
      </c>
      <c r="J2260" s="181">
        <v>37043</v>
      </c>
      <c r="K2260" s="183">
        <v>2001</v>
      </c>
      <c r="L2260" t="s">
        <v>629</v>
      </c>
    </row>
    <row r="2261" spans="3:12" ht="12.75" customHeight="1">
      <c r="C2261">
        <v>3000</v>
      </c>
      <c r="D2261" s="181">
        <v>37103</v>
      </c>
      <c r="E2261">
        <v>68112</v>
      </c>
      <c r="F2261" t="s">
        <v>2810</v>
      </c>
      <c r="G2261" s="167">
        <v>204206.24</v>
      </c>
      <c r="H2261">
        <v>-138264.64000000001</v>
      </c>
      <c r="I2261">
        <v>65941.600000000006</v>
      </c>
      <c r="J2261" s="181">
        <v>37103</v>
      </c>
      <c r="K2261" s="183">
        <v>2001</v>
      </c>
      <c r="L2261" t="s">
        <v>629</v>
      </c>
    </row>
    <row r="2262" spans="3:12" ht="12.75" customHeight="1">
      <c r="C2262">
        <v>3000</v>
      </c>
      <c r="D2262" s="181">
        <v>37256</v>
      </c>
      <c r="E2262">
        <v>68115</v>
      </c>
      <c r="F2262" t="s">
        <v>578</v>
      </c>
      <c r="G2262" s="167">
        <v>52722.49</v>
      </c>
      <c r="H2262">
        <v>-13180.62</v>
      </c>
      <c r="I2262">
        <v>39541.870000000003</v>
      </c>
      <c r="J2262" s="181">
        <v>37256</v>
      </c>
      <c r="K2262" s="183">
        <v>2001</v>
      </c>
      <c r="L2262" t="s">
        <v>629</v>
      </c>
    </row>
    <row r="2263" spans="3:12" ht="12.75" customHeight="1">
      <c r="C2263">
        <v>3000</v>
      </c>
      <c r="D2263" s="181">
        <v>37225</v>
      </c>
      <c r="E2263">
        <v>68116</v>
      </c>
      <c r="F2263" t="s">
        <v>564</v>
      </c>
      <c r="G2263" s="167">
        <v>13714.19</v>
      </c>
      <c r="H2263">
        <v>-5809.48</v>
      </c>
      <c r="I2263">
        <v>7904.71</v>
      </c>
      <c r="J2263" s="181">
        <v>37225</v>
      </c>
      <c r="K2263" s="183">
        <v>2001</v>
      </c>
      <c r="L2263" t="s">
        <v>629</v>
      </c>
    </row>
    <row r="2264" spans="3:12" ht="12.75" customHeight="1">
      <c r="C2264">
        <v>3000</v>
      </c>
      <c r="D2264" s="181">
        <v>37345</v>
      </c>
      <c r="E2264">
        <v>68117</v>
      </c>
      <c r="F2264" t="s">
        <v>1892</v>
      </c>
      <c r="G2264" s="167">
        <v>27863.59</v>
      </c>
      <c r="H2264">
        <v>-16544.009999999998</v>
      </c>
      <c r="I2264">
        <v>11319.58</v>
      </c>
      <c r="J2264" s="181">
        <v>37345</v>
      </c>
      <c r="K2264" s="183">
        <v>2002</v>
      </c>
      <c r="L2264" t="s">
        <v>629</v>
      </c>
    </row>
    <row r="2265" spans="3:12" ht="12.75" customHeight="1">
      <c r="C2265">
        <v>3000</v>
      </c>
      <c r="D2265" s="181">
        <v>37408</v>
      </c>
      <c r="E2265">
        <v>68132</v>
      </c>
      <c r="F2265" t="s">
        <v>3883</v>
      </c>
      <c r="G2265" s="167">
        <v>14348.7</v>
      </c>
      <c r="H2265">
        <v>-8220.61</v>
      </c>
      <c r="I2265">
        <v>6128.09</v>
      </c>
      <c r="J2265" s="181">
        <v>37408</v>
      </c>
      <c r="K2265" s="183">
        <v>2002</v>
      </c>
      <c r="L2265" t="s">
        <v>629</v>
      </c>
    </row>
    <row r="2266" spans="3:12" ht="12.75" customHeight="1">
      <c r="C2266">
        <v>3000</v>
      </c>
      <c r="D2266" s="181">
        <v>37462</v>
      </c>
      <c r="E2266">
        <v>68133</v>
      </c>
      <c r="F2266" t="s">
        <v>1873</v>
      </c>
      <c r="G2266" s="167">
        <v>12498.53</v>
      </c>
      <c r="H2266">
        <v>-4600.1499999999996</v>
      </c>
      <c r="I2266">
        <v>7898.38</v>
      </c>
      <c r="J2266" s="181">
        <v>37462</v>
      </c>
      <c r="K2266" s="183">
        <v>2002</v>
      </c>
      <c r="L2266" t="s">
        <v>629</v>
      </c>
    </row>
    <row r="2267" spans="3:12" ht="12.75" customHeight="1">
      <c r="C2267">
        <v>3000</v>
      </c>
      <c r="D2267" s="181">
        <v>37483</v>
      </c>
      <c r="E2267">
        <v>68134</v>
      </c>
      <c r="F2267" t="s">
        <v>3576</v>
      </c>
      <c r="G2267" s="167">
        <v>15294.58</v>
      </c>
      <c r="H2267">
        <v>-5629.26</v>
      </c>
      <c r="I2267">
        <v>9665.32</v>
      </c>
      <c r="J2267" s="181">
        <v>37483</v>
      </c>
      <c r="K2267" s="183">
        <v>2002</v>
      </c>
      <c r="L2267" t="s">
        <v>629</v>
      </c>
    </row>
    <row r="2268" spans="3:12" ht="12.75" customHeight="1">
      <c r="C2268">
        <v>3000</v>
      </c>
      <c r="D2268" s="181">
        <v>37560</v>
      </c>
      <c r="E2268">
        <v>68139</v>
      </c>
      <c r="F2268" t="s">
        <v>1665</v>
      </c>
      <c r="G2268" s="167">
        <v>15097.7</v>
      </c>
      <c r="H2268">
        <v>-7863.38</v>
      </c>
      <c r="I2268">
        <v>7234.32</v>
      </c>
      <c r="J2268" s="181">
        <v>37560</v>
      </c>
      <c r="K2268" s="183">
        <v>2002</v>
      </c>
      <c r="L2268" t="s">
        <v>629</v>
      </c>
    </row>
    <row r="2269" spans="3:12" ht="12.75" customHeight="1">
      <c r="C2269">
        <v>3000</v>
      </c>
      <c r="D2269" s="181">
        <v>37560</v>
      </c>
      <c r="E2269">
        <v>68140</v>
      </c>
      <c r="F2269" t="s">
        <v>1667</v>
      </c>
      <c r="G2269" s="167">
        <v>50315.68</v>
      </c>
      <c r="H2269">
        <v>-26206.080000000002</v>
      </c>
      <c r="I2269">
        <v>24109.599999999999</v>
      </c>
      <c r="J2269" s="181">
        <v>37560</v>
      </c>
      <c r="K2269" s="183">
        <v>2002</v>
      </c>
      <c r="L2269" t="s">
        <v>629</v>
      </c>
    </row>
    <row r="2270" spans="3:12" ht="12.75" customHeight="1">
      <c r="C2270">
        <v>3000</v>
      </c>
      <c r="D2270" s="181">
        <v>37590</v>
      </c>
      <c r="E2270">
        <v>68141</v>
      </c>
      <c r="F2270" t="s">
        <v>1679</v>
      </c>
      <c r="G2270" s="167">
        <v>12720.28</v>
      </c>
      <c r="H2270">
        <v>-6492.64</v>
      </c>
      <c r="I2270">
        <v>6227.64</v>
      </c>
      <c r="J2270" s="181">
        <v>37590</v>
      </c>
      <c r="K2270" s="183">
        <v>2002</v>
      </c>
      <c r="L2270" t="s">
        <v>629</v>
      </c>
    </row>
    <row r="2271" spans="3:12" ht="12.75" customHeight="1">
      <c r="C2271">
        <v>3000</v>
      </c>
      <c r="D2271" s="181">
        <v>37529</v>
      </c>
      <c r="E2271">
        <v>68142</v>
      </c>
      <c r="F2271" t="s">
        <v>1656</v>
      </c>
      <c r="G2271" s="167">
        <v>42773.27</v>
      </c>
      <c r="H2271">
        <v>-15148.87</v>
      </c>
      <c r="I2271">
        <v>27624.400000000001</v>
      </c>
      <c r="J2271" s="181">
        <v>37529</v>
      </c>
      <c r="K2271" s="183">
        <v>2002</v>
      </c>
      <c r="L2271" t="s">
        <v>629</v>
      </c>
    </row>
    <row r="2272" spans="3:12" ht="12.75" customHeight="1">
      <c r="C2272">
        <v>3000</v>
      </c>
      <c r="D2272" s="181">
        <v>37408</v>
      </c>
      <c r="E2272">
        <v>68144</v>
      </c>
      <c r="F2272" t="s">
        <v>3879</v>
      </c>
      <c r="G2272" s="167">
        <v>10595.4</v>
      </c>
      <c r="H2272">
        <v>-4046.85</v>
      </c>
      <c r="I2272">
        <v>6548.55</v>
      </c>
      <c r="J2272" s="181">
        <v>37408</v>
      </c>
      <c r="K2272" s="183">
        <v>2002</v>
      </c>
      <c r="L2272" t="s">
        <v>629</v>
      </c>
    </row>
    <row r="2273" spans="3:12" ht="12.75" customHeight="1">
      <c r="C2273">
        <v>3000</v>
      </c>
      <c r="D2273" s="181">
        <v>37468</v>
      </c>
      <c r="E2273">
        <v>68145</v>
      </c>
      <c r="F2273" t="s">
        <v>1876</v>
      </c>
      <c r="G2273" s="167">
        <v>14827.47</v>
      </c>
      <c r="H2273">
        <v>-8186</v>
      </c>
      <c r="I2273">
        <v>6641.47</v>
      </c>
      <c r="J2273" s="181">
        <v>37468</v>
      </c>
      <c r="K2273" s="183">
        <v>2002</v>
      </c>
      <c r="L2273" t="s">
        <v>629</v>
      </c>
    </row>
    <row r="2274" spans="3:12" ht="12.75" customHeight="1">
      <c r="C2274">
        <v>3000</v>
      </c>
      <c r="D2274" s="181">
        <v>34486</v>
      </c>
      <c r="E2274">
        <v>68166</v>
      </c>
      <c r="F2274" t="s">
        <v>1621</v>
      </c>
      <c r="G2274" s="167">
        <v>4750</v>
      </c>
      <c r="H2274">
        <v>-4750</v>
      </c>
      <c r="I2274">
        <v>0</v>
      </c>
      <c r="J2274" s="181">
        <v>34486</v>
      </c>
      <c r="K2274" s="183">
        <v>1994</v>
      </c>
      <c r="L2274" t="s">
        <v>629</v>
      </c>
    </row>
    <row r="2275" spans="3:12" ht="12.75" customHeight="1">
      <c r="C2275">
        <v>3000</v>
      </c>
      <c r="D2275" s="181">
        <v>34592</v>
      </c>
      <c r="E2275">
        <v>68168</v>
      </c>
      <c r="F2275" t="s">
        <v>893</v>
      </c>
      <c r="G2275" s="167">
        <v>18858.13</v>
      </c>
      <c r="H2275">
        <v>-18858.13</v>
      </c>
      <c r="I2275">
        <v>0</v>
      </c>
      <c r="J2275" s="181">
        <v>34592</v>
      </c>
      <c r="K2275" s="183">
        <v>1994</v>
      </c>
      <c r="L2275" t="s">
        <v>629</v>
      </c>
    </row>
    <row r="2276" spans="3:12" ht="12.75" customHeight="1">
      <c r="C2276">
        <v>3000</v>
      </c>
      <c r="D2276" s="181">
        <v>34684</v>
      </c>
      <c r="E2276">
        <v>68169</v>
      </c>
      <c r="F2276" t="s">
        <v>900</v>
      </c>
      <c r="G2276" s="167">
        <v>134112.43</v>
      </c>
      <c r="H2276">
        <v>-134112.43</v>
      </c>
      <c r="I2276">
        <v>0</v>
      </c>
      <c r="J2276" s="181">
        <v>34684</v>
      </c>
      <c r="K2276" s="183">
        <v>1994</v>
      </c>
      <c r="L2276" t="s">
        <v>629</v>
      </c>
    </row>
    <row r="2277" spans="3:12" ht="12.75" customHeight="1">
      <c r="C2277">
        <v>3000</v>
      </c>
      <c r="D2277" s="181">
        <v>34577</v>
      </c>
      <c r="E2277">
        <v>68172</v>
      </c>
      <c r="F2277" t="s">
        <v>889</v>
      </c>
      <c r="G2277" s="167">
        <v>83184.179999999993</v>
      </c>
      <c r="H2277">
        <v>-83184.179999999993</v>
      </c>
      <c r="I2277">
        <v>0</v>
      </c>
      <c r="J2277" s="181">
        <v>34577</v>
      </c>
      <c r="K2277" s="183">
        <v>1994</v>
      </c>
      <c r="L2277" t="s">
        <v>629</v>
      </c>
    </row>
    <row r="2278" spans="3:12" ht="12.75" customHeight="1">
      <c r="C2278">
        <v>3000</v>
      </c>
      <c r="D2278" s="181">
        <v>35048</v>
      </c>
      <c r="E2278">
        <v>68175</v>
      </c>
      <c r="F2278" t="s">
        <v>2283</v>
      </c>
      <c r="G2278" s="167">
        <v>10000</v>
      </c>
      <c r="H2278">
        <v>-10000</v>
      </c>
      <c r="I2278">
        <v>0</v>
      </c>
      <c r="J2278" s="181">
        <v>35048</v>
      </c>
      <c r="K2278" s="183">
        <v>1995</v>
      </c>
      <c r="L2278" t="s">
        <v>629</v>
      </c>
    </row>
    <row r="2279" spans="3:12" ht="12.75" customHeight="1">
      <c r="C2279">
        <v>3000</v>
      </c>
      <c r="D2279" s="181">
        <v>35048</v>
      </c>
      <c r="E2279">
        <v>68177</v>
      </c>
      <c r="F2279" t="s">
        <v>2308</v>
      </c>
      <c r="G2279" s="167">
        <v>25000</v>
      </c>
      <c r="H2279">
        <v>-25000</v>
      </c>
      <c r="I2279">
        <v>0</v>
      </c>
      <c r="J2279" s="181">
        <v>35048</v>
      </c>
      <c r="K2279" s="183">
        <v>1995</v>
      </c>
      <c r="L2279" t="s">
        <v>629</v>
      </c>
    </row>
    <row r="2280" spans="3:12" ht="12.75" customHeight="1">
      <c r="C2280">
        <v>3000</v>
      </c>
      <c r="D2280" s="181">
        <v>35048</v>
      </c>
      <c r="E2280">
        <v>68178</v>
      </c>
      <c r="F2280" t="s">
        <v>2302</v>
      </c>
      <c r="G2280" s="167">
        <v>20000</v>
      </c>
      <c r="H2280">
        <v>-20000</v>
      </c>
      <c r="I2280">
        <v>0</v>
      </c>
      <c r="J2280" s="181">
        <v>35048</v>
      </c>
      <c r="K2280" s="183">
        <v>1995</v>
      </c>
      <c r="L2280" t="s">
        <v>629</v>
      </c>
    </row>
    <row r="2281" spans="3:12" ht="12.75" customHeight="1">
      <c r="C2281">
        <v>3000</v>
      </c>
      <c r="D2281" s="181">
        <v>35048</v>
      </c>
      <c r="E2281">
        <v>68179</v>
      </c>
      <c r="F2281" t="s">
        <v>2300</v>
      </c>
      <c r="G2281" s="167">
        <v>20000</v>
      </c>
      <c r="H2281">
        <v>-20000</v>
      </c>
      <c r="I2281">
        <v>0</v>
      </c>
      <c r="J2281" s="181">
        <v>35048</v>
      </c>
      <c r="K2281" s="183">
        <v>1995</v>
      </c>
      <c r="L2281" t="s">
        <v>629</v>
      </c>
    </row>
    <row r="2282" spans="3:12" ht="12.75" customHeight="1">
      <c r="C2282">
        <v>3000</v>
      </c>
      <c r="D2282" s="181">
        <v>35048</v>
      </c>
      <c r="E2282">
        <v>68183</v>
      </c>
      <c r="F2282" t="s">
        <v>265</v>
      </c>
      <c r="G2282" s="167">
        <v>50000</v>
      </c>
      <c r="H2282">
        <v>-50000</v>
      </c>
      <c r="I2282">
        <v>0</v>
      </c>
      <c r="J2282" s="181">
        <v>35048</v>
      </c>
      <c r="K2282" s="183">
        <v>1995</v>
      </c>
      <c r="L2282" t="s">
        <v>629</v>
      </c>
    </row>
    <row r="2283" spans="3:12" ht="12.75" customHeight="1">
      <c r="C2283">
        <v>3000</v>
      </c>
      <c r="D2283" s="181">
        <v>35048</v>
      </c>
      <c r="E2283">
        <v>68189</v>
      </c>
      <c r="F2283" t="s">
        <v>683</v>
      </c>
      <c r="G2283" s="167">
        <v>125000</v>
      </c>
      <c r="H2283">
        <v>-115451.39</v>
      </c>
      <c r="I2283">
        <v>9548.61</v>
      </c>
      <c r="J2283" s="181">
        <v>35048</v>
      </c>
      <c r="K2283" s="183">
        <v>1995</v>
      </c>
      <c r="L2283" t="s">
        <v>629</v>
      </c>
    </row>
    <row r="2284" spans="3:12" ht="12.75" customHeight="1">
      <c r="C2284">
        <v>3000</v>
      </c>
      <c r="D2284" s="181">
        <v>35048</v>
      </c>
      <c r="E2284">
        <v>68192</v>
      </c>
      <c r="F2284" t="s">
        <v>2040</v>
      </c>
      <c r="G2284" s="167">
        <v>45000</v>
      </c>
      <c r="H2284">
        <v>-41562.5</v>
      </c>
      <c r="I2284">
        <v>3437.5</v>
      </c>
      <c r="J2284" s="181">
        <v>35048</v>
      </c>
      <c r="K2284" s="183">
        <v>1995</v>
      </c>
      <c r="L2284" t="s">
        <v>629</v>
      </c>
    </row>
    <row r="2285" spans="3:12" ht="12.75" customHeight="1">
      <c r="C2285">
        <v>3000</v>
      </c>
      <c r="D2285" s="181">
        <v>35338</v>
      </c>
      <c r="E2285">
        <v>68231</v>
      </c>
      <c r="F2285" t="s">
        <v>798</v>
      </c>
      <c r="G2285" s="167">
        <v>178914</v>
      </c>
      <c r="H2285">
        <v>-178914</v>
      </c>
      <c r="I2285">
        <v>0</v>
      </c>
      <c r="J2285" s="181">
        <v>35338</v>
      </c>
      <c r="K2285" s="183">
        <v>1996</v>
      </c>
      <c r="L2285" t="s">
        <v>629</v>
      </c>
    </row>
    <row r="2286" spans="3:12" ht="12.75" customHeight="1">
      <c r="C2286">
        <v>3000</v>
      </c>
      <c r="D2286" s="181">
        <v>37773</v>
      </c>
      <c r="E2286">
        <v>68255</v>
      </c>
      <c r="F2286" t="s">
        <v>1105</v>
      </c>
      <c r="G2286" s="167">
        <v>277888.3</v>
      </c>
      <c r="H2286">
        <v>-82980.539999999994</v>
      </c>
      <c r="I2286">
        <v>194907.76</v>
      </c>
      <c r="J2286" s="181">
        <v>37773</v>
      </c>
      <c r="K2286" s="183">
        <v>2003</v>
      </c>
      <c r="L2286" t="s">
        <v>629</v>
      </c>
    </row>
    <row r="2287" spans="3:12" ht="12.75" customHeight="1">
      <c r="C2287">
        <v>3000</v>
      </c>
      <c r="D2287" s="181">
        <v>37895</v>
      </c>
      <c r="E2287">
        <v>68256</v>
      </c>
      <c r="F2287" t="s">
        <v>938</v>
      </c>
      <c r="G2287" s="167">
        <v>81338.8</v>
      </c>
      <c r="H2287">
        <v>-33043.879999999997</v>
      </c>
      <c r="I2287">
        <v>48294.92</v>
      </c>
      <c r="J2287" s="181">
        <v>37895</v>
      </c>
      <c r="K2287" s="183">
        <v>2003</v>
      </c>
      <c r="L2287" t="s">
        <v>629</v>
      </c>
    </row>
    <row r="2288" spans="3:12" ht="12.75" customHeight="1">
      <c r="C2288">
        <v>3000</v>
      </c>
      <c r="D2288" s="181">
        <v>37854</v>
      </c>
      <c r="E2288">
        <v>68257</v>
      </c>
      <c r="F2288" t="s">
        <v>930</v>
      </c>
      <c r="G2288" s="167">
        <v>55789.98</v>
      </c>
      <c r="H2288">
        <v>-15497.22</v>
      </c>
      <c r="I2288">
        <v>40292.76</v>
      </c>
      <c r="J2288" s="181">
        <v>37854</v>
      </c>
      <c r="K2288" s="183">
        <v>2003</v>
      </c>
      <c r="L2288" t="s">
        <v>629</v>
      </c>
    </row>
    <row r="2289" spans="3:12" ht="12.75" customHeight="1">
      <c r="C2289">
        <v>3000</v>
      </c>
      <c r="D2289" s="181">
        <v>37893</v>
      </c>
      <c r="E2289">
        <v>68260</v>
      </c>
      <c r="F2289" t="s">
        <v>936</v>
      </c>
      <c r="G2289" s="167">
        <v>99870.48</v>
      </c>
      <c r="H2289">
        <v>-27048.26</v>
      </c>
      <c r="I2289">
        <v>72822.22</v>
      </c>
      <c r="J2289" s="181">
        <v>37893</v>
      </c>
      <c r="K2289" s="183">
        <v>2003</v>
      </c>
      <c r="L2289" t="s">
        <v>629</v>
      </c>
    </row>
    <row r="2290" spans="3:12" ht="12.75" customHeight="1">
      <c r="C2290">
        <v>3000</v>
      </c>
      <c r="D2290" s="181">
        <v>38231</v>
      </c>
      <c r="E2290">
        <v>68309</v>
      </c>
      <c r="F2290" t="s">
        <v>478</v>
      </c>
      <c r="G2290" s="167">
        <v>94896.4</v>
      </c>
      <c r="H2290">
        <v>-27678.12</v>
      </c>
      <c r="I2290">
        <v>67218.28</v>
      </c>
      <c r="J2290" s="181">
        <v>38231</v>
      </c>
      <c r="K2290" s="183">
        <v>2004</v>
      </c>
      <c r="L2290" t="s">
        <v>629</v>
      </c>
    </row>
    <row r="2291" spans="3:12" ht="12.75" customHeight="1">
      <c r="C2291">
        <v>3000</v>
      </c>
      <c r="D2291" s="181">
        <v>38258</v>
      </c>
      <c r="E2291">
        <v>68318</v>
      </c>
      <c r="F2291" t="s">
        <v>2153</v>
      </c>
      <c r="G2291" s="167">
        <v>594620.18000000005</v>
      </c>
      <c r="H2291">
        <v>-89193.03</v>
      </c>
      <c r="I2291">
        <v>505427.15</v>
      </c>
      <c r="J2291" s="181">
        <v>38258</v>
      </c>
      <c r="K2291" s="183">
        <v>2004</v>
      </c>
      <c r="L2291" t="s">
        <v>629</v>
      </c>
    </row>
    <row r="2292" spans="3:12" ht="12.75" customHeight="1">
      <c r="C2292">
        <v>3000</v>
      </c>
      <c r="D2292" s="181">
        <v>38139</v>
      </c>
      <c r="E2292">
        <v>68324</v>
      </c>
      <c r="F2292" t="s">
        <v>3656</v>
      </c>
      <c r="G2292" s="167">
        <v>19322.79</v>
      </c>
      <c r="H2292">
        <v>-4159.76</v>
      </c>
      <c r="I2292">
        <v>15163.03</v>
      </c>
      <c r="J2292" s="181">
        <v>38139</v>
      </c>
      <c r="K2292" s="183">
        <v>2004</v>
      </c>
      <c r="L2292" t="s">
        <v>629</v>
      </c>
    </row>
    <row r="2293" spans="3:12" ht="12.75" customHeight="1">
      <c r="C2293">
        <v>3000</v>
      </c>
      <c r="D2293" s="181">
        <v>38252</v>
      </c>
      <c r="E2293">
        <v>68326</v>
      </c>
      <c r="F2293" t="s">
        <v>2149</v>
      </c>
      <c r="G2293" s="167">
        <v>18356.03</v>
      </c>
      <c r="H2293">
        <v>-3441.76</v>
      </c>
      <c r="I2293">
        <v>14914.27</v>
      </c>
      <c r="J2293" s="181">
        <v>38252</v>
      </c>
      <c r="K2293" s="183">
        <v>2004</v>
      </c>
      <c r="L2293" t="s">
        <v>629</v>
      </c>
    </row>
    <row r="2294" spans="3:12" ht="12.75" customHeight="1">
      <c r="C2294">
        <v>3000</v>
      </c>
      <c r="D2294" s="181">
        <v>38292</v>
      </c>
      <c r="E2294">
        <v>68331</v>
      </c>
      <c r="F2294" t="s">
        <v>333</v>
      </c>
      <c r="G2294" s="167">
        <v>378399.24</v>
      </c>
      <c r="H2294">
        <v>-102483.13</v>
      </c>
      <c r="I2294">
        <v>275916.11</v>
      </c>
      <c r="J2294" s="181">
        <v>38292</v>
      </c>
      <c r="K2294" s="183">
        <v>2004</v>
      </c>
      <c r="L2294" t="s">
        <v>629</v>
      </c>
    </row>
    <row r="2295" spans="3:12" ht="12.75" customHeight="1">
      <c r="C2295">
        <v>3000</v>
      </c>
      <c r="D2295" s="181">
        <v>38292</v>
      </c>
      <c r="E2295">
        <v>68332</v>
      </c>
      <c r="F2295" t="s">
        <v>334</v>
      </c>
      <c r="G2295" s="167">
        <v>16542.2</v>
      </c>
      <c r="H2295">
        <v>-4480.18</v>
      </c>
      <c r="I2295">
        <v>12062.02</v>
      </c>
      <c r="J2295" s="181">
        <v>38292</v>
      </c>
      <c r="K2295" s="183">
        <v>2004</v>
      </c>
      <c r="L2295" t="s">
        <v>629</v>
      </c>
    </row>
    <row r="2296" spans="3:12" ht="12.75" customHeight="1">
      <c r="C2296">
        <v>3000</v>
      </c>
      <c r="D2296" s="181">
        <v>35064</v>
      </c>
      <c r="E2296">
        <v>68357</v>
      </c>
      <c r="F2296" t="s">
        <v>692</v>
      </c>
      <c r="G2296" s="167">
        <v>27396.95</v>
      </c>
      <c r="H2296">
        <v>-25113.88</v>
      </c>
      <c r="I2296">
        <v>2283.0700000000002</v>
      </c>
      <c r="J2296" s="181">
        <v>35064</v>
      </c>
      <c r="K2296" s="183">
        <v>1995</v>
      </c>
      <c r="L2296" t="s">
        <v>629</v>
      </c>
    </row>
    <row r="2297" spans="3:12" ht="12.75" customHeight="1">
      <c r="C2297">
        <v>3000</v>
      </c>
      <c r="D2297" s="181">
        <v>37653</v>
      </c>
      <c r="E2297">
        <v>68565</v>
      </c>
      <c r="F2297" t="s">
        <v>3794</v>
      </c>
      <c r="G2297" s="167">
        <v>252501.73</v>
      </c>
      <c r="H2297">
        <v>-82413.759999999995</v>
      </c>
      <c r="I2297">
        <v>170087.97</v>
      </c>
      <c r="J2297" s="181">
        <v>37653</v>
      </c>
      <c r="K2297" s="183">
        <v>2003</v>
      </c>
      <c r="L2297" t="s">
        <v>629</v>
      </c>
    </row>
    <row r="2298" spans="3:12" ht="12.75" customHeight="1">
      <c r="C2298">
        <v>3000</v>
      </c>
      <c r="D2298" s="181">
        <v>37681</v>
      </c>
      <c r="E2298">
        <v>68568</v>
      </c>
      <c r="F2298" t="s">
        <v>3391</v>
      </c>
      <c r="G2298" s="167">
        <v>54566.59</v>
      </c>
      <c r="H2298">
        <v>-26146.49</v>
      </c>
      <c r="I2298">
        <v>28420.1</v>
      </c>
      <c r="J2298" s="181">
        <v>37681</v>
      </c>
      <c r="K2298" s="183">
        <v>2003</v>
      </c>
      <c r="L2298" t="s">
        <v>629</v>
      </c>
    </row>
    <row r="2299" spans="3:12" ht="12.75" customHeight="1">
      <c r="C2299">
        <v>3000</v>
      </c>
      <c r="D2299" s="181">
        <v>37653</v>
      </c>
      <c r="E2299">
        <v>68569</v>
      </c>
      <c r="F2299" t="s">
        <v>1800</v>
      </c>
      <c r="G2299" s="167">
        <v>13802.06</v>
      </c>
      <c r="H2299">
        <v>-6757.26</v>
      </c>
      <c r="I2299">
        <v>7044.8</v>
      </c>
      <c r="J2299" s="181">
        <v>37653</v>
      </c>
      <c r="K2299" s="183">
        <v>2003</v>
      </c>
      <c r="L2299" t="s">
        <v>629</v>
      </c>
    </row>
    <row r="2300" spans="3:12" ht="12.75" customHeight="1">
      <c r="C2300">
        <v>3000</v>
      </c>
      <c r="D2300" s="181">
        <v>37653</v>
      </c>
      <c r="E2300">
        <v>68570</v>
      </c>
      <c r="F2300" t="s">
        <v>1803</v>
      </c>
      <c r="G2300" s="167">
        <v>16066.17</v>
      </c>
      <c r="H2300">
        <v>-5243.83</v>
      </c>
      <c r="I2300">
        <v>10822.34</v>
      </c>
      <c r="J2300" s="181">
        <v>37653</v>
      </c>
      <c r="K2300" s="183">
        <v>2003</v>
      </c>
      <c r="L2300" t="s">
        <v>629</v>
      </c>
    </row>
    <row r="2301" spans="3:12" ht="12.75" customHeight="1">
      <c r="C2301">
        <v>3000</v>
      </c>
      <c r="D2301" s="181">
        <v>37681</v>
      </c>
      <c r="E2301">
        <v>68571</v>
      </c>
      <c r="F2301" t="s">
        <v>1060</v>
      </c>
      <c r="G2301" s="167">
        <v>17121.02</v>
      </c>
      <c r="H2301">
        <v>-5469.21</v>
      </c>
      <c r="I2301">
        <v>11651.81</v>
      </c>
      <c r="J2301" s="181">
        <v>37681</v>
      </c>
      <c r="K2301" s="183">
        <v>2003</v>
      </c>
      <c r="L2301" t="s">
        <v>629</v>
      </c>
    </row>
    <row r="2302" spans="3:12" ht="12.75" customHeight="1">
      <c r="C2302">
        <v>3000</v>
      </c>
      <c r="D2302" s="181">
        <v>37591</v>
      </c>
      <c r="E2302">
        <v>68572</v>
      </c>
      <c r="F2302" t="s">
        <v>1775</v>
      </c>
      <c r="G2302" s="167">
        <v>22500</v>
      </c>
      <c r="H2302">
        <v>-7656.25</v>
      </c>
      <c r="I2302">
        <v>14843.75</v>
      </c>
      <c r="J2302" s="181">
        <v>37591</v>
      </c>
      <c r="K2302" s="183">
        <v>2002</v>
      </c>
      <c r="L2302" t="s">
        <v>629</v>
      </c>
    </row>
    <row r="2303" spans="3:12" ht="12.75" customHeight="1">
      <c r="C2303">
        <v>3000</v>
      </c>
      <c r="D2303" s="181">
        <v>37408</v>
      </c>
      <c r="E2303">
        <v>68573</v>
      </c>
      <c r="F2303" t="s">
        <v>3906</v>
      </c>
      <c r="G2303" s="167">
        <v>150870</v>
      </c>
      <c r="H2303">
        <v>-86435.94</v>
      </c>
      <c r="I2303">
        <v>64434.06</v>
      </c>
      <c r="J2303" s="181">
        <v>37408</v>
      </c>
      <c r="K2303" s="183">
        <v>2002</v>
      </c>
      <c r="L2303" t="s">
        <v>629</v>
      </c>
    </row>
    <row r="2304" spans="3:12" ht="12.75" customHeight="1">
      <c r="C2304">
        <v>3000</v>
      </c>
      <c r="D2304" s="181">
        <v>37500</v>
      </c>
      <c r="E2304">
        <v>68574</v>
      </c>
      <c r="F2304" t="s">
        <v>1911</v>
      </c>
      <c r="G2304" s="167">
        <v>48123.17</v>
      </c>
      <c r="H2304">
        <v>-26066.720000000001</v>
      </c>
      <c r="I2304">
        <v>22056.45</v>
      </c>
      <c r="J2304" s="181">
        <v>37500</v>
      </c>
      <c r="K2304" s="183">
        <v>2002</v>
      </c>
      <c r="L2304" t="s">
        <v>629</v>
      </c>
    </row>
    <row r="2305" spans="3:12" ht="12.75" customHeight="1">
      <c r="C2305">
        <v>3000</v>
      </c>
      <c r="D2305" s="181">
        <v>37561</v>
      </c>
      <c r="E2305">
        <v>68575</v>
      </c>
      <c r="F2305" t="s">
        <v>1674</v>
      </c>
      <c r="G2305" s="167">
        <v>13087.17</v>
      </c>
      <c r="H2305">
        <v>-6816.24</v>
      </c>
      <c r="I2305">
        <v>6270.93</v>
      </c>
      <c r="J2305" s="181">
        <v>37561</v>
      </c>
      <c r="K2305" s="183">
        <v>2002</v>
      </c>
      <c r="L2305" t="s">
        <v>629</v>
      </c>
    </row>
    <row r="2306" spans="3:12" ht="12.75" customHeight="1">
      <c r="C2306">
        <v>3000</v>
      </c>
      <c r="D2306" s="181">
        <v>37561</v>
      </c>
      <c r="E2306">
        <v>68576</v>
      </c>
      <c r="F2306" t="s">
        <v>1676</v>
      </c>
      <c r="G2306" s="167">
        <v>17063.349999999999</v>
      </c>
      <c r="H2306">
        <v>-5924.78</v>
      </c>
      <c r="I2306">
        <v>11138.57</v>
      </c>
      <c r="J2306" s="181">
        <v>37561</v>
      </c>
      <c r="K2306" s="183">
        <v>2002</v>
      </c>
      <c r="L2306" t="s">
        <v>629</v>
      </c>
    </row>
    <row r="2307" spans="3:12" ht="12.75" customHeight="1">
      <c r="C2307">
        <v>3000</v>
      </c>
      <c r="D2307" s="181">
        <v>37530</v>
      </c>
      <c r="E2307">
        <v>68577</v>
      </c>
      <c r="F2307" t="s">
        <v>1662</v>
      </c>
      <c r="G2307" s="167">
        <v>36380</v>
      </c>
      <c r="H2307">
        <v>-19326.88</v>
      </c>
      <c r="I2307">
        <v>17053.12</v>
      </c>
      <c r="J2307" s="181">
        <v>37530</v>
      </c>
      <c r="K2307" s="183">
        <v>2002</v>
      </c>
      <c r="L2307" t="s">
        <v>629</v>
      </c>
    </row>
    <row r="2308" spans="3:12" ht="12.75" customHeight="1">
      <c r="C2308">
        <v>3000</v>
      </c>
      <c r="D2308" s="181">
        <v>37530</v>
      </c>
      <c r="E2308">
        <v>68578</v>
      </c>
      <c r="F2308" t="s">
        <v>1659</v>
      </c>
      <c r="G2308" s="167">
        <v>17271.37</v>
      </c>
      <c r="H2308">
        <v>-9175.41</v>
      </c>
      <c r="I2308">
        <v>8095.96</v>
      </c>
      <c r="J2308" s="181">
        <v>37530</v>
      </c>
      <c r="K2308" s="183">
        <v>2002</v>
      </c>
      <c r="L2308" t="s">
        <v>629</v>
      </c>
    </row>
    <row r="2309" spans="3:12" ht="12.75" customHeight="1">
      <c r="C2309">
        <v>3000</v>
      </c>
      <c r="D2309" s="181">
        <v>37591</v>
      </c>
      <c r="E2309">
        <v>68579</v>
      </c>
      <c r="F2309" t="s">
        <v>1776</v>
      </c>
      <c r="G2309" s="167">
        <v>30431.05</v>
      </c>
      <c r="H2309">
        <v>-15532.51</v>
      </c>
      <c r="I2309">
        <v>14898.54</v>
      </c>
      <c r="J2309" s="181">
        <v>37591</v>
      </c>
      <c r="K2309" s="183">
        <v>2002</v>
      </c>
      <c r="L2309" t="s">
        <v>629</v>
      </c>
    </row>
    <row r="2310" spans="3:12" ht="12.75" customHeight="1">
      <c r="C2310">
        <v>3000</v>
      </c>
      <c r="D2310" s="181">
        <v>37599</v>
      </c>
      <c r="E2310">
        <v>68585</v>
      </c>
      <c r="F2310" t="s">
        <v>1786</v>
      </c>
      <c r="G2310" s="167">
        <v>62581.1</v>
      </c>
      <c r="H2310">
        <v>-25553.95</v>
      </c>
      <c r="I2310">
        <v>37027.15</v>
      </c>
      <c r="J2310" s="181">
        <v>37599</v>
      </c>
      <c r="K2310" s="183">
        <v>2002</v>
      </c>
      <c r="L2310" t="s">
        <v>629</v>
      </c>
    </row>
    <row r="2311" spans="3:12" ht="12.75" customHeight="1">
      <c r="C2311">
        <v>3000</v>
      </c>
      <c r="D2311" s="181">
        <v>37773</v>
      </c>
      <c r="E2311">
        <v>68596</v>
      </c>
      <c r="F2311" t="s">
        <v>1542</v>
      </c>
      <c r="G2311" s="167">
        <v>207673.62</v>
      </c>
      <c r="H2311">
        <v>-93020.479999999996</v>
      </c>
      <c r="I2311">
        <v>114653.14</v>
      </c>
      <c r="J2311" s="181">
        <v>37773</v>
      </c>
      <c r="K2311" s="183">
        <v>2003</v>
      </c>
      <c r="L2311" t="s">
        <v>629</v>
      </c>
    </row>
    <row r="2312" spans="3:12" ht="12.75" customHeight="1">
      <c r="C2312">
        <v>3000</v>
      </c>
      <c r="D2312" s="181">
        <v>37773</v>
      </c>
      <c r="E2312">
        <v>68598</v>
      </c>
      <c r="F2312" t="s">
        <v>1540</v>
      </c>
      <c r="G2312" s="167">
        <v>47593.18</v>
      </c>
      <c r="H2312">
        <v>-14211.86</v>
      </c>
      <c r="I2312">
        <v>33381.32</v>
      </c>
      <c r="J2312" s="181">
        <v>37773</v>
      </c>
      <c r="K2312" s="183">
        <v>2003</v>
      </c>
      <c r="L2312" t="s">
        <v>629</v>
      </c>
    </row>
    <row r="2313" spans="3:12" ht="12.75" customHeight="1">
      <c r="C2313">
        <v>3000</v>
      </c>
      <c r="D2313" s="181">
        <v>36341</v>
      </c>
      <c r="E2313">
        <v>68632</v>
      </c>
      <c r="F2313" t="s">
        <v>2357</v>
      </c>
      <c r="G2313" s="167">
        <v>19908.88</v>
      </c>
      <c r="H2313">
        <v>-18664.580000000002</v>
      </c>
      <c r="I2313">
        <v>1244.3</v>
      </c>
      <c r="J2313" s="181">
        <v>36341</v>
      </c>
      <c r="K2313" s="183">
        <v>1999</v>
      </c>
      <c r="L2313" t="s">
        <v>629</v>
      </c>
    </row>
    <row r="2314" spans="3:12" ht="12.75" customHeight="1">
      <c r="C2314">
        <v>3000</v>
      </c>
      <c r="D2314" s="181">
        <v>36678</v>
      </c>
      <c r="E2314">
        <v>68647</v>
      </c>
      <c r="F2314" t="s">
        <v>2676</v>
      </c>
      <c r="G2314" s="167">
        <v>42582.58</v>
      </c>
      <c r="H2314">
        <v>-18689.02</v>
      </c>
      <c r="I2314">
        <v>23893.56</v>
      </c>
      <c r="J2314" s="181">
        <v>36678</v>
      </c>
      <c r="K2314" s="183">
        <v>2000</v>
      </c>
      <c r="L2314" t="s">
        <v>629</v>
      </c>
    </row>
    <row r="2315" spans="3:12" ht="12.75" customHeight="1">
      <c r="C2315">
        <v>3000</v>
      </c>
      <c r="D2315" s="181">
        <v>35277</v>
      </c>
      <c r="E2315">
        <v>68649</v>
      </c>
      <c r="F2315" t="s">
        <v>190</v>
      </c>
      <c r="G2315" s="167">
        <v>38525.11</v>
      </c>
      <c r="H2315">
        <v>-33441.94</v>
      </c>
      <c r="I2315">
        <v>5083.17</v>
      </c>
      <c r="J2315" s="181">
        <v>35277</v>
      </c>
      <c r="K2315" s="183">
        <v>1996</v>
      </c>
      <c r="L2315" t="s">
        <v>629</v>
      </c>
    </row>
    <row r="2316" spans="3:12" ht="12.75" customHeight="1">
      <c r="C2316">
        <v>3000</v>
      </c>
      <c r="D2316" s="181">
        <v>35276</v>
      </c>
      <c r="E2316">
        <v>68650</v>
      </c>
      <c r="F2316" t="s">
        <v>189</v>
      </c>
      <c r="G2316" s="167">
        <v>52803</v>
      </c>
      <c r="H2316">
        <v>-52803</v>
      </c>
      <c r="I2316">
        <v>0</v>
      </c>
      <c r="J2316" s="181">
        <v>35276</v>
      </c>
      <c r="K2316" s="183">
        <v>1996</v>
      </c>
      <c r="L2316" t="s">
        <v>629</v>
      </c>
    </row>
    <row r="2317" spans="3:12" ht="12.75" customHeight="1">
      <c r="C2317">
        <v>3000</v>
      </c>
      <c r="D2317" s="181">
        <v>35581</v>
      </c>
      <c r="E2317">
        <v>68682</v>
      </c>
      <c r="F2317" t="s">
        <v>1086</v>
      </c>
      <c r="G2317" s="167">
        <v>0</v>
      </c>
      <c r="H2317">
        <v>0</v>
      </c>
      <c r="I2317">
        <v>0</v>
      </c>
      <c r="J2317" s="181">
        <v>35581</v>
      </c>
      <c r="K2317" s="183">
        <v>1997</v>
      </c>
      <c r="L2317" t="s">
        <v>629</v>
      </c>
    </row>
    <row r="2318" spans="3:12" ht="12.75" customHeight="1">
      <c r="C2318">
        <v>3000</v>
      </c>
      <c r="D2318" s="181">
        <v>35854</v>
      </c>
      <c r="E2318">
        <v>68683</v>
      </c>
      <c r="F2318" t="s">
        <v>380</v>
      </c>
      <c r="G2318" s="167">
        <v>12001.52</v>
      </c>
      <c r="H2318">
        <v>-10601.34</v>
      </c>
      <c r="I2318">
        <v>1400.18</v>
      </c>
      <c r="J2318" s="181">
        <v>35854</v>
      </c>
      <c r="K2318" s="183">
        <v>1998</v>
      </c>
      <c r="L2318" t="s">
        <v>629</v>
      </c>
    </row>
    <row r="2319" spans="3:12" ht="12.75" customHeight="1">
      <c r="C2319">
        <v>3000</v>
      </c>
      <c r="D2319" s="181">
        <v>35734</v>
      </c>
      <c r="E2319">
        <v>68684</v>
      </c>
      <c r="F2319" t="s">
        <v>1424</v>
      </c>
      <c r="G2319" s="167">
        <v>10113.4</v>
      </c>
      <c r="H2319">
        <v>-6180.42</v>
      </c>
      <c r="I2319">
        <v>3932.98</v>
      </c>
      <c r="J2319" s="181">
        <v>35734</v>
      </c>
      <c r="K2319" s="183">
        <v>1997</v>
      </c>
      <c r="L2319" t="s">
        <v>629</v>
      </c>
    </row>
    <row r="2320" spans="3:12" ht="12.75" customHeight="1">
      <c r="C2320">
        <v>3000</v>
      </c>
      <c r="D2320" s="181">
        <v>35860</v>
      </c>
      <c r="E2320">
        <v>68686</v>
      </c>
      <c r="F2320" t="s">
        <v>646</v>
      </c>
      <c r="G2320" s="167">
        <v>5589.68</v>
      </c>
      <c r="H2320">
        <v>-3291.7</v>
      </c>
      <c r="I2320">
        <v>2297.98</v>
      </c>
      <c r="J2320" s="181">
        <v>35860</v>
      </c>
      <c r="K2320" s="183">
        <v>1998</v>
      </c>
      <c r="L2320" t="s">
        <v>629</v>
      </c>
    </row>
    <row r="2321" spans="3:12" ht="12.75" customHeight="1">
      <c r="C2321">
        <v>3000</v>
      </c>
      <c r="D2321" s="181">
        <v>35644</v>
      </c>
      <c r="E2321">
        <v>68687</v>
      </c>
      <c r="F2321" t="s">
        <v>2558</v>
      </c>
      <c r="G2321" s="167">
        <v>6366.5</v>
      </c>
      <c r="H2321">
        <v>-4995.93</v>
      </c>
      <c r="I2321">
        <v>1370.57</v>
      </c>
      <c r="J2321" s="181">
        <v>35644</v>
      </c>
      <c r="K2321" s="183">
        <v>1997</v>
      </c>
      <c r="L2321" t="s">
        <v>629</v>
      </c>
    </row>
    <row r="2322" spans="3:12" ht="12.75" customHeight="1">
      <c r="C2322">
        <v>3000</v>
      </c>
      <c r="D2322" s="181">
        <v>35582</v>
      </c>
      <c r="E2322">
        <v>68688</v>
      </c>
      <c r="F2322" t="s">
        <v>1825</v>
      </c>
      <c r="G2322" s="167">
        <v>11738.97</v>
      </c>
      <c r="H2322">
        <v>-9374.8799999999992</v>
      </c>
      <c r="I2322">
        <v>2364.09</v>
      </c>
      <c r="J2322" s="181">
        <v>35582</v>
      </c>
      <c r="K2322" s="183">
        <v>1997</v>
      </c>
      <c r="L2322" t="s">
        <v>629</v>
      </c>
    </row>
    <row r="2323" spans="3:12" ht="12.75" customHeight="1">
      <c r="C2323">
        <v>3000</v>
      </c>
      <c r="D2323" s="181">
        <v>35720</v>
      </c>
      <c r="E2323">
        <v>68689</v>
      </c>
      <c r="F2323" t="s">
        <v>3714</v>
      </c>
      <c r="G2323" s="167">
        <v>18065.88</v>
      </c>
      <c r="H2323">
        <v>-18065.88</v>
      </c>
      <c r="I2323">
        <v>0</v>
      </c>
      <c r="J2323" s="181">
        <v>35720</v>
      </c>
      <c r="K2323" s="183">
        <v>1997</v>
      </c>
      <c r="L2323" t="s">
        <v>629</v>
      </c>
    </row>
    <row r="2324" spans="3:12" ht="12.75" customHeight="1">
      <c r="C2324">
        <v>3000</v>
      </c>
      <c r="D2324" s="181">
        <v>35703</v>
      </c>
      <c r="E2324">
        <v>68690</v>
      </c>
      <c r="F2324" t="s">
        <v>1418</v>
      </c>
      <c r="G2324" s="167">
        <v>20335.349999999999</v>
      </c>
      <c r="H2324">
        <v>-20335.349999999999</v>
      </c>
      <c r="I2324">
        <v>0</v>
      </c>
      <c r="J2324" s="181">
        <v>35703</v>
      </c>
      <c r="K2324" s="183">
        <v>1997</v>
      </c>
      <c r="L2324" t="s">
        <v>629</v>
      </c>
    </row>
    <row r="2325" spans="3:12" ht="12.75" customHeight="1">
      <c r="C2325">
        <v>3000</v>
      </c>
      <c r="D2325" s="181">
        <v>35720</v>
      </c>
      <c r="E2325">
        <v>68693</v>
      </c>
      <c r="F2325" t="s">
        <v>3713</v>
      </c>
      <c r="G2325" s="167">
        <v>9838.65</v>
      </c>
      <c r="H2325">
        <v>-9838.65</v>
      </c>
      <c r="I2325">
        <v>0</v>
      </c>
      <c r="J2325" s="181">
        <v>35720</v>
      </c>
      <c r="K2325" s="183">
        <v>1997</v>
      </c>
      <c r="L2325" t="s">
        <v>629</v>
      </c>
    </row>
    <row r="2326" spans="3:12" ht="12.75" customHeight="1">
      <c r="C2326">
        <v>3000</v>
      </c>
      <c r="D2326" s="181">
        <v>35824</v>
      </c>
      <c r="E2326">
        <v>68695</v>
      </c>
      <c r="F2326" t="s">
        <v>3138</v>
      </c>
      <c r="G2326" s="167">
        <v>2727.21</v>
      </c>
      <c r="H2326">
        <v>-2026.47</v>
      </c>
      <c r="I2326">
        <v>700.74</v>
      </c>
      <c r="J2326" s="181">
        <v>35824</v>
      </c>
      <c r="K2326" s="183">
        <v>1998</v>
      </c>
      <c r="L2326" t="s">
        <v>629</v>
      </c>
    </row>
    <row r="2327" spans="3:12" ht="12.75" customHeight="1">
      <c r="C2327">
        <v>3000</v>
      </c>
      <c r="D2327" s="181">
        <v>35891</v>
      </c>
      <c r="E2327">
        <v>68696</v>
      </c>
      <c r="F2327" t="s">
        <v>666</v>
      </c>
      <c r="G2327" s="167">
        <v>17565.71</v>
      </c>
      <c r="H2327">
        <v>-12808.33</v>
      </c>
      <c r="I2327">
        <v>4757.38</v>
      </c>
      <c r="J2327" s="181">
        <v>35891</v>
      </c>
      <c r="K2327" s="183">
        <v>1998</v>
      </c>
      <c r="L2327" t="s">
        <v>629</v>
      </c>
    </row>
    <row r="2328" spans="3:12" ht="12.75" customHeight="1">
      <c r="C2328">
        <v>3000</v>
      </c>
      <c r="D2328" s="181">
        <v>35829</v>
      </c>
      <c r="E2328">
        <v>68699</v>
      </c>
      <c r="F2328" t="s">
        <v>374</v>
      </c>
      <c r="G2328" s="167">
        <v>6983.5</v>
      </c>
      <c r="H2328">
        <v>-6983.5</v>
      </c>
      <c r="I2328">
        <v>0</v>
      </c>
      <c r="J2328" s="181">
        <v>35829</v>
      </c>
      <c r="K2328" s="183">
        <v>1998</v>
      </c>
      <c r="L2328" t="s">
        <v>629</v>
      </c>
    </row>
    <row r="2329" spans="3:12" ht="12.75" customHeight="1">
      <c r="C2329">
        <v>3000</v>
      </c>
      <c r="D2329" s="181">
        <v>35849</v>
      </c>
      <c r="E2329">
        <v>68700</v>
      </c>
      <c r="F2329" t="s">
        <v>3156</v>
      </c>
      <c r="G2329" s="167">
        <v>13983.03</v>
      </c>
      <c r="H2329">
        <v>-13983.03</v>
      </c>
      <c r="I2329">
        <v>0</v>
      </c>
      <c r="J2329" s="181">
        <v>35849</v>
      </c>
      <c r="K2329" s="183">
        <v>1998</v>
      </c>
      <c r="L2329" t="s">
        <v>629</v>
      </c>
    </row>
    <row r="2330" spans="3:12" ht="12.75" customHeight="1">
      <c r="C2330">
        <v>3000</v>
      </c>
      <c r="D2330" s="181">
        <v>36188</v>
      </c>
      <c r="E2330">
        <v>68734</v>
      </c>
      <c r="F2330" t="s">
        <v>1730</v>
      </c>
      <c r="G2330" s="167">
        <v>51917.88</v>
      </c>
      <c r="H2330">
        <v>-34251.379999999997</v>
      </c>
      <c r="I2330">
        <v>17666.5</v>
      </c>
      <c r="J2330" s="181">
        <v>36188</v>
      </c>
      <c r="K2330" s="183">
        <v>1999</v>
      </c>
      <c r="L2330" t="s">
        <v>629</v>
      </c>
    </row>
    <row r="2331" spans="3:12" ht="12.75" customHeight="1">
      <c r="C2331">
        <v>3000</v>
      </c>
      <c r="D2331" s="181">
        <v>36243</v>
      </c>
      <c r="E2331">
        <v>68735</v>
      </c>
      <c r="F2331" t="s">
        <v>1752</v>
      </c>
      <c r="G2331" s="167">
        <v>117676.94</v>
      </c>
      <c r="H2331">
        <v>-75999.69</v>
      </c>
      <c r="I2331">
        <v>41677.25</v>
      </c>
      <c r="J2331" s="181">
        <v>36243</v>
      </c>
      <c r="K2331" s="183">
        <v>1999</v>
      </c>
      <c r="L2331" t="s">
        <v>629</v>
      </c>
    </row>
    <row r="2332" spans="3:12" ht="12.75" customHeight="1">
      <c r="C2332">
        <v>3000</v>
      </c>
      <c r="D2332" s="181">
        <v>36314</v>
      </c>
      <c r="E2332">
        <v>68754</v>
      </c>
      <c r="F2332" t="s">
        <v>1231</v>
      </c>
      <c r="G2332" s="167">
        <v>6547.73</v>
      </c>
      <c r="H2332">
        <v>-4137.8</v>
      </c>
      <c r="I2332">
        <v>2409.9299999999998</v>
      </c>
      <c r="J2332" s="181">
        <v>36314</v>
      </c>
      <c r="K2332" s="183">
        <v>1999</v>
      </c>
      <c r="L2332" t="s">
        <v>629</v>
      </c>
    </row>
    <row r="2333" spans="3:12" ht="12.75" customHeight="1">
      <c r="C2333">
        <v>3000</v>
      </c>
      <c r="D2333" s="181">
        <v>36341</v>
      </c>
      <c r="E2333">
        <v>68756</v>
      </c>
      <c r="F2333" t="s">
        <v>1244</v>
      </c>
      <c r="G2333" s="167">
        <v>19855.5</v>
      </c>
      <c r="H2333">
        <v>-12409.69</v>
      </c>
      <c r="I2333">
        <v>7445.81</v>
      </c>
      <c r="J2333" s="181">
        <v>36341</v>
      </c>
      <c r="K2333" s="183">
        <v>1999</v>
      </c>
      <c r="L2333" t="s">
        <v>629</v>
      </c>
    </row>
    <row r="2334" spans="3:12" ht="12.75" customHeight="1">
      <c r="C2334">
        <v>3000</v>
      </c>
      <c r="D2334" s="181">
        <v>36341</v>
      </c>
      <c r="E2334">
        <v>68757</v>
      </c>
      <c r="F2334" t="s">
        <v>40</v>
      </c>
      <c r="G2334" s="167">
        <v>10087.879999999999</v>
      </c>
      <c r="H2334">
        <v>-9457.39</v>
      </c>
      <c r="I2334">
        <v>630.49</v>
      </c>
      <c r="J2334" s="181">
        <v>36341</v>
      </c>
      <c r="K2334" s="183">
        <v>1999</v>
      </c>
      <c r="L2334" t="s">
        <v>629</v>
      </c>
    </row>
    <row r="2335" spans="3:12" ht="12.75" customHeight="1">
      <c r="C2335">
        <v>3000</v>
      </c>
      <c r="D2335" s="181">
        <v>36326</v>
      </c>
      <c r="E2335">
        <v>68759</v>
      </c>
      <c r="F2335" t="s">
        <v>1233</v>
      </c>
      <c r="G2335" s="167">
        <v>9874.3799999999992</v>
      </c>
      <c r="H2335">
        <v>-9360.09</v>
      </c>
      <c r="I2335">
        <v>514.29</v>
      </c>
      <c r="J2335" s="181">
        <v>36326</v>
      </c>
      <c r="K2335" s="183">
        <v>1999</v>
      </c>
      <c r="L2335" t="s">
        <v>629</v>
      </c>
    </row>
    <row r="2336" spans="3:12" ht="12.75" customHeight="1">
      <c r="C2336">
        <v>3000</v>
      </c>
      <c r="D2336" s="181">
        <v>36341</v>
      </c>
      <c r="E2336">
        <v>68760</v>
      </c>
      <c r="F2336" t="s">
        <v>1239</v>
      </c>
      <c r="G2336" s="167">
        <v>9495.68</v>
      </c>
      <c r="H2336">
        <v>-9495.68</v>
      </c>
      <c r="I2336">
        <v>0</v>
      </c>
      <c r="J2336" s="181">
        <v>36341</v>
      </c>
      <c r="K2336" s="183">
        <v>1999</v>
      </c>
      <c r="L2336" t="s">
        <v>629</v>
      </c>
    </row>
    <row r="2337" spans="3:12" ht="12.75" customHeight="1">
      <c r="C2337">
        <v>3000</v>
      </c>
      <c r="D2337" s="181">
        <v>36891</v>
      </c>
      <c r="E2337">
        <v>68778</v>
      </c>
      <c r="F2337" t="s">
        <v>2692</v>
      </c>
      <c r="G2337" s="167">
        <v>87081.31</v>
      </c>
      <c r="H2337">
        <v>-43540.66</v>
      </c>
      <c r="I2337">
        <v>43540.65</v>
      </c>
      <c r="J2337" s="181">
        <v>36891</v>
      </c>
      <c r="K2337" s="183">
        <v>2000</v>
      </c>
      <c r="L2337" t="s">
        <v>629</v>
      </c>
    </row>
    <row r="2338" spans="3:12" ht="12.75" customHeight="1">
      <c r="C2338">
        <v>3000</v>
      </c>
      <c r="D2338" s="181">
        <v>36830</v>
      </c>
      <c r="E2338">
        <v>68788</v>
      </c>
      <c r="F2338" t="s">
        <v>2689</v>
      </c>
      <c r="G2338" s="167">
        <v>741684.28</v>
      </c>
      <c r="H2338">
        <v>-304914.65000000002</v>
      </c>
      <c r="I2338">
        <v>436769.63</v>
      </c>
      <c r="J2338" s="181">
        <v>36830</v>
      </c>
      <c r="K2338" s="183">
        <v>2000</v>
      </c>
      <c r="L2338" t="s">
        <v>629</v>
      </c>
    </row>
    <row r="2339" spans="3:12" ht="12.75" customHeight="1">
      <c r="C2339">
        <v>3000</v>
      </c>
      <c r="D2339" s="181">
        <v>37103</v>
      </c>
      <c r="E2339">
        <v>68790</v>
      </c>
      <c r="F2339" t="s">
        <v>3364</v>
      </c>
      <c r="G2339" s="167">
        <v>59993.51</v>
      </c>
      <c r="H2339">
        <v>-27080.400000000001</v>
      </c>
      <c r="I2339">
        <v>32913.11</v>
      </c>
      <c r="J2339" s="181">
        <v>37103</v>
      </c>
      <c r="K2339" s="183">
        <v>2001</v>
      </c>
      <c r="L2339" t="s">
        <v>629</v>
      </c>
    </row>
    <row r="2340" spans="3:12" ht="12.75" customHeight="1">
      <c r="C2340">
        <v>3000</v>
      </c>
      <c r="D2340" s="181">
        <v>37043</v>
      </c>
      <c r="E2340">
        <v>68800</v>
      </c>
      <c r="F2340" t="s">
        <v>2905</v>
      </c>
      <c r="G2340" s="167">
        <v>30258.37</v>
      </c>
      <c r="H2340">
        <v>-14078.54</v>
      </c>
      <c r="I2340">
        <v>16179.83</v>
      </c>
      <c r="J2340" s="181">
        <v>37043</v>
      </c>
      <c r="K2340" s="183">
        <v>2001</v>
      </c>
      <c r="L2340" t="s">
        <v>629</v>
      </c>
    </row>
    <row r="2341" spans="3:12" ht="12.75" customHeight="1">
      <c r="C2341">
        <v>3000</v>
      </c>
      <c r="D2341" s="181">
        <v>37043</v>
      </c>
      <c r="E2341">
        <v>68802</v>
      </c>
      <c r="F2341" t="s">
        <v>3334</v>
      </c>
      <c r="G2341" s="167">
        <v>187899.99</v>
      </c>
      <c r="H2341">
        <v>-131138.54</v>
      </c>
      <c r="I2341">
        <v>56761.45</v>
      </c>
      <c r="J2341" s="181">
        <v>37043</v>
      </c>
      <c r="K2341" s="183">
        <v>2001</v>
      </c>
      <c r="L2341" t="s">
        <v>629</v>
      </c>
    </row>
    <row r="2342" spans="3:12" ht="12.75" customHeight="1">
      <c r="C2342">
        <v>3000</v>
      </c>
      <c r="D2342" s="181">
        <v>37195</v>
      </c>
      <c r="E2342">
        <v>68808</v>
      </c>
      <c r="F2342" t="s">
        <v>558</v>
      </c>
      <c r="G2342" s="167">
        <v>240445.93</v>
      </c>
      <c r="H2342">
        <v>-155288</v>
      </c>
      <c r="I2342">
        <v>85157.93</v>
      </c>
      <c r="J2342" s="181">
        <v>37195</v>
      </c>
      <c r="K2342" s="183">
        <v>2001</v>
      </c>
      <c r="L2342" t="s">
        <v>629</v>
      </c>
    </row>
    <row r="2343" spans="3:12" ht="12.75" customHeight="1">
      <c r="C2343">
        <v>3000</v>
      </c>
      <c r="D2343" s="181">
        <v>37346</v>
      </c>
      <c r="E2343">
        <v>68824</v>
      </c>
      <c r="F2343" t="s">
        <v>1077</v>
      </c>
      <c r="G2343" s="167">
        <v>271140.39</v>
      </c>
      <c r="H2343">
        <v>-160989.6</v>
      </c>
      <c r="I2343">
        <v>110150.79</v>
      </c>
      <c r="J2343" s="181">
        <v>37346</v>
      </c>
      <c r="K2343" s="183">
        <v>2002</v>
      </c>
      <c r="L2343" t="s">
        <v>629</v>
      </c>
    </row>
    <row r="2344" spans="3:12" ht="12.75" customHeight="1">
      <c r="C2344">
        <v>3000</v>
      </c>
      <c r="D2344" s="181">
        <v>37408</v>
      </c>
      <c r="E2344">
        <v>68826</v>
      </c>
      <c r="F2344" t="s">
        <v>1084</v>
      </c>
      <c r="G2344" s="167">
        <v>6152.5</v>
      </c>
      <c r="H2344">
        <v>-3524.87</v>
      </c>
      <c r="I2344">
        <v>2627.63</v>
      </c>
      <c r="J2344" s="181">
        <v>37408</v>
      </c>
      <c r="K2344" s="183">
        <v>2002</v>
      </c>
      <c r="L2344" t="s">
        <v>629</v>
      </c>
    </row>
    <row r="2345" spans="3:12" ht="12.75" customHeight="1">
      <c r="C2345">
        <v>3000</v>
      </c>
      <c r="D2345" s="181">
        <v>37437</v>
      </c>
      <c r="E2345">
        <v>68834</v>
      </c>
      <c r="F2345" t="s">
        <v>3915</v>
      </c>
      <c r="G2345" s="167">
        <v>16968.330000000002</v>
      </c>
      <c r="H2345">
        <v>-9544.68</v>
      </c>
      <c r="I2345">
        <v>7423.65</v>
      </c>
      <c r="J2345" s="181">
        <v>37437</v>
      </c>
      <c r="K2345" s="183">
        <v>2002</v>
      </c>
      <c r="L2345" t="s">
        <v>629</v>
      </c>
    </row>
    <row r="2346" spans="3:12" ht="12.75" customHeight="1">
      <c r="C2346">
        <v>3000</v>
      </c>
      <c r="D2346" s="181">
        <v>37408</v>
      </c>
      <c r="E2346">
        <v>68836</v>
      </c>
      <c r="F2346" t="s">
        <v>3893</v>
      </c>
      <c r="G2346" s="167">
        <v>30582</v>
      </c>
      <c r="H2346">
        <v>-9344.5</v>
      </c>
      <c r="I2346">
        <v>21237.5</v>
      </c>
      <c r="J2346" s="181">
        <v>37408</v>
      </c>
      <c r="K2346" s="183">
        <v>2002</v>
      </c>
      <c r="L2346" t="s">
        <v>629</v>
      </c>
    </row>
    <row r="2347" spans="3:12" ht="12.75" customHeight="1">
      <c r="C2347">
        <v>3000</v>
      </c>
      <c r="D2347" s="181">
        <v>37408</v>
      </c>
      <c r="E2347">
        <v>68837</v>
      </c>
      <c r="F2347" t="s">
        <v>3896</v>
      </c>
      <c r="G2347" s="167">
        <v>43026.84</v>
      </c>
      <c r="H2347">
        <v>-16433.86</v>
      </c>
      <c r="I2347">
        <v>26592.98</v>
      </c>
      <c r="J2347" s="181">
        <v>37408</v>
      </c>
      <c r="K2347" s="183">
        <v>2002</v>
      </c>
      <c r="L2347" t="s">
        <v>629</v>
      </c>
    </row>
    <row r="2348" spans="3:12" ht="12.75" customHeight="1">
      <c r="C2348">
        <v>3000</v>
      </c>
      <c r="D2348" s="181">
        <v>37408</v>
      </c>
      <c r="E2348">
        <v>68838</v>
      </c>
      <c r="F2348" t="s">
        <v>3904</v>
      </c>
      <c r="G2348" s="167">
        <v>113654.85</v>
      </c>
      <c r="H2348">
        <v>-43409.84</v>
      </c>
      <c r="I2348">
        <v>70245.009999999995</v>
      </c>
      <c r="J2348" s="181">
        <v>37408</v>
      </c>
      <c r="K2348" s="183">
        <v>2002</v>
      </c>
      <c r="L2348" t="s">
        <v>629</v>
      </c>
    </row>
    <row r="2349" spans="3:12" ht="12.75" customHeight="1">
      <c r="C2349">
        <v>3000</v>
      </c>
      <c r="D2349" s="181">
        <v>37408</v>
      </c>
      <c r="E2349">
        <v>68839</v>
      </c>
      <c r="F2349" t="s">
        <v>3885</v>
      </c>
      <c r="G2349" s="167">
        <v>18092.73</v>
      </c>
      <c r="H2349">
        <v>-10365.620000000001</v>
      </c>
      <c r="I2349">
        <v>7727.11</v>
      </c>
      <c r="J2349" s="181">
        <v>37408</v>
      </c>
      <c r="K2349" s="183">
        <v>2002</v>
      </c>
      <c r="L2349" t="s">
        <v>629</v>
      </c>
    </row>
    <row r="2350" spans="3:12" ht="12.75" customHeight="1">
      <c r="C2350">
        <v>3000</v>
      </c>
      <c r="D2350" s="181">
        <v>37742</v>
      </c>
      <c r="E2350">
        <v>68933</v>
      </c>
      <c r="F2350" t="s">
        <v>3397</v>
      </c>
      <c r="G2350" s="167">
        <v>19634.5</v>
      </c>
      <c r="H2350">
        <v>-5999.44</v>
      </c>
      <c r="I2350">
        <v>13635.06</v>
      </c>
      <c r="J2350" s="181">
        <v>37742</v>
      </c>
      <c r="K2350" s="183">
        <v>2003</v>
      </c>
      <c r="L2350" t="s">
        <v>629</v>
      </c>
    </row>
    <row r="2351" spans="3:12" ht="12.75" customHeight="1">
      <c r="C2351">
        <v>3000</v>
      </c>
      <c r="D2351" s="181">
        <v>37495</v>
      </c>
      <c r="E2351">
        <v>68934</v>
      </c>
      <c r="F2351" t="s">
        <v>1906</v>
      </c>
      <c r="G2351" s="167">
        <v>14988.77</v>
      </c>
      <c r="H2351">
        <v>-5412.61</v>
      </c>
      <c r="I2351">
        <v>9576.16</v>
      </c>
      <c r="J2351" s="181">
        <v>37495</v>
      </c>
      <c r="K2351" s="183">
        <v>2002</v>
      </c>
      <c r="L2351" t="s">
        <v>629</v>
      </c>
    </row>
    <row r="2352" spans="3:12" ht="12.75" customHeight="1">
      <c r="C2352">
        <v>3000</v>
      </c>
      <c r="D2352" s="181">
        <v>37773</v>
      </c>
      <c r="E2352">
        <v>68940</v>
      </c>
      <c r="F2352" t="s">
        <v>3403</v>
      </c>
      <c r="G2352" s="167">
        <v>3699.63</v>
      </c>
      <c r="H2352">
        <v>-1325.7</v>
      </c>
      <c r="I2352">
        <v>2373.9299999999998</v>
      </c>
      <c r="J2352" s="181">
        <v>37773</v>
      </c>
      <c r="K2352" s="183">
        <v>2003</v>
      </c>
      <c r="L2352" t="s">
        <v>629</v>
      </c>
    </row>
    <row r="2353" spans="3:12" ht="12.75" customHeight="1">
      <c r="C2353">
        <v>3000</v>
      </c>
      <c r="D2353" s="181">
        <v>37773</v>
      </c>
      <c r="E2353">
        <v>68976</v>
      </c>
      <c r="F2353" t="s">
        <v>3416</v>
      </c>
      <c r="G2353" s="167">
        <v>19899.29</v>
      </c>
      <c r="H2353">
        <v>-5942.14</v>
      </c>
      <c r="I2353">
        <v>13957.15</v>
      </c>
      <c r="J2353" s="181">
        <v>37773</v>
      </c>
      <c r="K2353" s="183">
        <v>2003</v>
      </c>
      <c r="L2353" t="s">
        <v>629</v>
      </c>
    </row>
    <row r="2354" spans="3:12" ht="12.75" customHeight="1">
      <c r="C2354">
        <v>3000</v>
      </c>
      <c r="D2354" s="181">
        <v>38078</v>
      </c>
      <c r="E2354">
        <v>68977</v>
      </c>
      <c r="F2354" t="s">
        <v>63</v>
      </c>
      <c r="G2354" s="167">
        <v>14643.12</v>
      </c>
      <c r="H2354">
        <v>-5033.58</v>
      </c>
      <c r="I2354">
        <v>9609.5400000000009</v>
      </c>
      <c r="J2354" s="181">
        <v>38078</v>
      </c>
      <c r="K2354" s="183">
        <v>2004</v>
      </c>
      <c r="L2354" t="s">
        <v>629</v>
      </c>
    </row>
    <row r="2355" spans="3:12" ht="12.75" customHeight="1">
      <c r="C2355">
        <v>3000</v>
      </c>
      <c r="D2355" s="181">
        <v>38030</v>
      </c>
      <c r="E2355">
        <v>68978</v>
      </c>
      <c r="F2355" t="s">
        <v>59</v>
      </c>
      <c r="G2355" s="167">
        <v>29216.35</v>
      </c>
      <c r="H2355">
        <v>-7101.2</v>
      </c>
      <c r="I2355">
        <v>22115.15</v>
      </c>
      <c r="J2355" s="181">
        <v>38030</v>
      </c>
      <c r="K2355" s="183">
        <v>2004</v>
      </c>
      <c r="L2355" t="s">
        <v>629</v>
      </c>
    </row>
    <row r="2356" spans="3:12" ht="12.75" customHeight="1">
      <c r="C2356">
        <v>3000</v>
      </c>
      <c r="D2356" s="181">
        <v>37965</v>
      </c>
      <c r="E2356">
        <v>68979</v>
      </c>
      <c r="F2356" t="s">
        <v>1356</v>
      </c>
      <c r="G2356" s="167">
        <v>12893.5</v>
      </c>
      <c r="H2356">
        <v>-4969.37</v>
      </c>
      <c r="I2356">
        <v>7924.13</v>
      </c>
      <c r="J2356" s="181">
        <v>37965</v>
      </c>
      <c r="K2356" s="183">
        <v>2003</v>
      </c>
      <c r="L2356" t="s">
        <v>629</v>
      </c>
    </row>
    <row r="2357" spans="3:12" ht="12.75" customHeight="1">
      <c r="C2357">
        <v>3000</v>
      </c>
      <c r="D2357" s="181">
        <v>37773</v>
      </c>
      <c r="E2357">
        <v>68981</v>
      </c>
      <c r="F2357" t="s">
        <v>3408</v>
      </c>
      <c r="G2357" s="167">
        <v>8912.99</v>
      </c>
      <c r="H2357">
        <v>-2661.52</v>
      </c>
      <c r="I2357">
        <v>6251.47</v>
      </c>
      <c r="J2357" s="181">
        <v>37773</v>
      </c>
      <c r="K2357" s="183">
        <v>2003</v>
      </c>
      <c r="L2357" t="s">
        <v>629</v>
      </c>
    </row>
    <row r="2358" spans="3:12" ht="12.75" customHeight="1">
      <c r="C2358">
        <v>3000</v>
      </c>
      <c r="D2358" s="181">
        <v>37964</v>
      </c>
      <c r="E2358">
        <v>68982</v>
      </c>
      <c r="F2358" t="s">
        <v>2720</v>
      </c>
      <c r="G2358" s="167">
        <v>36071.839999999997</v>
      </c>
      <c r="H2358">
        <v>-9268.4599999999991</v>
      </c>
      <c r="I2358">
        <v>26803.38</v>
      </c>
      <c r="J2358" s="181">
        <v>37964</v>
      </c>
      <c r="K2358" s="183">
        <v>2003</v>
      </c>
      <c r="L2358" t="s">
        <v>629</v>
      </c>
    </row>
    <row r="2359" spans="3:12" ht="12.75" customHeight="1">
      <c r="C2359">
        <v>3000</v>
      </c>
      <c r="D2359" s="181">
        <v>37964</v>
      </c>
      <c r="E2359">
        <v>68983</v>
      </c>
      <c r="F2359" t="s">
        <v>1352</v>
      </c>
      <c r="G2359" s="167">
        <v>55381.64</v>
      </c>
      <c r="H2359">
        <v>-14230.01</v>
      </c>
      <c r="I2359">
        <v>41151.629999999997</v>
      </c>
      <c r="J2359" s="181">
        <v>37964</v>
      </c>
      <c r="K2359" s="183">
        <v>2003</v>
      </c>
      <c r="L2359" t="s">
        <v>629</v>
      </c>
    </row>
    <row r="2360" spans="3:12" ht="12.75" customHeight="1">
      <c r="C2360">
        <v>3000</v>
      </c>
      <c r="D2360" s="181">
        <v>37964</v>
      </c>
      <c r="E2360">
        <v>68984</v>
      </c>
      <c r="F2360" t="s">
        <v>1355</v>
      </c>
      <c r="G2360" s="167">
        <v>120656</v>
      </c>
      <c r="H2360">
        <v>-31001.89</v>
      </c>
      <c r="I2360">
        <v>89654.11</v>
      </c>
      <c r="J2360" s="181">
        <v>37964</v>
      </c>
      <c r="K2360" s="183">
        <v>2003</v>
      </c>
      <c r="L2360" t="s">
        <v>629</v>
      </c>
    </row>
    <row r="2361" spans="3:12" ht="12.75" customHeight="1">
      <c r="C2361">
        <v>3000</v>
      </c>
      <c r="D2361" s="181">
        <v>37964</v>
      </c>
      <c r="E2361">
        <v>68985</v>
      </c>
      <c r="F2361" t="s">
        <v>1353</v>
      </c>
      <c r="G2361" s="167">
        <v>57965.59</v>
      </c>
      <c r="H2361">
        <v>-14893.94</v>
      </c>
      <c r="I2361">
        <v>43071.65</v>
      </c>
      <c r="J2361" s="181">
        <v>37964</v>
      </c>
      <c r="K2361" s="183">
        <v>2003</v>
      </c>
      <c r="L2361" t="s">
        <v>629</v>
      </c>
    </row>
    <row r="2362" spans="3:12" ht="12.75" customHeight="1">
      <c r="C2362">
        <v>3000</v>
      </c>
      <c r="D2362" s="181">
        <v>37964</v>
      </c>
      <c r="E2362">
        <v>68986</v>
      </c>
      <c r="F2362" t="s">
        <v>1354</v>
      </c>
      <c r="G2362" s="167">
        <v>119898.25</v>
      </c>
      <c r="H2362">
        <v>-30807.19</v>
      </c>
      <c r="I2362">
        <v>89091.06</v>
      </c>
      <c r="J2362" s="181">
        <v>37964</v>
      </c>
      <c r="K2362" s="183">
        <v>2003</v>
      </c>
      <c r="L2362" t="s">
        <v>629</v>
      </c>
    </row>
    <row r="2363" spans="3:12" ht="12.75" customHeight="1">
      <c r="C2363">
        <v>3000</v>
      </c>
      <c r="D2363" s="181">
        <v>37911</v>
      </c>
      <c r="E2363">
        <v>68987</v>
      </c>
      <c r="F2363" t="s">
        <v>3609</v>
      </c>
      <c r="G2363" s="167">
        <v>38175.870000000003</v>
      </c>
      <c r="H2363">
        <v>-15111.28</v>
      </c>
      <c r="I2363">
        <v>23064.59</v>
      </c>
      <c r="J2363" s="181">
        <v>37911</v>
      </c>
      <c r="K2363" s="183">
        <v>2003</v>
      </c>
      <c r="L2363" t="s">
        <v>629</v>
      </c>
    </row>
    <row r="2364" spans="3:12" ht="12.75" customHeight="1">
      <c r="C2364">
        <v>3000</v>
      </c>
      <c r="D2364" s="181">
        <v>37911</v>
      </c>
      <c r="E2364">
        <v>68988</v>
      </c>
      <c r="F2364" t="s">
        <v>3610</v>
      </c>
      <c r="G2364" s="167">
        <v>44398.85</v>
      </c>
      <c r="H2364">
        <v>-11716.36</v>
      </c>
      <c r="I2364">
        <v>32682.49</v>
      </c>
      <c r="J2364" s="181">
        <v>37911</v>
      </c>
      <c r="K2364" s="183">
        <v>2003</v>
      </c>
      <c r="L2364" t="s">
        <v>629</v>
      </c>
    </row>
    <row r="2365" spans="3:12" ht="12.75" customHeight="1">
      <c r="C2365">
        <v>3000</v>
      </c>
      <c r="D2365" s="181">
        <v>37911</v>
      </c>
      <c r="E2365">
        <v>68989</v>
      </c>
      <c r="F2365" t="s">
        <v>3611</v>
      </c>
      <c r="G2365" s="167">
        <v>104614.01</v>
      </c>
      <c r="H2365">
        <v>-27606.47</v>
      </c>
      <c r="I2365">
        <v>77007.539999999994</v>
      </c>
      <c r="J2365" s="181">
        <v>37911</v>
      </c>
      <c r="K2365" s="183">
        <v>2003</v>
      </c>
      <c r="L2365" t="s">
        <v>629</v>
      </c>
    </row>
    <row r="2366" spans="3:12" ht="12.75" customHeight="1">
      <c r="C2366">
        <v>3000</v>
      </c>
      <c r="D2366" s="181">
        <v>38160</v>
      </c>
      <c r="E2366">
        <v>69005</v>
      </c>
      <c r="F2366" t="s">
        <v>2471</v>
      </c>
      <c r="G2366" s="167">
        <v>8667</v>
      </c>
      <c r="H2366">
        <v>-2708.44</v>
      </c>
      <c r="I2366">
        <v>5958.56</v>
      </c>
      <c r="J2366" s="181">
        <v>38160</v>
      </c>
      <c r="K2366" s="183">
        <v>2004</v>
      </c>
      <c r="L2366" t="s">
        <v>629</v>
      </c>
    </row>
    <row r="2367" spans="3:12" ht="12.75" customHeight="1">
      <c r="C2367">
        <v>3000</v>
      </c>
      <c r="D2367" s="181">
        <v>38139</v>
      </c>
      <c r="E2367">
        <v>69006</v>
      </c>
      <c r="F2367" t="s">
        <v>3596</v>
      </c>
      <c r="G2367" s="167">
        <v>12499.22</v>
      </c>
      <c r="H2367">
        <v>-2690.8</v>
      </c>
      <c r="I2367">
        <v>9808.42</v>
      </c>
      <c r="J2367" s="181">
        <v>38139</v>
      </c>
      <c r="K2367" s="183">
        <v>2004</v>
      </c>
      <c r="L2367" t="s">
        <v>629</v>
      </c>
    </row>
    <row r="2368" spans="3:12" ht="12.75" customHeight="1">
      <c r="C2368">
        <v>3000</v>
      </c>
      <c r="D2368" s="181">
        <v>38139</v>
      </c>
      <c r="E2368">
        <v>69008</v>
      </c>
      <c r="F2368" t="s">
        <v>2441</v>
      </c>
      <c r="G2368" s="167">
        <v>379609.64</v>
      </c>
      <c r="H2368">
        <v>-81721.53</v>
      </c>
      <c r="I2368">
        <v>297888.11</v>
      </c>
      <c r="J2368" s="181">
        <v>38139</v>
      </c>
      <c r="K2368" s="183">
        <v>2004</v>
      </c>
      <c r="L2368" t="s">
        <v>629</v>
      </c>
    </row>
    <row r="2369" spans="3:12" ht="12.75" customHeight="1">
      <c r="C2369">
        <v>3000</v>
      </c>
      <c r="D2369" s="181">
        <v>38139</v>
      </c>
      <c r="E2369">
        <v>69009</v>
      </c>
      <c r="F2369" t="s">
        <v>2442</v>
      </c>
      <c r="G2369" s="167">
        <v>379609.64</v>
      </c>
      <c r="H2369">
        <v>-81721.53</v>
      </c>
      <c r="I2369">
        <v>297888.11</v>
      </c>
      <c r="J2369" s="181">
        <v>38139</v>
      </c>
      <c r="K2369" s="183">
        <v>2004</v>
      </c>
      <c r="L2369" t="s">
        <v>629</v>
      </c>
    </row>
    <row r="2370" spans="3:12" ht="12.75" customHeight="1">
      <c r="C2370">
        <v>3000</v>
      </c>
      <c r="D2370" s="181">
        <v>38336</v>
      </c>
      <c r="E2370">
        <v>69028</v>
      </c>
      <c r="F2370" t="s">
        <v>336</v>
      </c>
      <c r="G2370" s="167">
        <v>135710.14000000001</v>
      </c>
      <c r="H2370">
        <v>-23560.79</v>
      </c>
      <c r="I2370">
        <v>112149.35</v>
      </c>
      <c r="J2370" s="181">
        <v>38336</v>
      </c>
      <c r="K2370" s="183">
        <v>2004</v>
      </c>
      <c r="L2370" t="s">
        <v>629</v>
      </c>
    </row>
    <row r="2371" spans="3:12" ht="12.75" customHeight="1">
      <c r="C2371">
        <v>3000</v>
      </c>
      <c r="D2371" s="181">
        <v>38336</v>
      </c>
      <c r="E2371">
        <v>69029</v>
      </c>
      <c r="F2371" t="s">
        <v>337</v>
      </c>
      <c r="G2371" s="167">
        <v>7777.78</v>
      </c>
      <c r="H2371">
        <v>-2700.63</v>
      </c>
      <c r="I2371">
        <v>5077.1499999999996</v>
      </c>
      <c r="J2371" s="181">
        <v>38336</v>
      </c>
      <c r="K2371" s="183">
        <v>2004</v>
      </c>
      <c r="L2371" t="s">
        <v>629</v>
      </c>
    </row>
    <row r="2372" spans="3:12" ht="12.75" customHeight="1">
      <c r="C2372">
        <v>3000</v>
      </c>
      <c r="D2372" s="181">
        <v>38383</v>
      </c>
      <c r="E2372">
        <v>69035</v>
      </c>
      <c r="F2372" t="s">
        <v>1387</v>
      </c>
      <c r="G2372" s="167">
        <v>8890.6299999999992</v>
      </c>
      <c r="H2372">
        <v>-2130.0500000000002</v>
      </c>
      <c r="I2372">
        <v>6760.58</v>
      </c>
      <c r="J2372" s="181">
        <v>38383</v>
      </c>
      <c r="K2372" s="183">
        <v>2005</v>
      </c>
      <c r="L2372" t="s">
        <v>629</v>
      </c>
    </row>
    <row r="2373" spans="3:12" ht="12.75" customHeight="1">
      <c r="C2373">
        <v>3000</v>
      </c>
      <c r="D2373" s="181">
        <v>38419</v>
      </c>
      <c r="E2373">
        <v>69036</v>
      </c>
      <c r="F2373" t="s">
        <v>1388</v>
      </c>
      <c r="G2373" s="167">
        <v>76677.08</v>
      </c>
      <c r="H2373">
        <v>-11714.56</v>
      </c>
      <c r="I2373">
        <v>64962.52</v>
      </c>
      <c r="J2373" s="181">
        <v>38419</v>
      </c>
      <c r="K2373" s="183">
        <v>2005</v>
      </c>
      <c r="L2373" t="s">
        <v>629</v>
      </c>
    </row>
    <row r="2374" spans="3:12" ht="12.75" customHeight="1">
      <c r="C2374">
        <v>3000</v>
      </c>
      <c r="D2374" s="181">
        <v>38427</v>
      </c>
      <c r="E2374">
        <v>69037</v>
      </c>
      <c r="F2374" t="s">
        <v>1389</v>
      </c>
      <c r="G2374" s="167">
        <v>110330.25</v>
      </c>
      <c r="H2374">
        <v>-16089.83</v>
      </c>
      <c r="I2374">
        <v>94240.42</v>
      </c>
      <c r="J2374" s="181">
        <v>38427</v>
      </c>
      <c r="K2374" s="183">
        <v>2005</v>
      </c>
      <c r="L2374" t="s">
        <v>629</v>
      </c>
    </row>
    <row r="2375" spans="3:12" ht="12.75" customHeight="1">
      <c r="C2375">
        <v>3000</v>
      </c>
      <c r="D2375" s="181">
        <v>38350</v>
      </c>
      <c r="E2375">
        <v>69038</v>
      </c>
      <c r="F2375" t="s">
        <v>338</v>
      </c>
      <c r="G2375" s="167">
        <v>24351.23</v>
      </c>
      <c r="H2375">
        <v>-6087.8</v>
      </c>
      <c r="I2375">
        <v>18263.43</v>
      </c>
      <c r="J2375" s="181">
        <v>38350</v>
      </c>
      <c r="K2375" s="183">
        <v>2004</v>
      </c>
      <c r="L2375" t="s">
        <v>629</v>
      </c>
    </row>
    <row r="2376" spans="3:12" ht="12.75" customHeight="1">
      <c r="C2376">
        <v>3000</v>
      </c>
      <c r="D2376" s="181">
        <v>38405</v>
      </c>
      <c r="E2376">
        <v>69039</v>
      </c>
      <c r="F2376" t="s">
        <v>1390</v>
      </c>
      <c r="G2376" s="167">
        <v>882472.17</v>
      </c>
      <c r="H2376">
        <v>-134822.14000000001</v>
      </c>
      <c r="I2376">
        <v>747650.03</v>
      </c>
      <c r="J2376" s="181">
        <v>38405</v>
      </c>
      <c r="K2376" s="183">
        <v>2005</v>
      </c>
      <c r="L2376" t="s">
        <v>629</v>
      </c>
    </row>
    <row r="2377" spans="3:12" ht="12.75" customHeight="1">
      <c r="C2377">
        <v>3000</v>
      </c>
      <c r="D2377" s="181">
        <v>38384</v>
      </c>
      <c r="E2377">
        <v>69040</v>
      </c>
      <c r="F2377" t="s">
        <v>1391</v>
      </c>
      <c r="G2377" s="167">
        <v>10034.459999999999</v>
      </c>
      <c r="H2377">
        <v>-1923.28</v>
      </c>
      <c r="I2377">
        <v>8111.18</v>
      </c>
      <c r="J2377" s="181">
        <v>38384</v>
      </c>
      <c r="K2377" s="183">
        <v>2005</v>
      </c>
      <c r="L2377" t="s">
        <v>629</v>
      </c>
    </row>
    <row r="2378" spans="3:12" ht="12.75" customHeight="1">
      <c r="C2378">
        <v>3000</v>
      </c>
      <c r="D2378" s="181">
        <v>38363</v>
      </c>
      <c r="E2378">
        <v>69042</v>
      </c>
      <c r="F2378" t="s">
        <v>1393</v>
      </c>
      <c r="G2378" s="167">
        <v>73371.02</v>
      </c>
      <c r="H2378">
        <v>-12228.5</v>
      </c>
      <c r="I2378">
        <v>61142.52</v>
      </c>
      <c r="J2378" s="181">
        <v>38363</v>
      </c>
      <c r="K2378" s="183">
        <v>2005</v>
      </c>
      <c r="L2378" t="s">
        <v>629</v>
      </c>
    </row>
    <row r="2379" spans="3:12" ht="12.75" customHeight="1">
      <c r="C2379">
        <v>3000</v>
      </c>
      <c r="D2379" s="181">
        <v>38363</v>
      </c>
      <c r="E2379">
        <v>69043</v>
      </c>
      <c r="F2379" t="s">
        <v>339</v>
      </c>
      <c r="G2379" s="167">
        <v>19464.86</v>
      </c>
      <c r="H2379">
        <v>-3244.14</v>
      </c>
      <c r="I2379">
        <v>16220.72</v>
      </c>
      <c r="J2379" s="181">
        <v>38363</v>
      </c>
      <c r="K2379" s="183">
        <v>2005</v>
      </c>
      <c r="L2379" t="s">
        <v>629</v>
      </c>
    </row>
    <row r="2380" spans="3:12" ht="12.75" customHeight="1">
      <c r="C2380">
        <v>3000</v>
      </c>
      <c r="D2380" s="181">
        <v>38139</v>
      </c>
      <c r="E2380">
        <v>69067</v>
      </c>
      <c r="F2380" t="s">
        <v>3791</v>
      </c>
      <c r="G2380" s="167">
        <v>379609.64</v>
      </c>
      <c r="H2380">
        <v>-81721.53</v>
      </c>
      <c r="I2380">
        <v>297888.11</v>
      </c>
      <c r="J2380" s="181">
        <v>38139</v>
      </c>
      <c r="K2380" s="183">
        <v>2004</v>
      </c>
      <c r="L2380" t="s">
        <v>629</v>
      </c>
    </row>
    <row r="2381" spans="3:12" ht="12.75" customHeight="1">
      <c r="C2381">
        <v>3000</v>
      </c>
      <c r="D2381" s="181">
        <v>38139</v>
      </c>
      <c r="E2381">
        <v>69069</v>
      </c>
      <c r="F2381" t="s">
        <v>2428</v>
      </c>
      <c r="G2381" s="167">
        <v>229655.6</v>
      </c>
      <c r="H2381">
        <v>-49439.76</v>
      </c>
      <c r="I2381">
        <v>180215.84</v>
      </c>
      <c r="J2381" s="181">
        <v>38139</v>
      </c>
      <c r="K2381" s="183">
        <v>2004</v>
      </c>
      <c r="L2381" t="s">
        <v>629</v>
      </c>
    </row>
    <row r="2382" spans="3:12" ht="12.75" customHeight="1">
      <c r="C2382">
        <v>3000</v>
      </c>
      <c r="D2382" s="181">
        <v>38139</v>
      </c>
      <c r="E2382">
        <v>69071</v>
      </c>
      <c r="F2382" t="s">
        <v>2426</v>
      </c>
      <c r="G2382" s="167">
        <v>189741.89</v>
      </c>
      <c r="H2382">
        <v>-61270.83</v>
      </c>
      <c r="I2382">
        <v>128471.06</v>
      </c>
      <c r="J2382" s="181">
        <v>38139</v>
      </c>
      <c r="K2382" s="183">
        <v>2004</v>
      </c>
      <c r="L2382" t="s">
        <v>629</v>
      </c>
    </row>
    <row r="2383" spans="3:12" ht="12.75" customHeight="1">
      <c r="C2383">
        <v>3000</v>
      </c>
      <c r="D2383" s="181">
        <v>38139</v>
      </c>
      <c r="E2383">
        <v>69074</v>
      </c>
      <c r="F2383" t="s">
        <v>2458</v>
      </c>
      <c r="G2383" s="167">
        <v>2157534.2000000002</v>
      </c>
      <c r="H2383">
        <v>-464469.18</v>
      </c>
      <c r="I2383">
        <v>1693065.02</v>
      </c>
      <c r="J2383" s="181">
        <v>38139</v>
      </c>
      <c r="K2383" s="183">
        <v>2004</v>
      </c>
      <c r="L2383" t="s">
        <v>629</v>
      </c>
    </row>
    <row r="2384" spans="3:12" ht="12.75" customHeight="1">
      <c r="C2384">
        <v>3000</v>
      </c>
      <c r="D2384" s="181">
        <v>38139</v>
      </c>
      <c r="E2384">
        <v>69075</v>
      </c>
      <c r="F2384" t="s">
        <v>2456</v>
      </c>
      <c r="G2384" s="167">
        <v>1376306.07</v>
      </c>
      <c r="H2384">
        <v>-296288.11</v>
      </c>
      <c r="I2384">
        <v>1080017.96</v>
      </c>
      <c r="J2384" s="181">
        <v>38139</v>
      </c>
      <c r="K2384" s="183">
        <v>2004</v>
      </c>
      <c r="L2384" t="s">
        <v>629</v>
      </c>
    </row>
    <row r="2385" spans="3:12" ht="12.75" customHeight="1">
      <c r="C2385">
        <v>3000</v>
      </c>
      <c r="D2385" s="181">
        <v>38139</v>
      </c>
      <c r="E2385">
        <v>69077</v>
      </c>
      <c r="F2385" t="s">
        <v>2453</v>
      </c>
      <c r="G2385" s="167">
        <v>922058.73</v>
      </c>
      <c r="H2385">
        <v>-198498.76</v>
      </c>
      <c r="I2385">
        <v>723559.97</v>
      </c>
      <c r="J2385" s="181">
        <v>38139</v>
      </c>
      <c r="K2385" s="183">
        <v>2004</v>
      </c>
      <c r="L2385" t="s">
        <v>629</v>
      </c>
    </row>
    <row r="2386" spans="3:12" ht="12.75" customHeight="1">
      <c r="C2386">
        <v>3000</v>
      </c>
      <c r="D2386" s="181">
        <v>38292</v>
      </c>
      <c r="E2386">
        <v>69087</v>
      </c>
      <c r="F2386" t="s">
        <v>2331</v>
      </c>
      <c r="G2386" s="167">
        <v>19260</v>
      </c>
      <c r="H2386">
        <v>-3477.5</v>
      </c>
      <c r="I2386">
        <v>15782.5</v>
      </c>
      <c r="J2386" s="181">
        <v>38292</v>
      </c>
      <c r="K2386" s="183">
        <v>2004</v>
      </c>
      <c r="L2386" t="s">
        <v>629</v>
      </c>
    </row>
    <row r="2387" spans="3:12" ht="12.75" customHeight="1">
      <c r="C2387">
        <v>3000</v>
      </c>
      <c r="D2387" s="181">
        <v>38292</v>
      </c>
      <c r="E2387">
        <v>69099</v>
      </c>
      <c r="F2387" t="s">
        <v>2341</v>
      </c>
      <c r="G2387" s="167">
        <v>56610.83</v>
      </c>
      <c r="H2387">
        <v>-15332.09</v>
      </c>
      <c r="I2387">
        <v>41278.74</v>
      </c>
      <c r="J2387" s="181">
        <v>38292</v>
      </c>
      <c r="K2387" s="183">
        <v>2004</v>
      </c>
      <c r="L2387" t="s">
        <v>629</v>
      </c>
    </row>
    <row r="2388" spans="3:12" ht="12.75" customHeight="1">
      <c r="C2388">
        <v>3000</v>
      </c>
      <c r="D2388" s="181">
        <v>38292</v>
      </c>
      <c r="E2388">
        <v>69101</v>
      </c>
      <c r="F2388" t="s">
        <v>1590</v>
      </c>
      <c r="G2388" s="167">
        <v>8324.69</v>
      </c>
      <c r="H2388">
        <v>-2254.61</v>
      </c>
      <c r="I2388">
        <v>6070.08</v>
      </c>
      <c r="J2388" s="181">
        <v>38292</v>
      </c>
      <c r="K2388" s="183">
        <v>2004</v>
      </c>
      <c r="L2388" t="s">
        <v>629</v>
      </c>
    </row>
    <row r="2389" spans="3:12" ht="12.75" customHeight="1">
      <c r="C2389">
        <v>3000</v>
      </c>
      <c r="D2389" s="181">
        <v>33085</v>
      </c>
      <c r="E2389">
        <v>69104</v>
      </c>
      <c r="F2389" t="s">
        <v>2933</v>
      </c>
      <c r="G2389" s="167">
        <v>65957</v>
      </c>
      <c r="H2389">
        <v>-65957</v>
      </c>
      <c r="I2389">
        <v>0</v>
      </c>
      <c r="J2389" s="181">
        <v>33085</v>
      </c>
      <c r="K2389" s="183">
        <v>1990</v>
      </c>
      <c r="L2389" t="s">
        <v>629</v>
      </c>
    </row>
    <row r="2390" spans="3:12" ht="12.75" customHeight="1">
      <c r="C2390">
        <v>3000</v>
      </c>
      <c r="D2390" s="181">
        <v>35048</v>
      </c>
      <c r="E2390">
        <v>69295</v>
      </c>
      <c r="F2390" t="s">
        <v>1963</v>
      </c>
      <c r="G2390" s="167">
        <v>3000</v>
      </c>
      <c r="H2390">
        <v>-3000</v>
      </c>
      <c r="I2390">
        <v>0</v>
      </c>
      <c r="J2390" s="181">
        <v>35048</v>
      </c>
      <c r="K2390" s="183">
        <v>1995</v>
      </c>
      <c r="L2390" t="s">
        <v>629</v>
      </c>
    </row>
    <row r="2391" spans="3:12" ht="12.75" customHeight="1">
      <c r="C2391">
        <v>3000</v>
      </c>
      <c r="D2391" s="181">
        <v>35048</v>
      </c>
      <c r="E2391">
        <v>69298</v>
      </c>
      <c r="F2391" t="s">
        <v>2313</v>
      </c>
      <c r="G2391" s="167">
        <v>34000</v>
      </c>
      <c r="H2391">
        <v>-31402.78</v>
      </c>
      <c r="I2391">
        <v>2597.2199999999998</v>
      </c>
      <c r="J2391" s="181">
        <v>35048</v>
      </c>
      <c r="K2391" s="183">
        <v>1995</v>
      </c>
      <c r="L2391" t="s">
        <v>629</v>
      </c>
    </row>
    <row r="2392" spans="3:12" ht="12.75" customHeight="1">
      <c r="C2392">
        <v>3000</v>
      </c>
      <c r="D2392" s="181">
        <v>35048</v>
      </c>
      <c r="E2392">
        <v>69300</v>
      </c>
      <c r="F2392" t="s">
        <v>1959</v>
      </c>
      <c r="G2392" s="167">
        <v>2500</v>
      </c>
      <c r="H2392">
        <v>-2309.0300000000002</v>
      </c>
      <c r="I2392">
        <v>190.97</v>
      </c>
      <c r="J2392" s="181">
        <v>35048</v>
      </c>
      <c r="K2392" s="183">
        <v>1995</v>
      </c>
      <c r="L2392" t="s">
        <v>629</v>
      </c>
    </row>
    <row r="2393" spans="3:12" ht="12.75" customHeight="1">
      <c r="C2393">
        <v>3000</v>
      </c>
      <c r="D2393" s="181">
        <v>35048</v>
      </c>
      <c r="E2393">
        <v>69307</v>
      </c>
      <c r="F2393" t="s">
        <v>2287</v>
      </c>
      <c r="G2393" s="167">
        <v>12000</v>
      </c>
      <c r="H2393">
        <v>-12000</v>
      </c>
      <c r="I2393">
        <v>0</v>
      </c>
      <c r="J2393" s="181">
        <v>35048</v>
      </c>
      <c r="K2393" s="183">
        <v>1995</v>
      </c>
      <c r="L2393" t="s">
        <v>629</v>
      </c>
    </row>
    <row r="2394" spans="3:12" ht="12.75" customHeight="1">
      <c r="C2394">
        <v>3000</v>
      </c>
      <c r="D2394" s="181">
        <v>35048</v>
      </c>
      <c r="E2394">
        <v>69308</v>
      </c>
      <c r="F2394" t="s">
        <v>1259</v>
      </c>
      <c r="G2394" s="167">
        <v>5000</v>
      </c>
      <c r="H2394">
        <v>-4618.0600000000004</v>
      </c>
      <c r="I2394">
        <v>381.94</v>
      </c>
      <c r="J2394" s="181">
        <v>35048</v>
      </c>
      <c r="K2394" s="183">
        <v>1995</v>
      </c>
      <c r="L2394" t="s">
        <v>629</v>
      </c>
    </row>
    <row r="2395" spans="3:12" ht="12.75" customHeight="1">
      <c r="C2395">
        <v>3000</v>
      </c>
      <c r="D2395" s="181">
        <v>35048</v>
      </c>
      <c r="E2395">
        <v>69309</v>
      </c>
      <c r="F2395" t="s">
        <v>1970</v>
      </c>
      <c r="G2395" s="167">
        <v>5000</v>
      </c>
      <c r="H2395">
        <v>-4618.0600000000004</v>
      </c>
      <c r="I2395">
        <v>381.94</v>
      </c>
      <c r="J2395" s="181">
        <v>35048</v>
      </c>
      <c r="K2395" s="183">
        <v>1995</v>
      </c>
      <c r="L2395" t="s">
        <v>629</v>
      </c>
    </row>
    <row r="2396" spans="3:12" ht="12.75" customHeight="1">
      <c r="C2396">
        <v>3000</v>
      </c>
      <c r="D2396" s="181">
        <v>35048</v>
      </c>
      <c r="E2396">
        <v>69310</v>
      </c>
      <c r="F2396" t="s">
        <v>2289</v>
      </c>
      <c r="G2396" s="167">
        <v>15000</v>
      </c>
      <c r="H2396">
        <v>-13854.17</v>
      </c>
      <c r="I2396">
        <v>1145.83</v>
      </c>
      <c r="J2396" s="181">
        <v>35048</v>
      </c>
      <c r="K2396" s="183">
        <v>1995</v>
      </c>
      <c r="L2396" t="s">
        <v>629</v>
      </c>
    </row>
    <row r="2397" spans="3:12" ht="12.75" customHeight="1">
      <c r="C2397">
        <v>3000</v>
      </c>
      <c r="D2397" s="181">
        <v>35048</v>
      </c>
      <c r="E2397">
        <v>69311</v>
      </c>
      <c r="F2397" t="s">
        <v>2290</v>
      </c>
      <c r="G2397" s="167">
        <v>15000</v>
      </c>
      <c r="H2397">
        <v>-13854.17</v>
      </c>
      <c r="I2397">
        <v>1145.83</v>
      </c>
      <c r="J2397" s="181">
        <v>35048</v>
      </c>
      <c r="K2397" s="183">
        <v>1995</v>
      </c>
      <c r="L2397" t="s">
        <v>629</v>
      </c>
    </row>
    <row r="2398" spans="3:12" ht="12.75" customHeight="1">
      <c r="C2398">
        <v>3000</v>
      </c>
      <c r="D2398" s="181">
        <v>35048</v>
      </c>
      <c r="E2398">
        <v>69312</v>
      </c>
      <c r="F2398" t="s">
        <v>2286</v>
      </c>
      <c r="G2398" s="167">
        <v>12000</v>
      </c>
      <c r="H2398">
        <v>-12000</v>
      </c>
      <c r="I2398">
        <v>0</v>
      </c>
      <c r="J2398" s="181">
        <v>35048</v>
      </c>
      <c r="K2398" s="183">
        <v>1995</v>
      </c>
      <c r="L2398" t="s">
        <v>629</v>
      </c>
    </row>
    <row r="2399" spans="3:12" ht="12.75" customHeight="1">
      <c r="C2399">
        <v>3000</v>
      </c>
      <c r="D2399" s="181">
        <v>35048</v>
      </c>
      <c r="E2399">
        <v>69313</v>
      </c>
      <c r="F2399" t="s">
        <v>1120</v>
      </c>
      <c r="G2399" s="167">
        <v>75000</v>
      </c>
      <c r="H2399">
        <v>-69270.83</v>
      </c>
      <c r="I2399">
        <v>5729.17</v>
      </c>
      <c r="J2399" s="181">
        <v>35048</v>
      </c>
      <c r="K2399" s="183">
        <v>1995</v>
      </c>
      <c r="L2399" t="s">
        <v>629</v>
      </c>
    </row>
    <row r="2400" spans="3:12" ht="12.75" customHeight="1">
      <c r="C2400">
        <v>3000</v>
      </c>
      <c r="D2400" s="181">
        <v>35298</v>
      </c>
      <c r="E2400">
        <v>69352</v>
      </c>
      <c r="F2400" t="s">
        <v>194</v>
      </c>
      <c r="G2400" s="167">
        <v>182450.5</v>
      </c>
      <c r="H2400">
        <v>-182450.5</v>
      </c>
      <c r="I2400">
        <v>0</v>
      </c>
      <c r="J2400" s="181">
        <v>35298</v>
      </c>
      <c r="K2400" s="183">
        <v>1996</v>
      </c>
      <c r="L2400" t="s">
        <v>629</v>
      </c>
    </row>
    <row r="2401" spans="3:12" ht="12.75" customHeight="1">
      <c r="C2401">
        <v>3000</v>
      </c>
      <c r="D2401" s="181">
        <v>35240</v>
      </c>
      <c r="E2401">
        <v>69353</v>
      </c>
      <c r="F2401" t="s">
        <v>176</v>
      </c>
      <c r="G2401" s="167">
        <v>41132</v>
      </c>
      <c r="H2401">
        <v>-35990.5</v>
      </c>
      <c r="I2401">
        <v>5141.5</v>
      </c>
      <c r="J2401" s="181">
        <v>35240</v>
      </c>
      <c r="K2401" s="183">
        <v>1996</v>
      </c>
      <c r="L2401" t="s">
        <v>629</v>
      </c>
    </row>
    <row r="2402" spans="3:12" ht="12.75" customHeight="1">
      <c r="C2402">
        <v>3000</v>
      </c>
      <c r="D2402" s="181">
        <v>35246</v>
      </c>
      <c r="E2402">
        <v>69356</v>
      </c>
      <c r="F2402" t="s">
        <v>181</v>
      </c>
      <c r="G2402" s="167">
        <v>34733.040000000001</v>
      </c>
      <c r="H2402">
        <v>-34733.040000000001</v>
      </c>
      <c r="I2402">
        <v>0</v>
      </c>
      <c r="J2402" s="181">
        <v>35246</v>
      </c>
      <c r="K2402" s="183">
        <v>1996</v>
      </c>
      <c r="L2402" t="s">
        <v>629</v>
      </c>
    </row>
    <row r="2403" spans="3:12" ht="12.75" customHeight="1">
      <c r="C2403">
        <v>3000</v>
      </c>
      <c r="D2403" s="181">
        <v>35583</v>
      </c>
      <c r="E2403">
        <v>69381</v>
      </c>
      <c r="F2403" t="s">
        <v>1831</v>
      </c>
      <c r="G2403" s="167">
        <v>5997.35</v>
      </c>
      <c r="H2403">
        <v>-5997.35</v>
      </c>
      <c r="I2403">
        <v>0</v>
      </c>
      <c r="J2403" s="181">
        <v>35583</v>
      </c>
      <c r="K2403" s="183">
        <v>1997</v>
      </c>
      <c r="L2403" t="s">
        <v>629</v>
      </c>
    </row>
    <row r="2404" spans="3:12" ht="12.75" customHeight="1">
      <c r="C2404">
        <v>3000</v>
      </c>
      <c r="D2404" s="181">
        <v>35936</v>
      </c>
      <c r="E2404">
        <v>69386</v>
      </c>
      <c r="F2404" t="s">
        <v>1097</v>
      </c>
      <c r="G2404" s="167">
        <v>0</v>
      </c>
      <c r="H2404">
        <v>0</v>
      </c>
      <c r="I2404">
        <v>0</v>
      </c>
      <c r="J2404" s="181">
        <v>35936</v>
      </c>
      <c r="K2404" s="183">
        <v>1998</v>
      </c>
      <c r="L2404" t="s">
        <v>629</v>
      </c>
    </row>
    <row r="2405" spans="3:12" ht="12.75" customHeight="1">
      <c r="C2405">
        <v>3000</v>
      </c>
      <c r="D2405" s="181">
        <v>35946</v>
      </c>
      <c r="E2405">
        <v>69387</v>
      </c>
      <c r="F2405" t="s">
        <v>1097</v>
      </c>
      <c r="G2405" s="167">
        <v>0</v>
      </c>
      <c r="H2405">
        <v>0</v>
      </c>
      <c r="I2405">
        <v>0</v>
      </c>
      <c r="J2405" s="181">
        <v>35946</v>
      </c>
      <c r="K2405" s="183">
        <v>1998</v>
      </c>
      <c r="L2405" t="s">
        <v>629</v>
      </c>
    </row>
    <row r="2406" spans="3:12" ht="12.75" customHeight="1">
      <c r="C2406">
        <v>3000</v>
      </c>
      <c r="D2406" s="181">
        <v>35907</v>
      </c>
      <c r="E2406">
        <v>69392</v>
      </c>
      <c r="F2406" t="s">
        <v>3222</v>
      </c>
      <c r="G2406" s="167">
        <v>35000.01</v>
      </c>
      <c r="H2406">
        <v>-30333.34</v>
      </c>
      <c r="I2406">
        <v>4666.67</v>
      </c>
      <c r="J2406" s="181">
        <v>35907</v>
      </c>
      <c r="K2406" s="183">
        <v>1998</v>
      </c>
      <c r="L2406" t="s">
        <v>629</v>
      </c>
    </row>
    <row r="2407" spans="3:12" ht="12.75" customHeight="1">
      <c r="C2407">
        <v>3000</v>
      </c>
      <c r="D2407" s="181">
        <v>35886</v>
      </c>
      <c r="E2407">
        <v>69393</v>
      </c>
      <c r="F2407" t="s">
        <v>663</v>
      </c>
      <c r="G2407" s="167">
        <v>56539.25</v>
      </c>
      <c r="H2407">
        <v>-41226.53</v>
      </c>
      <c r="I2407">
        <v>15312.72</v>
      </c>
      <c r="J2407" s="181">
        <v>35886</v>
      </c>
      <c r="K2407" s="183">
        <v>1998</v>
      </c>
      <c r="L2407" t="s">
        <v>629</v>
      </c>
    </row>
    <row r="2408" spans="3:12" ht="12.75" customHeight="1">
      <c r="C2408">
        <v>3000</v>
      </c>
      <c r="D2408" s="181">
        <v>35854</v>
      </c>
      <c r="E2408">
        <v>69396</v>
      </c>
      <c r="F2408" t="s">
        <v>383</v>
      </c>
      <c r="G2408" s="167">
        <v>67968.649999999994</v>
      </c>
      <c r="H2408">
        <v>-50032.480000000003</v>
      </c>
      <c r="I2408">
        <v>17936.169999999998</v>
      </c>
      <c r="J2408" s="181">
        <v>35854</v>
      </c>
      <c r="K2408" s="183">
        <v>1998</v>
      </c>
      <c r="L2408" t="s">
        <v>629</v>
      </c>
    </row>
    <row r="2409" spans="3:12" ht="12.75" customHeight="1">
      <c r="C2409">
        <v>3000</v>
      </c>
      <c r="D2409" s="181">
        <v>35947</v>
      </c>
      <c r="E2409">
        <v>69397</v>
      </c>
      <c r="F2409" t="s">
        <v>3621</v>
      </c>
      <c r="G2409" s="167">
        <v>13743.68</v>
      </c>
      <c r="H2409">
        <v>-11796.67</v>
      </c>
      <c r="I2409">
        <v>1947.01</v>
      </c>
      <c r="J2409" s="181">
        <v>35947</v>
      </c>
      <c r="K2409" s="183">
        <v>1998</v>
      </c>
      <c r="L2409" t="s">
        <v>629</v>
      </c>
    </row>
    <row r="2410" spans="3:12" ht="12.75" customHeight="1">
      <c r="C2410">
        <v>3000</v>
      </c>
      <c r="D2410" s="181">
        <v>35947</v>
      </c>
      <c r="E2410">
        <v>69398</v>
      </c>
      <c r="F2410" t="s">
        <v>3622</v>
      </c>
      <c r="G2410" s="167">
        <v>13743.68</v>
      </c>
      <c r="H2410">
        <v>-11796.67</v>
      </c>
      <c r="I2410">
        <v>1947.01</v>
      </c>
      <c r="J2410" s="181">
        <v>35947</v>
      </c>
      <c r="K2410" s="183">
        <v>1998</v>
      </c>
      <c r="L2410" t="s">
        <v>629</v>
      </c>
    </row>
    <row r="2411" spans="3:12" ht="12.75" customHeight="1">
      <c r="C2411">
        <v>3000</v>
      </c>
      <c r="D2411" s="181">
        <v>36237</v>
      </c>
      <c r="E2411">
        <v>69415</v>
      </c>
      <c r="F2411" t="s">
        <v>1750</v>
      </c>
      <c r="G2411" s="167">
        <v>34275.83</v>
      </c>
      <c r="H2411">
        <v>-33204.71</v>
      </c>
      <c r="I2411">
        <v>1071.1199999999999</v>
      </c>
      <c r="J2411" s="181">
        <v>36237</v>
      </c>
      <c r="K2411" s="183">
        <v>1999</v>
      </c>
      <c r="L2411" t="s">
        <v>629</v>
      </c>
    </row>
    <row r="2412" spans="3:12" ht="12.75" customHeight="1">
      <c r="C2412">
        <v>3000</v>
      </c>
      <c r="D2412" s="181">
        <v>36228</v>
      </c>
      <c r="E2412">
        <v>69416</v>
      </c>
      <c r="F2412" t="s">
        <v>1744</v>
      </c>
      <c r="G2412" s="167">
        <v>1821924.11</v>
      </c>
      <c r="H2412">
        <v>-1189311.58</v>
      </c>
      <c r="I2412">
        <v>632612.53</v>
      </c>
      <c r="J2412" s="181">
        <v>36228</v>
      </c>
      <c r="K2412" s="183">
        <v>1999</v>
      </c>
      <c r="L2412" t="s">
        <v>629</v>
      </c>
    </row>
    <row r="2413" spans="3:12" ht="12.75" customHeight="1">
      <c r="C2413">
        <v>3000</v>
      </c>
      <c r="D2413" s="181">
        <v>36131</v>
      </c>
      <c r="E2413">
        <v>69423</v>
      </c>
      <c r="F2413" t="s">
        <v>164</v>
      </c>
      <c r="G2413" s="167">
        <v>15261.2</v>
      </c>
      <c r="H2413">
        <v>-15261.2</v>
      </c>
      <c r="I2413">
        <v>0</v>
      </c>
      <c r="J2413" s="181">
        <v>36131</v>
      </c>
      <c r="K2413" s="183">
        <v>1998</v>
      </c>
      <c r="L2413" t="s">
        <v>629</v>
      </c>
    </row>
    <row r="2414" spans="3:12" ht="12.75" customHeight="1">
      <c r="C2414">
        <v>3000</v>
      </c>
      <c r="D2414" s="181">
        <v>36102</v>
      </c>
      <c r="E2414">
        <v>69424</v>
      </c>
      <c r="F2414" t="s">
        <v>1579</v>
      </c>
      <c r="G2414" s="167">
        <v>4986.29</v>
      </c>
      <c r="H2414">
        <v>-4986.29</v>
      </c>
      <c r="I2414">
        <v>0</v>
      </c>
      <c r="J2414" s="181">
        <v>36102</v>
      </c>
      <c r="K2414" s="183">
        <v>1998</v>
      </c>
      <c r="L2414" t="s">
        <v>629</v>
      </c>
    </row>
    <row r="2415" spans="3:12" ht="12.75" customHeight="1">
      <c r="C2415">
        <v>3000</v>
      </c>
      <c r="D2415" s="181">
        <v>37495</v>
      </c>
      <c r="E2415">
        <v>69614</v>
      </c>
      <c r="F2415" t="s">
        <v>1905</v>
      </c>
      <c r="G2415" s="167">
        <v>12541.29</v>
      </c>
      <c r="H2415">
        <v>-4528.8100000000004</v>
      </c>
      <c r="I2415">
        <v>8012.48</v>
      </c>
      <c r="J2415" s="181">
        <v>37495</v>
      </c>
      <c r="K2415" s="183">
        <v>2002</v>
      </c>
      <c r="L2415" t="s">
        <v>629</v>
      </c>
    </row>
    <row r="2416" spans="3:12" ht="12.75" customHeight="1">
      <c r="C2416">
        <v>3000</v>
      </c>
      <c r="D2416" s="181">
        <v>37495</v>
      </c>
      <c r="E2416">
        <v>69615</v>
      </c>
      <c r="F2416" t="s">
        <v>1903</v>
      </c>
      <c r="G2416" s="167">
        <v>4411.76</v>
      </c>
      <c r="H2416">
        <v>-1593.14</v>
      </c>
      <c r="I2416">
        <v>2818.62</v>
      </c>
      <c r="J2416" s="181">
        <v>37495</v>
      </c>
      <c r="K2416" s="183">
        <v>2002</v>
      </c>
      <c r="L2416" t="s">
        <v>629</v>
      </c>
    </row>
    <row r="2417" spans="3:12" ht="12.75" customHeight="1">
      <c r="C2417">
        <v>3000</v>
      </c>
      <c r="D2417" s="181">
        <v>37495</v>
      </c>
      <c r="E2417">
        <v>69616</v>
      </c>
      <c r="F2417" t="s">
        <v>1904</v>
      </c>
      <c r="G2417" s="167">
        <v>10213.370000000001</v>
      </c>
      <c r="H2417">
        <v>-3688.16</v>
      </c>
      <c r="I2417">
        <v>6525.21</v>
      </c>
      <c r="J2417" s="181">
        <v>37495</v>
      </c>
      <c r="K2417" s="183">
        <v>2002</v>
      </c>
      <c r="L2417" t="s">
        <v>629</v>
      </c>
    </row>
    <row r="2418" spans="3:12" ht="12.75" customHeight="1">
      <c r="C2418">
        <v>3000</v>
      </c>
      <c r="D2418" s="181">
        <v>37515</v>
      </c>
      <c r="E2418">
        <v>69617</v>
      </c>
      <c r="F2418" t="s">
        <v>1651</v>
      </c>
      <c r="G2418" s="167">
        <v>11551.27</v>
      </c>
      <c r="H2418">
        <v>-4091.08</v>
      </c>
      <c r="I2418">
        <v>7460.19</v>
      </c>
      <c r="J2418" s="181">
        <v>37515</v>
      </c>
      <c r="K2418" s="183">
        <v>2002</v>
      </c>
      <c r="L2418" t="s">
        <v>629</v>
      </c>
    </row>
    <row r="2419" spans="3:12" ht="12.75" customHeight="1">
      <c r="C2419">
        <v>3000</v>
      </c>
      <c r="D2419" s="181">
        <v>37742</v>
      </c>
      <c r="E2419">
        <v>69618</v>
      </c>
      <c r="F2419" t="s">
        <v>3399</v>
      </c>
      <c r="G2419" s="167">
        <v>83650.81</v>
      </c>
      <c r="H2419">
        <v>-38339.96</v>
      </c>
      <c r="I2419">
        <v>45310.85</v>
      </c>
      <c r="J2419" s="181">
        <v>37742</v>
      </c>
      <c r="K2419" s="183">
        <v>2003</v>
      </c>
      <c r="L2419" t="s">
        <v>629</v>
      </c>
    </row>
    <row r="2420" spans="3:12" ht="12.75" customHeight="1">
      <c r="C2420">
        <v>3000</v>
      </c>
      <c r="D2420" s="181">
        <v>37742</v>
      </c>
      <c r="E2420">
        <v>69619</v>
      </c>
      <c r="F2420" t="s">
        <v>3398</v>
      </c>
      <c r="G2420" s="167">
        <v>83650.78</v>
      </c>
      <c r="H2420">
        <v>-38339.949999999997</v>
      </c>
      <c r="I2420">
        <v>45310.83</v>
      </c>
      <c r="J2420" s="181">
        <v>37742</v>
      </c>
      <c r="K2420" s="183">
        <v>2003</v>
      </c>
      <c r="L2420" t="s">
        <v>629</v>
      </c>
    </row>
    <row r="2421" spans="3:12" ht="12.75" customHeight="1">
      <c r="C2421">
        <v>3000</v>
      </c>
      <c r="D2421" s="181">
        <v>37742</v>
      </c>
      <c r="E2421">
        <v>69620</v>
      </c>
      <c r="F2421" t="s">
        <v>3400</v>
      </c>
      <c r="G2421" s="167">
        <v>301086.24</v>
      </c>
      <c r="H2421">
        <v>-137997.87</v>
      </c>
      <c r="I2421">
        <v>163088.37</v>
      </c>
      <c r="J2421" s="181">
        <v>37742</v>
      </c>
      <c r="K2421" s="183">
        <v>2003</v>
      </c>
      <c r="L2421" t="s">
        <v>629</v>
      </c>
    </row>
    <row r="2422" spans="3:12" ht="12.75" customHeight="1">
      <c r="C2422">
        <v>3000</v>
      </c>
      <c r="D2422" s="181">
        <v>37742</v>
      </c>
      <c r="E2422">
        <v>69621</v>
      </c>
      <c r="F2422" t="s">
        <v>3401</v>
      </c>
      <c r="G2422" s="167">
        <v>376357.8</v>
      </c>
      <c r="H2422">
        <v>-172497.32</v>
      </c>
      <c r="I2422">
        <v>203860.48000000001</v>
      </c>
      <c r="J2422" s="181">
        <v>37742</v>
      </c>
      <c r="K2422" s="183">
        <v>2003</v>
      </c>
      <c r="L2422" t="s">
        <v>629</v>
      </c>
    </row>
    <row r="2423" spans="3:12" ht="12.75" customHeight="1">
      <c r="C2423">
        <v>3000</v>
      </c>
      <c r="D2423" s="181">
        <v>37742</v>
      </c>
      <c r="E2423">
        <v>69622</v>
      </c>
      <c r="F2423" t="s">
        <v>466</v>
      </c>
      <c r="G2423" s="167">
        <v>9934.5300000000007</v>
      </c>
      <c r="H2423">
        <v>-3035.55</v>
      </c>
      <c r="I2423">
        <v>6898.98</v>
      </c>
      <c r="J2423" s="181">
        <v>37742</v>
      </c>
      <c r="K2423" s="183">
        <v>2003</v>
      </c>
      <c r="L2423" t="s">
        <v>629</v>
      </c>
    </row>
    <row r="2424" spans="3:12" ht="12.75" customHeight="1">
      <c r="C2424">
        <v>3000</v>
      </c>
      <c r="D2424" s="181">
        <v>37742</v>
      </c>
      <c r="E2424">
        <v>69623</v>
      </c>
      <c r="F2424" t="s">
        <v>465</v>
      </c>
      <c r="G2424" s="167">
        <v>11169.34</v>
      </c>
      <c r="H2424">
        <v>-5119.28</v>
      </c>
      <c r="I2424">
        <v>6050.06</v>
      </c>
      <c r="J2424" s="181">
        <v>37742</v>
      </c>
      <c r="K2424" s="183">
        <v>2003</v>
      </c>
      <c r="L2424" t="s">
        <v>629</v>
      </c>
    </row>
    <row r="2425" spans="3:12" ht="12.75" customHeight="1">
      <c r="C2425">
        <v>3000</v>
      </c>
      <c r="D2425" s="181">
        <v>37742</v>
      </c>
      <c r="E2425">
        <v>69624</v>
      </c>
      <c r="F2425" t="s">
        <v>467</v>
      </c>
      <c r="G2425" s="167">
        <v>17294.28</v>
      </c>
      <c r="H2425">
        <v>-5284.36</v>
      </c>
      <c r="I2425">
        <v>12009.92</v>
      </c>
      <c r="J2425" s="181">
        <v>37742</v>
      </c>
      <c r="K2425" s="183">
        <v>2003</v>
      </c>
      <c r="L2425" t="s">
        <v>629</v>
      </c>
    </row>
    <row r="2426" spans="3:12" ht="12.75" customHeight="1">
      <c r="C2426">
        <v>3000</v>
      </c>
      <c r="D2426" s="181">
        <v>37742</v>
      </c>
      <c r="E2426">
        <v>69625</v>
      </c>
      <c r="F2426" t="s">
        <v>467</v>
      </c>
      <c r="G2426" s="167">
        <v>17818.36</v>
      </c>
      <c r="H2426">
        <v>-5444.5</v>
      </c>
      <c r="I2426">
        <v>12373.86</v>
      </c>
      <c r="J2426" s="181">
        <v>37742</v>
      </c>
      <c r="K2426" s="183">
        <v>2003</v>
      </c>
      <c r="L2426" t="s">
        <v>629</v>
      </c>
    </row>
    <row r="2427" spans="3:12" ht="12.75" customHeight="1">
      <c r="C2427">
        <v>3000</v>
      </c>
      <c r="D2427" s="181">
        <v>37742</v>
      </c>
      <c r="E2427">
        <v>69626</v>
      </c>
      <c r="F2427" t="s">
        <v>465</v>
      </c>
      <c r="G2427" s="167">
        <v>8842.39</v>
      </c>
      <c r="H2427">
        <v>-4052.77</v>
      </c>
      <c r="I2427">
        <v>4789.62</v>
      </c>
      <c r="J2427" s="181">
        <v>37742</v>
      </c>
      <c r="K2427" s="183">
        <v>2003</v>
      </c>
      <c r="L2427" t="s">
        <v>629</v>
      </c>
    </row>
    <row r="2428" spans="3:12" ht="12.75" customHeight="1">
      <c r="C2428">
        <v>3000</v>
      </c>
      <c r="D2428" s="181">
        <v>37742</v>
      </c>
      <c r="E2428">
        <v>69627</v>
      </c>
      <c r="F2428" t="s">
        <v>464</v>
      </c>
      <c r="G2428" s="167">
        <v>17765.14</v>
      </c>
      <c r="H2428">
        <v>-5428.24</v>
      </c>
      <c r="I2428">
        <v>12336.9</v>
      </c>
      <c r="J2428" s="181">
        <v>37742</v>
      </c>
      <c r="K2428" s="183">
        <v>2003</v>
      </c>
      <c r="L2428" t="s">
        <v>629</v>
      </c>
    </row>
    <row r="2429" spans="3:12" ht="12.75" customHeight="1">
      <c r="C2429">
        <v>3000</v>
      </c>
      <c r="D2429" s="181">
        <v>37742</v>
      </c>
      <c r="E2429">
        <v>69628</v>
      </c>
      <c r="F2429" t="s">
        <v>464</v>
      </c>
      <c r="G2429" s="167">
        <v>17765.12</v>
      </c>
      <c r="H2429">
        <v>-5428.23</v>
      </c>
      <c r="I2429">
        <v>12336.89</v>
      </c>
      <c r="J2429" s="181">
        <v>37742</v>
      </c>
      <c r="K2429" s="183">
        <v>2003</v>
      </c>
      <c r="L2429" t="s">
        <v>629</v>
      </c>
    </row>
    <row r="2430" spans="3:12" ht="12.75" customHeight="1">
      <c r="C2430">
        <v>3000</v>
      </c>
      <c r="D2430" s="181">
        <v>37790</v>
      </c>
      <c r="E2430">
        <v>69637</v>
      </c>
      <c r="F2430" t="s">
        <v>1705</v>
      </c>
      <c r="G2430" s="167">
        <v>175659.79</v>
      </c>
      <c r="H2430">
        <v>-122961.85</v>
      </c>
      <c r="I2430">
        <v>52697.94</v>
      </c>
      <c r="J2430" s="181">
        <v>37790</v>
      </c>
      <c r="K2430" s="183">
        <v>2003</v>
      </c>
      <c r="L2430" t="s">
        <v>629</v>
      </c>
    </row>
    <row r="2431" spans="3:12" ht="12.75" customHeight="1">
      <c r="C2431">
        <v>3000</v>
      </c>
      <c r="D2431" s="181">
        <v>37789</v>
      </c>
      <c r="E2431">
        <v>69638</v>
      </c>
      <c r="F2431" t="s">
        <v>1704</v>
      </c>
      <c r="G2431" s="167">
        <v>144449.82999999999</v>
      </c>
      <c r="H2431">
        <v>-42131.21</v>
      </c>
      <c r="I2431">
        <v>102318.62</v>
      </c>
      <c r="J2431" s="181">
        <v>37789</v>
      </c>
      <c r="K2431" s="183">
        <v>2003</v>
      </c>
      <c r="L2431" t="s">
        <v>629</v>
      </c>
    </row>
    <row r="2432" spans="3:12" ht="12.75" customHeight="1">
      <c r="C2432">
        <v>3000</v>
      </c>
      <c r="D2432" s="181">
        <v>37794</v>
      </c>
      <c r="E2432">
        <v>69640</v>
      </c>
      <c r="F2432" t="s">
        <v>2539</v>
      </c>
      <c r="G2432" s="167">
        <v>16515.45</v>
      </c>
      <c r="H2432">
        <v>-7225.51</v>
      </c>
      <c r="I2432">
        <v>9289.94</v>
      </c>
      <c r="J2432" s="181">
        <v>37794</v>
      </c>
      <c r="K2432" s="183">
        <v>2003</v>
      </c>
      <c r="L2432" t="s">
        <v>629</v>
      </c>
    </row>
    <row r="2433" spans="3:12" ht="12.75" customHeight="1">
      <c r="C2433">
        <v>3000</v>
      </c>
      <c r="D2433" s="181">
        <v>37791</v>
      </c>
      <c r="E2433">
        <v>69642</v>
      </c>
      <c r="F2433" t="s">
        <v>2537</v>
      </c>
      <c r="G2433" s="167">
        <v>63764.85</v>
      </c>
      <c r="H2433">
        <v>-27897.13</v>
      </c>
      <c r="I2433">
        <v>35867.72</v>
      </c>
      <c r="J2433" s="181">
        <v>37791</v>
      </c>
      <c r="K2433" s="183">
        <v>2003</v>
      </c>
      <c r="L2433" t="s">
        <v>629</v>
      </c>
    </row>
    <row r="2434" spans="3:12" ht="12.75" customHeight="1">
      <c r="C2434">
        <v>3000</v>
      </c>
      <c r="D2434" s="181">
        <v>37793</v>
      </c>
      <c r="E2434">
        <v>69644</v>
      </c>
      <c r="F2434" t="s">
        <v>2538</v>
      </c>
      <c r="G2434" s="167">
        <v>18928.509999999998</v>
      </c>
      <c r="H2434">
        <v>-5520.82</v>
      </c>
      <c r="I2434">
        <v>13407.69</v>
      </c>
      <c r="J2434" s="181">
        <v>37793</v>
      </c>
      <c r="K2434" s="183">
        <v>2003</v>
      </c>
      <c r="L2434" t="s">
        <v>629</v>
      </c>
    </row>
    <row r="2435" spans="3:12" ht="12.75" customHeight="1">
      <c r="C2435">
        <v>3000</v>
      </c>
      <c r="D2435" s="181">
        <v>37773</v>
      </c>
      <c r="E2435">
        <v>69645</v>
      </c>
      <c r="F2435" t="s">
        <v>3402</v>
      </c>
      <c r="G2435" s="167">
        <v>3043.29</v>
      </c>
      <c r="H2435">
        <v>-908.76</v>
      </c>
      <c r="I2435">
        <v>2134.5300000000002</v>
      </c>
      <c r="J2435" s="181">
        <v>37773</v>
      </c>
      <c r="K2435" s="183">
        <v>2003</v>
      </c>
      <c r="L2435" t="s">
        <v>629</v>
      </c>
    </row>
    <row r="2436" spans="3:12" ht="12.75" customHeight="1">
      <c r="C2436">
        <v>3000</v>
      </c>
      <c r="D2436" s="181">
        <v>37773</v>
      </c>
      <c r="E2436">
        <v>69646</v>
      </c>
      <c r="F2436" t="s">
        <v>3413</v>
      </c>
      <c r="G2436" s="167">
        <v>13494.49</v>
      </c>
      <c r="H2436">
        <v>-6044.4</v>
      </c>
      <c r="I2436">
        <v>7450.09</v>
      </c>
      <c r="J2436" s="181">
        <v>37773</v>
      </c>
      <c r="K2436" s="183">
        <v>2003</v>
      </c>
      <c r="L2436" t="s">
        <v>629</v>
      </c>
    </row>
    <row r="2437" spans="3:12" ht="12.75" customHeight="1">
      <c r="C2437">
        <v>3000</v>
      </c>
      <c r="D2437" s="181">
        <v>37622</v>
      </c>
      <c r="E2437">
        <v>69672</v>
      </c>
      <c r="F2437" t="s">
        <v>1794</v>
      </c>
      <c r="G2437" s="167">
        <v>71873.03</v>
      </c>
      <c r="H2437">
        <v>-23957.68</v>
      </c>
      <c r="I2437">
        <v>47915.35</v>
      </c>
      <c r="J2437" s="181">
        <v>37622</v>
      </c>
      <c r="K2437" s="183">
        <v>2003</v>
      </c>
      <c r="L2437" t="s">
        <v>629</v>
      </c>
    </row>
    <row r="2438" spans="3:12" ht="12.75" customHeight="1">
      <c r="C2438">
        <v>3000</v>
      </c>
      <c r="D2438" s="181">
        <v>37591</v>
      </c>
      <c r="E2438">
        <v>69673</v>
      </c>
      <c r="F2438" t="s">
        <v>1780</v>
      </c>
      <c r="G2438" s="167">
        <v>64441.73</v>
      </c>
      <c r="H2438">
        <v>-32892.14</v>
      </c>
      <c r="I2438">
        <v>31549.59</v>
      </c>
      <c r="J2438" s="181">
        <v>37591</v>
      </c>
      <c r="K2438" s="183">
        <v>2002</v>
      </c>
      <c r="L2438" t="s">
        <v>629</v>
      </c>
    </row>
    <row r="2439" spans="3:12" ht="12.75" customHeight="1">
      <c r="C2439">
        <v>3000</v>
      </c>
      <c r="D2439" s="181">
        <v>38232</v>
      </c>
      <c r="E2439">
        <v>69766</v>
      </c>
      <c r="F2439" t="s">
        <v>484</v>
      </c>
      <c r="G2439" s="167">
        <v>599349.27</v>
      </c>
      <c r="H2439">
        <v>-116540.13</v>
      </c>
      <c r="I2439">
        <v>482809.14</v>
      </c>
      <c r="J2439" s="181">
        <v>38232</v>
      </c>
      <c r="K2439" s="183">
        <v>2004</v>
      </c>
      <c r="L2439" t="s">
        <v>629</v>
      </c>
    </row>
    <row r="2440" spans="3:12" ht="12.75" customHeight="1">
      <c r="C2440">
        <v>3000</v>
      </c>
      <c r="D2440" s="181">
        <v>38258</v>
      </c>
      <c r="E2440">
        <v>69767</v>
      </c>
      <c r="F2440" t="s">
        <v>2152</v>
      </c>
      <c r="G2440" s="167">
        <v>100316.28</v>
      </c>
      <c r="H2440">
        <v>-18809.310000000001</v>
      </c>
      <c r="I2440">
        <v>81506.97</v>
      </c>
      <c r="J2440" s="181">
        <v>38258</v>
      </c>
      <c r="K2440" s="183">
        <v>2004</v>
      </c>
      <c r="L2440" t="s">
        <v>629</v>
      </c>
    </row>
    <row r="2441" spans="3:12" ht="12.75" customHeight="1">
      <c r="C2441">
        <v>3000</v>
      </c>
      <c r="D2441" s="181">
        <v>38253</v>
      </c>
      <c r="E2441">
        <v>69768</v>
      </c>
      <c r="F2441" t="s">
        <v>2150</v>
      </c>
      <c r="G2441" s="167">
        <v>21514.49</v>
      </c>
      <c r="H2441">
        <v>-6050.94</v>
      </c>
      <c r="I2441">
        <v>15463.55</v>
      </c>
      <c r="J2441" s="181">
        <v>38253</v>
      </c>
      <c r="K2441" s="183">
        <v>2004</v>
      </c>
      <c r="L2441" t="s">
        <v>629</v>
      </c>
    </row>
    <row r="2442" spans="3:12" ht="12.75" customHeight="1">
      <c r="C2442">
        <v>3000</v>
      </c>
      <c r="D2442" s="181">
        <v>38167</v>
      </c>
      <c r="E2442">
        <v>69769</v>
      </c>
      <c r="F2442" t="s">
        <v>2475</v>
      </c>
      <c r="G2442" s="167">
        <v>20383.5</v>
      </c>
      <c r="H2442">
        <v>-6369.85</v>
      </c>
      <c r="I2442">
        <v>14013.65</v>
      </c>
      <c r="J2442" s="181">
        <v>38167</v>
      </c>
      <c r="K2442" s="183">
        <v>2004</v>
      </c>
      <c r="L2442" t="s">
        <v>629</v>
      </c>
    </row>
    <row r="2443" spans="3:12" ht="12.75" customHeight="1">
      <c r="C2443">
        <v>3000</v>
      </c>
      <c r="D2443" s="181">
        <v>38139</v>
      </c>
      <c r="E2443">
        <v>69770</v>
      </c>
      <c r="F2443" t="s">
        <v>2424</v>
      </c>
      <c r="G2443" s="167">
        <v>183968.86</v>
      </c>
      <c r="H2443">
        <v>-39604.410000000003</v>
      </c>
      <c r="I2443">
        <v>144364.45000000001</v>
      </c>
      <c r="J2443" s="181">
        <v>38139</v>
      </c>
      <c r="K2443" s="183">
        <v>2004</v>
      </c>
      <c r="L2443" t="s">
        <v>629</v>
      </c>
    </row>
    <row r="2444" spans="3:12" ht="12.75" customHeight="1">
      <c r="C2444">
        <v>3000</v>
      </c>
      <c r="D2444" s="181">
        <v>38139</v>
      </c>
      <c r="E2444">
        <v>69771</v>
      </c>
      <c r="F2444" t="s">
        <v>2435</v>
      </c>
      <c r="G2444" s="167">
        <v>306741.09000000003</v>
      </c>
      <c r="H2444">
        <v>-66034.55</v>
      </c>
      <c r="I2444">
        <v>240706.54</v>
      </c>
      <c r="J2444" s="181">
        <v>38139</v>
      </c>
      <c r="K2444" s="183">
        <v>2004</v>
      </c>
      <c r="L2444" t="s">
        <v>629</v>
      </c>
    </row>
    <row r="2445" spans="3:12" ht="12.75" customHeight="1">
      <c r="C2445">
        <v>3000</v>
      </c>
      <c r="D2445" s="181">
        <v>38139</v>
      </c>
      <c r="E2445">
        <v>69774</v>
      </c>
      <c r="F2445" t="s">
        <v>1849</v>
      </c>
      <c r="G2445" s="167">
        <v>119243.4</v>
      </c>
      <c r="H2445">
        <v>-25670.45</v>
      </c>
      <c r="I2445">
        <v>93572.95</v>
      </c>
      <c r="J2445" s="181">
        <v>38139</v>
      </c>
      <c r="K2445" s="183">
        <v>2004</v>
      </c>
      <c r="L2445" t="s">
        <v>629</v>
      </c>
    </row>
    <row r="2446" spans="3:12" ht="12.75" customHeight="1">
      <c r="C2446">
        <v>3000</v>
      </c>
      <c r="D2446" s="181">
        <v>38139</v>
      </c>
      <c r="E2446">
        <v>69775</v>
      </c>
      <c r="F2446" t="s">
        <v>1851</v>
      </c>
      <c r="G2446" s="167">
        <v>121309.17</v>
      </c>
      <c r="H2446">
        <v>-26115.18</v>
      </c>
      <c r="I2446">
        <v>95193.99</v>
      </c>
      <c r="J2446" s="181">
        <v>38139</v>
      </c>
      <c r="K2446" s="183">
        <v>2004</v>
      </c>
      <c r="L2446" t="s">
        <v>629</v>
      </c>
    </row>
    <row r="2447" spans="3:12" ht="12.75" customHeight="1">
      <c r="C2447">
        <v>3000</v>
      </c>
      <c r="D2447" s="181">
        <v>38139</v>
      </c>
      <c r="E2447">
        <v>69777</v>
      </c>
      <c r="F2447" t="s">
        <v>1841</v>
      </c>
      <c r="G2447" s="167">
        <v>95365.17</v>
      </c>
      <c r="H2447">
        <v>-30795.01</v>
      </c>
      <c r="I2447">
        <v>64570.16</v>
      </c>
      <c r="J2447" s="181">
        <v>38139</v>
      </c>
      <c r="K2447" s="183">
        <v>2004</v>
      </c>
      <c r="L2447" t="s">
        <v>629</v>
      </c>
    </row>
    <row r="2448" spans="3:12" ht="12.75" customHeight="1">
      <c r="C2448">
        <v>3000</v>
      </c>
      <c r="D2448" s="181">
        <v>38139</v>
      </c>
      <c r="E2448">
        <v>69778</v>
      </c>
      <c r="F2448" t="s">
        <v>1844</v>
      </c>
      <c r="G2448" s="167">
        <v>101496.45</v>
      </c>
      <c r="H2448">
        <v>-21849.94</v>
      </c>
      <c r="I2448">
        <v>79646.509999999995</v>
      </c>
      <c r="J2448" s="181">
        <v>38139</v>
      </c>
      <c r="K2448" s="183">
        <v>2004</v>
      </c>
      <c r="L2448" t="s">
        <v>629</v>
      </c>
    </row>
    <row r="2449" spans="3:12" ht="12.75" customHeight="1">
      <c r="C2449">
        <v>3000</v>
      </c>
      <c r="D2449" s="181">
        <v>38292</v>
      </c>
      <c r="E2449">
        <v>69779</v>
      </c>
      <c r="F2449" t="s">
        <v>2837</v>
      </c>
      <c r="G2449" s="167">
        <v>893933.66</v>
      </c>
      <c r="H2449">
        <v>-242107.03</v>
      </c>
      <c r="I2449">
        <v>651826.63</v>
      </c>
      <c r="J2449" s="181">
        <v>38292</v>
      </c>
      <c r="K2449" s="183">
        <v>2004</v>
      </c>
      <c r="L2449" t="s">
        <v>629</v>
      </c>
    </row>
    <row r="2450" spans="3:12" ht="12.75" customHeight="1">
      <c r="C2450">
        <v>3000</v>
      </c>
      <c r="D2450" s="181">
        <v>38294</v>
      </c>
      <c r="E2450">
        <v>69780</v>
      </c>
      <c r="F2450" t="s">
        <v>1062</v>
      </c>
      <c r="G2450" s="167">
        <v>193821.43</v>
      </c>
      <c r="H2450">
        <v>-52493.3</v>
      </c>
      <c r="I2450">
        <v>141328.13</v>
      </c>
      <c r="J2450" s="181">
        <v>38294</v>
      </c>
      <c r="K2450" s="183">
        <v>2004</v>
      </c>
      <c r="L2450" t="s">
        <v>629</v>
      </c>
    </row>
    <row r="2451" spans="3:12" ht="12.75" customHeight="1">
      <c r="C2451">
        <v>3000</v>
      </c>
      <c r="D2451" s="181">
        <v>38292</v>
      </c>
      <c r="E2451">
        <v>69781</v>
      </c>
      <c r="F2451" t="s">
        <v>2326</v>
      </c>
      <c r="G2451" s="167">
        <v>15928.02</v>
      </c>
      <c r="H2451">
        <v>-3451.06</v>
      </c>
      <c r="I2451">
        <v>12476.96</v>
      </c>
      <c r="J2451" s="181">
        <v>38292</v>
      </c>
      <c r="K2451" s="183">
        <v>2004</v>
      </c>
      <c r="L2451" t="s">
        <v>629</v>
      </c>
    </row>
    <row r="2452" spans="3:12" ht="12.75" customHeight="1">
      <c r="C2452">
        <v>3000</v>
      </c>
      <c r="D2452" s="181">
        <v>38292</v>
      </c>
      <c r="E2452">
        <v>69782</v>
      </c>
      <c r="F2452" t="s">
        <v>2340</v>
      </c>
      <c r="G2452" s="167">
        <v>53351.3</v>
      </c>
      <c r="H2452">
        <v>-14449.31</v>
      </c>
      <c r="I2452">
        <v>38901.99</v>
      </c>
      <c r="J2452" s="181">
        <v>38292</v>
      </c>
      <c r="K2452" s="183">
        <v>2004</v>
      </c>
      <c r="L2452" t="s">
        <v>629</v>
      </c>
    </row>
    <row r="2453" spans="3:12" ht="12.75" customHeight="1">
      <c r="C2453">
        <v>3000</v>
      </c>
      <c r="D2453" s="181">
        <v>38292</v>
      </c>
      <c r="E2453">
        <v>69783</v>
      </c>
      <c r="F2453" t="s">
        <v>2339</v>
      </c>
      <c r="G2453" s="167">
        <v>40674.980000000003</v>
      </c>
      <c r="H2453">
        <v>-11016.13</v>
      </c>
      <c r="I2453">
        <v>29658.85</v>
      </c>
      <c r="J2453" s="181">
        <v>38292</v>
      </c>
      <c r="K2453" s="183">
        <v>2004</v>
      </c>
      <c r="L2453" t="s">
        <v>629</v>
      </c>
    </row>
    <row r="2454" spans="3:12" ht="12.75" customHeight="1">
      <c r="C2454">
        <v>3000</v>
      </c>
      <c r="D2454" s="181">
        <v>38292</v>
      </c>
      <c r="E2454">
        <v>69784</v>
      </c>
      <c r="F2454" t="s">
        <v>1593</v>
      </c>
      <c r="G2454" s="167">
        <v>9473.7800000000007</v>
      </c>
      <c r="H2454">
        <v>-1710.54</v>
      </c>
      <c r="I2454">
        <v>7763.24</v>
      </c>
      <c r="J2454" s="181">
        <v>38292</v>
      </c>
      <c r="K2454" s="183">
        <v>2004</v>
      </c>
      <c r="L2454" t="s">
        <v>629</v>
      </c>
    </row>
    <row r="2455" spans="3:12" ht="12.75" customHeight="1">
      <c r="C2455">
        <v>3000</v>
      </c>
      <c r="D2455" s="181">
        <v>38292</v>
      </c>
      <c r="E2455">
        <v>69785</v>
      </c>
      <c r="F2455" t="s">
        <v>1490</v>
      </c>
      <c r="G2455" s="167">
        <v>12708.36</v>
      </c>
      <c r="H2455">
        <v>-3441.85</v>
      </c>
      <c r="I2455">
        <v>9266.51</v>
      </c>
      <c r="J2455" s="181">
        <v>38292</v>
      </c>
      <c r="K2455" s="183">
        <v>2004</v>
      </c>
      <c r="L2455" t="s">
        <v>629</v>
      </c>
    </row>
    <row r="2456" spans="3:12" ht="12.75" customHeight="1">
      <c r="C2456">
        <v>3000</v>
      </c>
      <c r="D2456" s="181">
        <v>38301</v>
      </c>
      <c r="E2456">
        <v>69787</v>
      </c>
      <c r="F2456" t="s">
        <v>1065</v>
      </c>
      <c r="G2456" s="167">
        <v>24686.25</v>
      </c>
      <c r="H2456">
        <v>-6685.86</v>
      </c>
      <c r="I2456">
        <v>18000.39</v>
      </c>
      <c r="J2456" s="181">
        <v>38301</v>
      </c>
      <c r="K2456" s="183">
        <v>2004</v>
      </c>
      <c r="L2456" t="s">
        <v>629</v>
      </c>
    </row>
    <row r="2457" spans="3:12" ht="12.75" customHeight="1">
      <c r="C2457">
        <v>3000</v>
      </c>
      <c r="D2457" s="181">
        <v>38335</v>
      </c>
      <c r="E2457">
        <v>69789</v>
      </c>
      <c r="F2457" t="s">
        <v>3064</v>
      </c>
      <c r="G2457" s="167">
        <v>18571.61</v>
      </c>
      <c r="H2457">
        <v>-4836.3599999999997</v>
      </c>
      <c r="I2457">
        <v>13735.25</v>
      </c>
      <c r="J2457" s="181">
        <v>38335</v>
      </c>
      <c r="K2457" s="183">
        <v>2004</v>
      </c>
      <c r="L2457" t="s">
        <v>629</v>
      </c>
    </row>
    <row r="2458" spans="3:12" ht="12.75" customHeight="1">
      <c r="C2458">
        <v>3000</v>
      </c>
      <c r="D2458" s="181">
        <v>38328</v>
      </c>
      <c r="E2458">
        <v>69790</v>
      </c>
      <c r="F2458" t="s">
        <v>1070</v>
      </c>
      <c r="G2458" s="167">
        <v>146392.88</v>
      </c>
      <c r="H2458">
        <v>-38123.14</v>
      </c>
      <c r="I2458">
        <v>108269.74</v>
      </c>
      <c r="J2458" s="181">
        <v>38328</v>
      </c>
      <c r="K2458" s="183">
        <v>2004</v>
      </c>
      <c r="L2458" t="s">
        <v>629</v>
      </c>
    </row>
    <row r="2459" spans="3:12" ht="12.75" customHeight="1">
      <c r="C2459">
        <v>3000</v>
      </c>
      <c r="D2459" s="181">
        <v>38308</v>
      </c>
      <c r="E2459">
        <v>69794</v>
      </c>
      <c r="F2459" t="s">
        <v>1068</v>
      </c>
      <c r="G2459" s="167">
        <v>216999.41</v>
      </c>
      <c r="H2459">
        <v>-56510.27</v>
      </c>
      <c r="I2459">
        <v>160489.14000000001</v>
      </c>
      <c r="J2459" s="181">
        <v>38308</v>
      </c>
      <c r="K2459" s="183">
        <v>2004</v>
      </c>
      <c r="L2459" t="s">
        <v>629</v>
      </c>
    </row>
    <row r="2460" spans="3:12" ht="12.75" customHeight="1">
      <c r="C2460">
        <v>3000</v>
      </c>
      <c r="D2460" s="181">
        <v>38292</v>
      </c>
      <c r="E2460">
        <v>69795</v>
      </c>
      <c r="F2460" t="s">
        <v>2337</v>
      </c>
      <c r="G2460" s="167">
        <v>38423.519999999997</v>
      </c>
      <c r="H2460">
        <v>-16650.189999999999</v>
      </c>
      <c r="I2460">
        <v>21773.33</v>
      </c>
      <c r="J2460" s="181">
        <v>38292</v>
      </c>
      <c r="K2460" s="183">
        <v>2004</v>
      </c>
      <c r="L2460" t="s">
        <v>629</v>
      </c>
    </row>
    <row r="2461" spans="3:12" ht="12.75" customHeight="1">
      <c r="C2461">
        <v>3000</v>
      </c>
      <c r="D2461" s="181">
        <v>38292</v>
      </c>
      <c r="E2461">
        <v>69796</v>
      </c>
      <c r="F2461" t="s">
        <v>1488</v>
      </c>
      <c r="G2461" s="167">
        <v>11610.67</v>
      </c>
      <c r="H2461">
        <v>-3144.55</v>
      </c>
      <c r="I2461">
        <v>8466.1200000000008</v>
      </c>
      <c r="J2461" s="181">
        <v>38292</v>
      </c>
      <c r="K2461" s="183">
        <v>2004</v>
      </c>
      <c r="L2461" t="s">
        <v>629</v>
      </c>
    </row>
    <row r="2462" spans="3:12" ht="12.75" customHeight="1">
      <c r="C2462">
        <v>3000</v>
      </c>
      <c r="D2462" s="181">
        <v>33603</v>
      </c>
      <c r="E2462">
        <v>69800</v>
      </c>
      <c r="F2462" t="s">
        <v>974</v>
      </c>
      <c r="G2462" s="167">
        <v>22945.119999999999</v>
      </c>
      <c r="H2462">
        <v>-22945.119999999999</v>
      </c>
      <c r="I2462">
        <v>0</v>
      </c>
      <c r="J2462" s="181">
        <v>33603</v>
      </c>
      <c r="K2462" s="183">
        <v>1991</v>
      </c>
      <c r="L2462" t="s">
        <v>629</v>
      </c>
    </row>
    <row r="2463" spans="3:12" ht="12.75" customHeight="1">
      <c r="C2463">
        <v>3000</v>
      </c>
      <c r="D2463" s="181">
        <v>33756</v>
      </c>
      <c r="E2463">
        <v>69808</v>
      </c>
      <c r="F2463" t="s">
        <v>1859</v>
      </c>
      <c r="G2463" s="167">
        <v>249124.44</v>
      </c>
      <c r="H2463">
        <v>-249124.44</v>
      </c>
      <c r="I2463">
        <v>0</v>
      </c>
      <c r="J2463" s="181">
        <v>33756</v>
      </c>
      <c r="K2463" s="183">
        <v>1992</v>
      </c>
      <c r="L2463" t="s">
        <v>629</v>
      </c>
    </row>
    <row r="2464" spans="3:12" ht="12.75" customHeight="1">
      <c r="C2464">
        <v>3000</v>
      </c>
      <c r="D2464" s="181">
        <v>36678</v>
      </c>
      <c r="E2464">
        <v>69884</v>
      </c>
      <c r="F2464" t="s">
        <v>2678</v>
      </c>
      <c r="G2464" s="167">
        <v>68538</v>
      </c>
      <c r="H2464">
        <v>-56401.06</v>
      </c>
      <c r="I2464">
        <v>12136.94</v>
      </c>
      <c r="J2464" s="181">
        <v>36678</v>
      </c>
      <c r="K2464" s="183">
        <v>2000</v>
      </c>
      <c r="L2464" t="s">
        <v>629</v>
      </c>
    </row>
    <row r="2465" spans="3:12" ht="12.75" customHeight="1">
      <c r="C2465">
        <v>3000</v>
      </c>
      <c r="D2465" s="181">
        <v>36678</v>
      </c>
      <c r="E2465">
        <v>69885</v>
      </c>
      <c r="F2465" t="s">
        <v>2680</v>
      </c>
      <c r="G2465" s="167">
        <v>97518.42</v>
      </c>
      <c r="H2465">
        <v>-53499.69</v>
      </c>
      <c r="I2465">
        <v>44018.73</v>
      </c>
      <c r="J2465" s="181">
        <v>36678</v>
      </c>
      <c r="K2465" s="183">
        <v>2000</v>
      </c>
      <c r="L2465" t="s">
        <v>629</v>
      </c>
    </row>
    <row r="2466" spans="3:12" ht="12.75" customHeight="1">
      <c r="C2466">
        <v>3000</v>
      </c>
      <c r="D2466" s="181">
        <v>36678</v>
      </c>
      <c r="E2466">
        <v>69886</v>
      </c>
      <c r="F2466" t="s">
        <v>2685</v>
      </c>
      <c r="G2466" s="167">
        <v>691845.59</v>
      </c>
      <c r="H2466">
        <v>-569331.27</v>
      </c>
      <c r="I2466">
        <v>122514.32</v>
      </c>
      <c r="J2466" s="181">
        <v>36678</v>
      </c>
      <c r="K2466" s="183">
        <v>2000</v>
      </c>
      <c r="L2466" t="s">
        <v>629</v>
      </c>
    </row>
    <row r="2467" spans="3:12" ht="12.75" customHeight="1">
      <c r="C2467">
        <v>3000</v>
      </c>
      <c r="D2467" s="181">
        <v>36830</v>
      </c>
      <c r="E2467">
        <v>69887</v>
      </c>
      <c r="F2467" t="s">
        <v>2688</v>
      </c>
      <c r="G2467" s="167">
        <v>162221.13</v>
      </c>
      <c r="H2467">
        <v>-125045.45</v>
      </c>
      <c r="I2467">
        <v>37175.68</v>
      </c>
      <c r="J2467" s="181">
        <v>36830</v>
      </c>
      <c r="K2467" s="183">
        <v>2000</v>
      </c>
      <c r="L2467" t="s">
        <v>629</v>
      </c>
    </row>
    <row r="2468" spans="3:12" ht="12.75" customHeight="1">
      <c r="C2468">
        <v>3000</v>
      </c>
      <c r="D2468" s="181">
        <v>37134</v>
      </c>
      <c r="E2468">
        <v>69908</v>
      </c>
      <c r="F2468" t="s">
        <v>539</v>
      </c>
      <c r="G2468" s="167">
        <v>1442740.36</v>
      </c>
      <c r="H2468">
        <v>-384730.77</v>
      </c>
      <c r="I2468">
        <v>1058009.5900000001</v>
      </c>
      <c r="J2468" s="181">
        <v>37134</v>
      </c>
      <c r="K2468" s="183">
        <v>2001</v>
      </c>
      <c r="L2468" t="s">
        <v>629</v>
      </c>
    </row>
    <row r="2469" spans="3:12" ht="12.75" customHeight="1">
      <c r="C2469">
        <v>3000</v>
      </c>
      <c r="D2469" s="181">
        <v>37164</v>
      </c>
      <c r="E2469">
        <v>69911</v>
      </c>
      <c r="F2469" t="s">
        <v>544</v>
      </c>
      <c r="G2469" s="167">
        <v>12560.21</v>
      </c>
      <c r="H2469">
        <v>-4396.07</v>
      </c>
      <c r="I2469">
        <v>8164.14</v>
      </c>
      <c r="J2469" s="181">
        <v>37164</v>
      </c>
      <c r="K2469" s="183">
        <v>2001</v>
      </c>
      <c r="L2469" t="s">
        <v>629</v>
      </c>
    </row>
    <row r="2470" spans="3:12" ht="12.75" customHeight="1">
      <c r="C2470">
        <v>3000</v>
      </c>
      <c r="D2470" s="181">
        <v>37072</v>
      </c>
      <c r="E2470">
        <v>69912</v>
      </c>
      <c r="F2470" t="s">
        <v>3356</v>
      </c>
      <c r="G2470" s="167">
        <v>216741.96</v>
      </c>
      <c r="H2470">
        <v>-99340.07</v>
      </c>
      <c r="I2470">
        <v>117401.89</v>
      </c>
      <c r="J2470" s="181">
        <v>37072</v>
      </c>
      <c r="K2470" s="183">
        <v>2001</v>
      </c>
      <c r="L2470" t="s">
        <v>629</v>
      </c>
    </row>
    <row r="2471" spans="3:12" ht="12.75" customHeight="1">
      <c r="C2471">
        <v>3000</v>
      </c>
      <c r="D2471" s="181">
        <v>37195</v>
      </c>
      <c r="E2471">
        <v>69913</v>
      </c>
      <c r="F2471" t="s">
        <v>3454</v>
      </c>
      <c r="G2471" s="167">
        <v>8310.58</v>
      </c>
      <c r="H2471">
        <v>-3578.17</v>
      </c>
      <c r="I2471">
        <v>4732.41</v>
      </c>
      <c r="J2471" s="181">
        <v>37195</v>
      </c>
      <c r="K2471" s="183">
        <v>2001</v>
      </c>
      <c r="L2471" t="s">
        <v>629</v>
      </c>
    </row>
    <row r="2472" spans="3:12" ht="12.75" customHeight="1">
      <c r="C2472">
        <v>3000</v>
      </c>
      <c r="D2472" s="181">
        <v>37134</v>
      </c>
      <c r="E2472">
        <v>69914</v>
      </c>
      <c r="F2472" t="s">
        <v>2820</v>
      </c>
      <c r="G2472" s="167">
        <v>19381.43</v>
      </c>
      <c r="H2472">
        <v>-8613.9699999999993</v>
      </c>
      <c r="I2472">
        <v>10767.46</v>
      </c>
      <c r="J2472" s="181">
        <v>37134</v>
      </c>
      <c r="K2472" s="183">
        <v>2001</v>
      </c>
      <c r="L2472" t="s">
        <v>629</v>
      </c>
    </row>
    <row r="2473" spans="3:12" ht="12.75" customHeight="1">
      <c r="C2473">
        <v>3000</v>
      </c>
      <c r="D2473" s="181">
        <v>37072</v>
      </c>
      <c r="E2473">
        <v>69916</v>
      </c>
      <c r="F2473" t="s">
        <v>3348</v>
      </c>
      <c r="G2473" s="167">
        <v>19321.75</v>
      </c>
      <c r="H2473">
        <v>-13283.71</v>
      </c>
      <c r="I2473">
        <v>6038.04</v>
      </c>
      <c r="J2473" s="181">
        <v>37072</v>
      </c>
      <c r="K2473" s="183">
        <v>2001</v>
      </c>
      <c r="L2473" t="s">
        <v>629</v>
      </c>
    </row>
    <row r="2474" spans="3:12" ht="12.75" customHeight="1">
      <c r="C2474">
        <v>3000</v>
      </c>
      <c r="D2474" s="181">
        <v>37072</v>
      </c>
      <c r="E2474">
        <v>69917</v>
      </c>
      <c r="F2474" t="s">
        <v>3345</v>
      </c>
      <c r="G2474" s="167">
        <v>14891.63</v>
      </c>
      <c r="H2474">
        <v>-6825.33</v>
      </c>
      <c r="I2474">
        <v>8066.3</v>
      </c>
      <c r="J2474" s="181">
        <v>37072</v>
      </c>
      <c r="K2474" s="183">
        <v>2001</v>
      </c>
      <c r="L2474" t="s">
        <v>629</v>
      </c>
    </row>
    <row r="2475" spans="3:12" ht="12.75" customHeight="1">
      <c r="C2475">
        <v>3000</v>
      </c>
      <c r="D2475" s="181">
        <v>37134</v>
      </c>
      <c r="E2475">
        <v>69918</v>
      </c>
      <c r="F2475" t="s">
        <v>2814</v>
      </c>
      <c r="G2475" s="167">
        <v>5196.24</v>
      </c>
      <c r="H2475">
        <v>-4618.88</v>
      </c>
      <c r="I2475">
        <v>577.36</v>
      </c>
      <c r="J2475" s="181">
        <v>37134</v>
      </c>
      <c r="K2475" s="183">
        <v>2001</v>
      </c>
      <c r="L2475" t="s">
        <v>629</v>
      </c>
    </row>
    <row r="2476" spans="3:12" ht="12.75" customHeight="1">
      <c r="C2476">
        <v>3000</v>
      </c>
      <c r="D2476" s="181">
        <v>37346</v>
      </c>
      <c r="E2476">
        <v>69919</v>
      </c>
      <c r="F2476" t="s">
        <v>1080</v>
      </c>
      <c r="G2476" s="167">
        <v>1021770.5</v>
      </c>
      <c r="H2476">
        <v>-606676.23</v>
      </c>
      <c r="I2476">
        <v>415094.27</v>
      </c>
      <c r="J2476" s="181">
        <v>37346</v>
      </c>
      <c r="K2476" s="183">
        <v>2002</v>
      </c>
      <c r="L2476" t="s">
        <v>629</v>
      </c>
    </row>
    <row r="2477" spans="3:12" ht="12.75" customHeight="1">
      <c r="C2477">
        <v>3000</v>
      </c>
      <c r="D2477" s="181">
        <v>37377</v>
      </c>
      <c r="E2477">
        <v>69923</v>
      </c>
      <c r="F2477" t="s">
        <v>1082</v>
      </c>
      <c r="G2477" s="167">
        <v>161643.70000000001</v>
      </c>
      <c r="H2477">
        <v>-62861.440000000002</v>
      </c>
      <c r="I2477">
        <v>98782.26</v>
      </c>
      <c r="J2477" s="181">
        <v>37377</v>
      </c>
      <c r="K2477" s="183">
        <v>2002</v>
      </c>
      <c r="L2477" t="s">
        <v>629</v>
      </c>
    </row>
    <row r="2478" spans="3:12" ht="12.75" customHeight="1">
      <c r="C2478">
        <v>3000</v>
      </c>
      <c r="D2478" s="181">
        <v>37256</v>
      </c>
      <c r="E2478">
        <v>69934</v>
      </c>
      <c r="F2478" t="s">
        <v>584</v>
      </c>
      <c r="G2478" s="167">
        <v>109962.33</v>
      </c>
      <c r="H2478">
        <v>-45817.64</v>
      </c>
      <c r="I2478">
        <v>64144.69</v>
      </c>
      <c r="J2478" s="181">
        <v>37256</v>
      </c>
      <c r="K2478" s="183">
        <v>2001</v>
      </c>
      <c r="L2478" t="s">
        <v>629</v>
      </c>
    </row>
    <row r="2479" spans="3:12" ht="12.75" customHeight="1">
      <c r="C2479">
        <v>3000</v>
      </c>
      <c r="D2479" s="181">
        <v>37408</v>
      </c>
      <c r="E2479">
        <v>69935</v>
      </c>
      <c r="F2479" t="s">
        <v>3911</v>
      </c>
      <c r="G2479" s="167">
        <v>294308.75</v>
      </c>
      <c r="H2479">
        <v>-112409.60000000001</v>
      </c>
      <c r="I2479">
        <v>181899.15</v>
      </c>
      <c r="J2479" s="181">
        <v>37408</v>
      </c>
      <c r="K2479" s="183">
        <v>2002</v>
      </c>
      <c r="L2479" t="s">
        <v>629</v>
      </c>
    </row>
    <row r="2480" spans="3:12" ht="12.75" customHeight="1">
      <c r="C2480">
        <v>3000</v>
      </c>
      <c r="D2480" s="181">
        <v>37408</v>
      </c>
      <c r="E2480">
        <v>69936</v>
      </c>
      <c r="F2480" t="s">
        <v>3905</v>
      </c>
      <c r="G2480" s="167">
        <v>42473.25</v>
      </c>
      <c r="H2480">
        <v>-24333.64</v>
      </c>
      <c r="I2480">
        <v>18139.61</v>
      </c>
      <c r="J2480" s="181">
        <v>37408</v>
      </c>
      <c r="K2480" s="183">
        <v>2002</v>
      </c>
      <c r="L2480" t="s">
        <v>629</v>
      </c>
    </row>
    <row r="2481" spans="3:12" ht="12.75" customHeight="1">
      <c r="C2481">
        <v>3000</v>
      </c>
      <c r="D2481" s="181">
        <v>37408</v>
      </c>
      <c r="E2481">
        <v>69937</v>
      </c>
      <c r="F2481" t="s">
        <v>3892</v>
      </c>
      <c r="G2481" s="167">
        <v>29318</v>
      </c>
      <c r="H2481">
        <v>-16796.77</v>
      </c>
      <c r="I2481">
        <v>12521.23</v>
      </c>
      <c r="J2481" s="181">
        <v>37408</v>
      </c>
      <c r="K2481" s="183">
        <v>2002</v>
      </c>
      <c r="L2481" t="s">
        <v>629</v>
      </c>
    </row>
    <row r="2482" spans="3:12" ht="12.75" customHeight="1">
      <c r="C2482">
        <v>3000</v>
      </c>
      <c r="D2482" s="181">
        <v>34516</v>
      </c>
      <c r="E2482">
        <v>69973</v>
      </c>
      <c r="F2482" t="s">
        <v>873</v>
      </c>
      <c r="G2482" s="167">
        <v>2916</v>
      </c>
      <c r="H2482">
        <v>-2916</v>
      </c>
      <c r="I2482">
        <v>0</v>
      </c>
      <c r="J2482" s="181">
        <v>34516</v>
      </c>
      <c r="K2482" s="183">
        <v>1994</v>
      </c>
      <c r="L2482" t="s">
        <v>629</v>
      </c>
    </row>
    <row r="2483" spans="3:12" ht="12.75" customHeight="1">
      <c r="C2483">
        <v>3000</v>
      </c>
      <c r="D2483" s="181">
        <v>34516</v>
      </c>
      <c r="E2483">
        <v>69976</v>
      </c>
      <c r="F2483" t="s">
        <v>89</v>
      </c>
      <c r="G2483" s="167">
        <v>9862</v>
      </c>
      <c r="H2483">
        <v>-9862</v>
      </c>
      <c r="I2483">
        <v>0</v>
      </c>
      <c r="J2483" s="181">
        <v>34516</v>
      </c>
      <c r="K2483" s="183">
        <v>1994</v>
      </c>
      <c r="L2483" t="s">
        <v>629</v>
      </c>
    </row>
    <row r="2484" spans="3:12" ht="12.75" customHeight="1">
      <c r="C2484">
        <v>3000</v>
      </c>
      <c r="D2484" s="181">
        <v>34516</v>
      </c>
      <c r="E2484">
        <v>69978</v>
      </c>
      <c r="F2484" t="s">
        <v>86</v>
      </c>
      <c r="G2484" s="167">
        <v>6700</v>
      </c>
      <c r="H2484">
        <v>-6700</v>
      </c>
      <c r="I2484">
        <v>0</v>
      </c>
      <c r="J2484" s="181">
        <v>34516</v>
      </c>
      <c r="K2484" s="183">
        <v>1994</v>
      </c>
      <c r="L2484" t="s">
        <v>629</v>
      </c>
    </row>
    <row r="2485" spans="3:12" ht="12.75" customHeight="1">
      <c r="C2485">
        <v>3000</v>
      </c>
      <c r="D2485" s="181">
        <v>35048</v>
      </c>
      <c r="E2485">
        <v>69979</v>
      </c>
      <c r="F2485" t="s">
        <v>2285</v>
      </c>
      <c r="G2485" s="167">
        <v>12000</v>
      </c>
      <c r="H2485">
        <v>-12000</v>
      </c>
      <c r="I2485">
        <v>0</v>
      </c>
      <c r="J2485" s="181">
        <v>35048</v>
      </c>
      <c r="K2485" s="183">
        <v>1995</v>
      </c>
      <c r="L2485" t="s">
        <v>629</v>
      </c>
    </row>
    <row r="2486" spans="3:12" ht="12.75" customHeight="1">
      <c r="C2486">
        <v>3000</v>
      </c>
      <c r="D2486" s="181">
        <v>35048</v>
      </c>
      <c r="E2486">
        <v>69980</v>
      </c>
      <c r="F2486" t="s">
        <v>1119</v>
      </c>
      <c r="G2486" s="167">
        <v>75000</v>
      </c>
      <c r="H2486">
        <v>-69270.83</v>
      </c>
      <c r="I2486">
        <v>5729.17</v>
      </c>
      <c r="J2486" s="181">
        <v>35048</v>
      </c>
      <c r="K2486" s="183">
        <v>1995</v>
      </c>
      <c r="L2486" t="s">
        <v>629</v>
      </c>
    </row>
    <row r="2487" spans="3:12" ht="12.75" customHeight="1">
      <c r="C2487">
        <v>3000</v>
      </c>
      <c r="D2487" s="181">
        <v>35048</v>
      </c>
      <c r="E2487">
        <v>69982</v>
      </c>
      <c r="F2487" t="s">
        <v>2291</v>
      </c>
      <c r="G2487" s="167">
        <v>15000</v>
      </c>
      <c r="H2487">
        <v>-13854.17</v>
      </c>
      <c r="I2487">
        <v>1145.83</v>
      </c>
      <c r="J2487" s="181">
        <v>35048</v>
      </c>
      <c r="K2487" s="183">
        <v>1995</v>
      </c>
      <c r="L2487" t="s">
        <v>629</v>
      </c>
    </row>
    <row r="2488" spans="3:12" ht="12.75" customHeight="1">
      <c r="C2488">
        <v>3000</v>
      </c>
      <c r="D2488" s="181">
        <v>35048</v>
      </c>
      <c r="E2488">
        <v>69983</v>
      </c>
      <c r="F2488" t="s">
        <v>1117</v>
      </c>
      <c r="G2488" s="167">
        <v>70000</v>
      </c>
      <c r="H2488">
        <v>-70000</v>
      </c>
      <c r="I2488">
        <v>0</v>
      </c>
      <c r="J2488" s="181">
        <v>35048</v>
      </c>
      <c r="K2488" s="183">
        <v>1995</v>
      </c>
      <c r="L2488" t="s">
        <v>629</v>
      </c>
    </row>
    <row r="2489" spans="3:12" ht="12.75" customHeight="1">
      <c r="C2489">
        <v>3000</v>
      </c>
      <c r="D2489" s="181">
        <v>35048</v>
      </c>
      <c r="E2489">
        <v>69986</v>
      </c>
      <c r="F2489" t="s">
        <v>2033</v>
      </c>
      <c r="G2489" s="167">
        <v>39500</v>
      </c>
      <c r="H2489">
        <v>-39500</v>
      </c>
      <c r="I2489">
        <v>0</v>
      </c>
      <c r="J2489" s="181">
        <v>35048</v>
      </c>
      <c r="K2489" s="183">
        <v>1995</v>
      </c>
      <c r="L2489" t="s">
        <v>629</v>
      </c>
    </row>
    <row r="2490" spans="3:12" ht="12.75" customHeight="1">
      <c r="C2490">
        <v>3000</v>
      </c>
      <c r="D2490" s="181">
        <v>35048</v>
      </c>
      <c r="E2490">
        <v>69988</v>
      </c>
      <c r="F2490" t="s">
        <v>1962</v>
      </c>
      <c r="G2490" s="167">
        <v>3000</v>
      </c>
      <c r="H2490">
        <v>-2770.83</v>
      </c>
      <c r="I2490">
        <v>229.17</v>
      </c>
      <c r="J2490" s="181">
        <v>35048</v>
      </c>
      <c r="K2490" s="183">
        <v>1995</v>
      </c>
      <c r="L2490" t="s">
        <v>629</v>
      </c>
    </row>
    <row r="2491" spans="3:12" ht="12.75" customHeight="1">
      <c r="C2491">
        <v>3000</v>
      </c>
      <c r="D2491" s="181">
        <v>35048</v>
      </c>
      <c r="E2491">
        <v>69992</v>
      </c>
      <c r="F2491" t="s">
        <v>2317</v>
      </c>
      <c r="G2491" s="167">
        <v>35000</v>
      </c>
      <c r="H2491">
        <v>-32326.39</v>
      </c>
      <c r="I2491">
        <v>2673.61</v>
      </c>
      <c r="J2491" s="181">
        <v>35048</v>
      </c>
      <c r="K2491" s="183">
        <v>1995</v>
      </c>
      <c r="L2491" t="s">
        <v>629</v>
      </c>
    </row>
    <row r="2492" spans="3:12" ht="12.75" customHeight="1">
      <c r="C2492">
        <v>3000</v>
      </c>
      <c r="D2492" s="181">
        <v>35064</v>
      </c>
      <c r="E2492">
        <v>69994</v>
      </c>
      <c r="F2492" t="s">
        <v>2721</v>
      </c>
      <c r="G2492" s="167">
        <v>522108.11</v>
      </c>
      <c r="H2492">
        <v>-522108.11</v>
      </c>
      <c r="I2492">
        <v>0</v>
      </c>
      <c r="J2492" s="181">
        <v>35064</v>
      </c>
      <c r="K2492" s="183">
        <v>1995</v>
      </c>
      <c r="L2492" t="s">
        <v>629</v>
      </c>
    </row>
    <row r="2493" spans="3:12" ht="12.75" customHeight="1">
      <c r="C2493">
        <v>3000</v>
      </c>
      <c r="D2493" s="181">
        <v>35064</v>
      </c>
      <c r="E2493">
        <v>69995</v>
      </c>
      <c r="F2493" t="s">
        <v>691</v>
      </c>
      <c r="G2493" s="167">
        <v>25790</v>
      </c>
      <c r="H2493">
        <v>-23640.84</v>
      </c>
      <c r="I2493">
        <v>2149.16</v>
      </c>
      <c r="J2493" s="181">
        <v>35064</v>
      </c>
      <c r="K2493" s="183">
        <v>1995</v>
      </c>
      <c r="L2493" t="s">
        <v>629</v>
      </c>
    </row>
    <row r="2494" spans="3:12" ht="12.75" customHeight="1">
      <c r="C2494">
        <v>3000</v>
      </c>
      <c r="D2494" s="181">
        <v>35033</v>
      </c>
      <c r="E2494">
        <v>69996</v>
      </c>
      <c r="F2494" t="s">
        <v>1955</v>
      </c>
      <c r="G2494" s="167">
        <v>18290</v>
      </c>
      <c r="H2494">
        <v>-16892.849999999999</v>
      </c>
      <c r="I2494">
        <v>1397.15</v>
      </c>
      <c r="J2494" s="181">
        <v>35033</v>
      </c>
      <c r="K2494" s="183">
        <v>1995</v>
      </c>
      <c r="L2494" t="s">
        <v>629</v>
      </c>
    </row>
    <row r="2495" spans="3:12" ht="12.75" customHeight="1">
      <c r="C2495">
        <v>3000</v>
      </c>
      <c r="D2495" s="181">
        <v>35217</v>
      </c>
      <c r="E2495">
        <v>70045</v>
      </c>
      <c r="F2495" t="s">
        <v>2745</v>
      </c>
      <c r="G2495" s="167">
        <v>2400</v>
      </c>
      <c r="H2495">
        <v>-2400</v>
      </c>
      <c r="I2495">
        <v>0</v>
      </c>
      <c r="J2495" s="181">
        <v>35217</v>
      </c>
      <c r="K2495" s="183">
        <v>1996</v>
      </c>
      <c r="L2495" t="s">
        <v>629</v>
      </c>
    </row>
    <row r="2496" spans="3:12" ht="12.75" customHeight="1">
      <c r="C2496">
        <v>3000</v>
      </c>
      <c r="D2496" s="181">
        <v>35217</v>
      </c>
      <c r="E2496">
        <v>70048</v>
      </c>
      <c r="F2496" t="s">
        <v>2746</v>
      </c>
      <c r="G2496" s="167">
        <v>2808</v>
      </c>
      <c r="H2496">
        <v>-2808</v>
      </c>
      <c r="I2496">
        <v>0</v>
      </c>
      <c r="J2496" s="181">
        <v>35217</v>
      </c>
      <c r="K2496" s="183">
        <v>1996</v>
      </c>
      <c r="L2496" t="s">
        <v>629</v>
      </c>
    </row>
    <row r="2497" spans="3:12" ht="12.75" customHeight="1">
      <c r="C2497">
        <v>3000</v>
      </c>
      <c r="D2497" s="181">
        <v>35237</v>
      </c>
      <c r="E2497">
        <v>70049</v>
      </c>
      <c r="F2497" t="s">
        <v>175</v>
      </c>
      <c r="G2497" s="167">
        <v>4850</v>
      </c>
      <c r="H2497">
        <v>-4243.75</v>
      </c>
      <c r="I2497">
        <v>606.25</v>
      </c>
      <c r="J2497" s="181">
        <v>35237</v>
      </c>
      <c r="K2497" s="183">
        <v>1996</v>
      </c>
      <c r="L2497" t="s">
        <v>629</v>
      </c>
    </row>
    <row r="2498" spans="3:12" ht="12.75" customHeight="1">
      <c r="C2498">
        <v>3000</v>
      </c>
      <c r="D2498" s="181">
        <v>35248</v>
      </c>
      <c r="E2498">
        <v>70050</v>
      </c>
      <c r="F2498" t="s">
        <v>2603</v>
      </c>
      <c r="G2498" s="167">
        <v>4500</v>
      </c>
      <c r="H2498">
        <v>-4500</v>
      </c>
      <c r="I2498">
        <v>0</v>
      </c>
      <c r="J2498" s="181">
        <v>35248</v>
      </c>
      <c r="K2498" s="183">
        <v>1996</v>
      </c>
      <c r="L2498" t="s">
        <v>629</v>
      </c>
    </row>
    <row r="2499" spans="3:12" ht="12.75" customHeight="1">
      <c r="C2499">
        <v>3000</v>
      </c>
      <c r="D2499" s="181">
        <v>35262</v>
      </c>
      <c r="E2499">
        <v>70051</v>
      </c>
      <c r="F2499" t="s">
        <v>186</v>
      </c>
      <c r="G2499" s="167">
        <v>14950</v>
      </c>
      <c r="H2499">
        <v>-12977.43</v>
      </c>
      <c r="I2499">
        <v>1972.57</v>
      </c>
      <c r="J2499" s="181">
        <v>35262</v>
      </c>
      <c r="K2499" s="183">
        <v>1996</v>
      </c>
      <c r="L2499" t="s">
        <v>629</v>
      </c>
    </row>
    <row r="2500" spans="3:12" ht="12.75" customHeight="1">
      <c r="C2500">
        <v>3000</v>
      </c>
      <c r="D2500" s="181">
        <v>35276</v>
      </c>
      <c r="E2500">
        <v>70052</v>
      </c>
      <c r="F2500" t="s">
        <v>3555</v>
      </c>
      <c r="G2500" s="167">
        <v>4820</v>
      </c>
      <c r="H2500">
        <v>-4820</v>
      </c>
      <c r="I2500">
        <v>0</v>
      </c>
      <c r="J2500" s="181">
        <v>35276</v>
      </c>
      <c r="K2500" s="183">
        <v>1996</v>
      </c>
      <c r="L2500" t="s">
        <v>629</v>
      </c>
    </row>
    <row r="2501" spans="3:12" ht="12.75" customHeight="1">
      <c r="C2501">
        <v>3000</v>
      </c>
      <c r="D2501" s="181">
        <v>37911</v>
      </c>
      <c r="E2501">
        <v>70072</v>
      </c>
      <c r="F2501" t="s">
        <v>3612</v>
      </c>
      <c r="G2501" s="167">
        <v>652375.82999999996</v>
      </c>
      <c r="H2501">
        <v>-258232.1</v>
      </c>
      <c r="I2501">
        <v>394143.73</v>
      </c>
      <c r="J2501" s="181">
        <v>37911</v>
      </c>
      <c r="K2501" s="183">
        <v>2003</v>
      </c>
      <c r="L2501" t="s">
        <v>629</v>
      </c>
    </row>
    <row r="2502" spans="3:12" ht="12.75" customHeight="1">
      <c r="C2502">
        <v>3000</v>
      </c>
      <c r="D2502" s="181">
        <v>37926</v>
      </c>
      <c r="E2502">
        <v>70073</v>
      </c>
      <c r="F2502" t="s">
        <v>3368</v>
      </c>
      <c r="G2502" s="167">
        <v>62041.26</v>
      </c>
      <c r="H2502">
        <v>-16372</v>
      </c>
      <c r="I2502">
        <v>45669.26</v>
      </c>
      <c r="J2502" s="181">
        <v>37926</v>
      </c>
      <c r="K2502" s="183">
        <v>2003</v>
      </c>
      <c r="L2502" t="s">
        <v>629</v>
      </c>
    </row>
    <row r="2503" spans="3:12" ht="12.75" customHeight="1">
      <c r="C2503">
        <v>3000</v>
      </c>
      <c r="D2503" s="181">
        <v>37926</v>
      </c>
      <c r="E2503">
        <v>70074</v>
      </c>
      <c r="F2503" t="s">
        <v>3617</v>
      </c>
      <c r="G2503" s="167">
        <v>46906.559999999998</v>
      </c>
      <c r="H2503">
        <v>-18567.18</v>
      </c>
      <c r="I2503">
        <v>28339.38</v>
      </c>
      <c r="J2503" s="181">
        <v>37926</v>
      </c>
      <c r="K2503" s="183">
        <v>2003</v>
      </c>
      <c r="L2503" t="s">
        <v>629</v>
      </c>
    </row>
    <row r="2504" spans="3:12" ht="12.75" customHeight="1">
      <c r="C2504">
        <v>3000</v>
      </c>
      <c r="D2504" s="181">
        <v>37926</v>
      </c>
      <c r="E2504">
        <v>70075</v>
      </c>
      <c r="F2504" t="s">
        <v>3370</v>
      </c>
      <c r="G2504" s="167">
        <v>363605.94</v>
      </c>
      <c r="H2504">
        <v>-143927.35</v>
      </c>
      <c r="I2504">
        <v>219678.59</v>
      </c>
      <c r="J2504" s="181">
        <v>37926</v>
      </c>
      <c r="K2504" s="183">
        <v>2003</v>
      </c>
      <c r="L2504" t="s">
        <v>629</v>
      </c>
    </row>
    <row r="2505" spans="3:12" ht="12.75" customHeight="1">
      <c r="C2505">
        <v>3000</v>
      </c>
      <c r="D2505" s="181">
        <v>37926</v>
      </c>
      <c r="E2505">
        <v>70076</v>
      </c>
      <c r="F2505" t="s">
        <v>3369</v>
      </c>
      <c r="G2505" s="167">
        <v>69032</v>
      </c>
      <c r="H2505">
        <v>-27325.16</v>
      </c>
      <c r="I2505">
        <v>41706.839999999997</v>
      </c>
      <c r="J2505" s="181">
        <v>37926</v>
      </c>
      <c r="K2505" s="183">
        <v>2003</v>
      </c>
      <c r="L2505" t="s">
        <v>629</v>
      </c>
    </row>
    <row r="2506" spans="3:12" ht="12.75" customHeight="1">
      <c r="C2506">
        <v>3000</v>
      </c>
      <c r="D2506" s="181">
        <v>38139</v>
      </c>
      <c r="E2506">
        <v>70090</v>
      </c>
      <c r="F2506" t="s">
        <v>3471</v>
      </c>
      <c r="G2506" s="167">
        <v>79466.17</v>
      </c>
      <c r="H2506">
        <v>-25660.95</v>
      </c>
      <c r="I2506">
        <v>53805.22</v>
      </c>
      <c r="J2506" s="181">
        <v>38139</v>
      </c>
      <c r="K2506" s="183">
        <v>2004</v>
      </c>
      <c r="L2506" t="s">
        <v>629</v>
      </c>
    </row>
    <row r="2507" spans="3:12" ht="12.75" customHeight="1">
      <c r="C2507">
        <v>3000</v>
      </c>
      <c r="D2507" s="181">
        <v>38180</v>
      </c>
      <c r="E2507">
        <v>70091</v>
      </c>
      <c r="F2507" t="s">
        <v>3723</v>
      </c>
      <c r="G2507" s="167">
        <v>65182.77</v>
      </c>
      <c r="H2507">
        <v>-13579.75</v>
      </c>
      <c r="I2507">
        <v>51603.02</v>
      </c>
      <c r="J2507" s="181">
        <v>38180</v>
      </c>
      <c r="K2507" s="183">
        <v>2004</v>
      </c>
      <c r="L2507" t="s">
        <v>629</v>
      </c>
    </row>
    <row r="2508" spans="3:12" ht="12.75" customHeight="1">
      <c r="C2508">
        <v>3000</v>
      </c>
      <c r="D2508" s="181">
        <v>38142</v>
      </c>
      <c r="E2508">
        <v>70092</v>
      </c>
      <c r="F2508" t="s">
        <v>2462</v>
      </c>
      <c r="G2508" s="167">
        <v>9057.5499999999993</v>
      </c>
      <c r="H2508">
        <v>-1949.9</v>
      </c>
      <c r="I2508">
        <v>7107.65</v>
      </c>
      <c r="J2508" s="181">
        <v>38142</v>
      </c>
      <c r="K2508" s="183">
        <v>2004</v>
      </c>
      <c r="L2508" t="s">
        <v>629</v>
      </c>
    </row>
    <row r="2509" spans="3:12" ht="12.75" customHeight="1">
      <c r="C2509">
        <v>3000</v>
      </c>
      <c r="D2509" s="181">
        <v>38139</v>
      </c>
      <c r="E2509">
        <v>70096</v>
      </c>
      <c r="F2509" t="s">
        <v>1350</v>
      </c>
      <c r="G2509" s="167">
        <v>44935.39</v>
      </c>
      <c r="H2509">
        <v>-14510.38</v>
      </c>
      <c r="I2509">
        <v>30425.01</v>
      </c>
      <c r="J2509" s="181">
        <v>38139</v>
      </c>
      <c r="K2509" s="183">
        <v>2004</v>
      </c>
      <c r="L2509" t="s">
        <v>629</v>
      </c>
    </row>
    <row r="2510" spans="3:12" ht="12.75" customHeight="1">
      <c r="C2510">
        <v>3000</v>
      </c>
      <c r="D2510" s="181">
        <v>38139</v>
      </c>
      <c r="E2510">
        <v>70097</v>
      </c>
      <c r="F2510" t="s">
        <v>3658</v>
      </c>
      <c r="G2510" s="167">
        <v>27110.81</v>
      </c>
      <c r="H2510">
        <v>-5836.35</v>
      </c>
      <c r="I2510">
        <v>21274.46</v>
      </c>
      <c r="J2510" s="181">
        <v>38139</v>
      </c>
      <c r="K2510" s="183">
        <v>2004</v>
      </c>
      <c r="L2510" t="s">
        <v>629</v>
      </c>
    </row>
    <row r="2511" spans="3:12" ht="12.75" customHeight="1">
      <c r="C2511">
        <v>3000</v>
      </c>
      <c r="D2511" s="181">
        <v>38139</v>
      </c>
      <c r="E2511">
        <v>70098</v>
      </c>
      <c r="F2511" t="s">
        <v>2434</v>
      </c>
      <c r="G2511" s="167">
        <v>282712.09000000003</v>
      </c>
      <c r="H2511">
        <v>-73033.960000000006</v>
      </c>
      <c r="I2511">
        <v>209678.13</v>
      </c>
      <c r="J2511" s="181">
        <v>38139</v>
      </c>
      <c r="K2511" s="183">
        <v>2004</v>
      </c>
      <c r="L2511" t="s">
        <v>629</v>
      </c>
    </row>
    <row r="2512" spans="3:12" ht="12.75" customHeight="1">
      <c r="C2512">
        <v>3000</v>
      </c>
      <c r="D2512" s="181">
        <v>38139</v>
      </c>
      <c r="E2512">
        <v>70099</v>
      </c>
      <c r="F2512" t="s">
        <v>3467</v>
      </c>
      <c r="G2512" s="167">
        <v>68150.990000000005</v>
      </c>
      <c r="H2512">
        <v>-14671.4</v>
      </c>
      <c r="I2512">
        <v>53479.59</v>
      </c>
      <c r="J2512" s="181">
        <v>38139</v>
      </c>
      <c r="K2512" s="183">
        <v>2004</v>
      </c>
      <c r="L2512" t="s">
        <v>629</v>
      </c>
    </row>
    <row r="2513" spans="3:12" ht="12.75" customHeight="1">
      <c r="C2513">
        <v>3000</v>
      </c>
      <c r="D2513" s="181">
        <v>38139</v>
      </c>
      <c r="E2513">
        <v>70100</v>
      </c>
      <c r="F2513" t="s">
        <v>2419</v>
      </c>
      <c r="G2513" s="167">
        <v>136829.67000000001</v>
      </c>
      <c r="H2513">
        <v>-29456.38</v>
      </c>
      <c r="I2513">
        <v>107373.29</v>
      </c>
      <c r="J2513" s="181">
        <v>38139</v>
      </c>
      <c r="K2513" s="183">
        <v>2004</v>
      </c>
      <c r="L2513" t="s">
        <v>629</v>
      </c>
    </row>
    <row r="2514" spans="3:12" ht="12.75" customHeight="1">
      <c r="C2514">
        <v>3000</v>
      </c>
      <c r="D2514" s="181">
        <v>38139</v>
      </c>
      <c r="E2514">
        <v>70101</v>
      </c>
      <c r="F2514" t="s">
        <v>3594</v>
      </c>
      <c r="G2514" s="167">
        <v>11443.47</v>
      </c>
      <c r="H2514">
        <v>-3695.28</v>
      </c>
      <c r="I2514">
        <v>7748.19</v>
      </c>
      <c r="J2514" s="181">
        <v>38139</v>
      </c>
      <c r="K2514" s="183">
        <v>2004</v>
      </c>
      <c r="L2514" t="s">
        <v>629</v>
      </c>
    </row>
    <row r="2515" spans="3:12" ht="12.75" customHeight="1">
      <c r="C2515">
        <v>3000</v>
      </c>
      <c r="D2515" s="181">
        <v>38139</v>
      </c>
      <c r="E2515">
        <v>70102</v>
      </c>
      <c r="F2515" t="s">
        <v>3470</v>
      </c>
      <c r="G2515" s="167">
        <v>73453.91</v>
      </c>
      <c r="H2515">
        <v>-23719.5</v>
      </c>
      <c r="I2515">
        <v>49734.41</v>
      </c>
      <c r="J2515" s="181">
        <v>38139</v>
      </c>
      <c r="K2515" s="183">
        <v>2004</v>
      </c>
      <c r="L2515" t="s">
        <v>629</v>
      </c>
    </row>
    <row r="2516" spans="3:12" ht="12.75" customHeight="1">
      <c r="C2516">
        <v>3000</v>
      </c>
      <c r="D2516" s="181">
        <v>38210</v>
      </c>
      <c r="E2516">
        <v>70106</v>
      </c>
      <c r="F2516" t="s">
        <v>3731</v>
      </c>
      <c r="G2516" s="167">
        <v>36734.82</v>
      </c>
      <c r="H2516">
        <v>-11096.97</v>
      </c>
      <c r="I2516">
        <v>25637.85</v>
      </c>
      <c r="J2516" s="181">
        <v>38210</v>
      </c>
      <c r="K2516" s="183">
        <v>2004</v>
      </c>
      <c r="L2516" t="s">
        <v>629</v>
      </c>
    </row>
    <row r="2517" spans="3:12" ht="12.75" customHeight="1">
      <c r="C2517">
        <v>3000</v>
      </c>
      <c r="D2517" s="181">
        <v>38139</v>
      </c>
      <c r="E2517">
        <v>70107</v>
      </c>
      <c r="F2517" t="s">
        <v>2438</v>
      </c>
      <c r="G2517" s="167">
        <v>318910.87</v>
      </c>
      <c r="H2517">
        <v>-54923.54</v>
      </c>
      <c r="I2517">
        <v>263987.33</v>
      </c>
      <c r="J2517" s="181">
        <v>38139</v>
      </c>
      <c r="K2517" s="183">
        <v>2004</v>
      </c>
      <c r="L2517" t="s">
        <v>629</v>
      </c>
    </row>
    <row r="2518" spans="3:12" ht="12.75" customHeight="1">
      <c r="C2518">
        <v>3000</v>
      </c>
      <c r="D2518" s="181">
        <v>38292</v>
      </c>
      <c r="E2518">
        <v>70120</v>
      </c>
      <c r="F2518" t="s">
        <v>2836</v>
      </c>
      <c r="G2518" s="167">
        <v>256122.69</v>
      </c>
      <c r="H2518">
        <v>-69366.570000000007</v>
      </c>
      <c r="I2518">
        <v>186756.12</v>
      </c>
      <c r="J2518" s="181">
        <v>38292</v>
      </c>
      <c r="K2518" s="183">
        <v>2004</v>
      </c>
      <c r="L2518" t="s">
        <v>629</v>
      </c>
    </row>
    <row r="2519" spans="3:12" ht="12.75" customHeight="1">
      <c r="C2519">
        <v>3000</v>
      </c>
      <c r="D2519" s="181">
        <v>38292</v>
      </c>
      <c r="E2519">
        <v>70121</v>
      </c>
      <c r="F2519" t="s">
        <v>2343</v>
      </c>
      <c r="G2519" s="167">
        <v>60608.33</v>
      </c>
      <c r="H2519">
        <v>-16414.759999999998</v>
      </c>
      <c r="I2519">
        <v>44193.57</v>
      </c>
      <c r="J2519" s="181">
        <v>38292</v>
      </c>
      <c r="K2519" s="183">
        <v>2004</v>
      </c>
      <c r="L2519" t="s">
        <v>629</v>
      </c>
    </row>
    <row r="2520" spans="3:12" ht="12.75" customHeight="1">
      <c r="C2520">
        <v>3000</v>
      </c>
      <c r="D2520" s="181">
        <v>38292</v>
      </c>
      <c r="E2520">
        <v>70122</v>
      </c>
      <c r="F2520" t="s">
        <v>1592</v>
      </c>
      <c r="G2520" s="167">
        <v>9047.17</v>
      </c>
      <c r="H2520">
        <v>-2450.2800000000002</v>
      </c>
      <c r="I2520">
        <v>6596.89</v>
      </c>
      <c r="J2520" s="181">
        <v>38292</v>
      </c>
      <c r="K2520" s="183">
        <v>2004</v>
      </c>
      <c r="L2520" t="s">
        <v>629</v>
      </c>
    </row>
    <row r="2521" spans="3:12" ht="12.75" customHeight="1">
      <c r="C2521">
        <v>3000</v>
      </c>
      <c r="D2521" s="181">
        <v>38292</v>
      </c>
      <c r="E2521">
        <v>70123</v>
      </c>
      <c r="F2521" t="s">
        <v>2335</v>
      </c>
      <c r="G2521" s="167">
        <v>26274.83</v>
      </c>
      <c r="H2521">
        <v>-7116.09</v>
      </c>
      <c r="I2521">
        <v>19158.740000000002</v>
      </c>
      <c r="J2521" s="181">
        <v>38292</v>
      </c>
      <c r="K2521" s="183">
        <v>2004</v>
      </c>
      <c r="L2521" t="s">
        <v>629</v>
      </c>
    </row>
    <row r="2522" spans="3:12" ht="12.75" customHeight="1">
      <c r="C2522">
        <v>3000</v>
      </c>
      <c r="D2522" s="181">
        <v>38292</v>
      </c>
      <c r="E2522">
        <v>70124</v>
      </c>
      <c r="F2522" t="s">
        <v>2168</v>
      </c>
      <c r="G2522" s="167">
        <v>6580.83</v>
      </c>
      <c r="H2522">
        <v>-1782.3</v>
      </c>
      <c r="I2522">
        <v>4798.53</v>
      </c>
      <c r="J2522" s="181">
        <v>38292</v>
      </c>
      <c r="K2522" s="183">
        <v>2004</v>
      </c>
      <c r="L2522" t="s">
        <v>629</v>
      </c>
    </row>
    <row r="2523" spans="3:12" ht="12.75" customHeight="1">
      <c r="C2523">
        <v>3000</v>
      </c>
      <c r="D2523" s="181">
        <v>38292</v>
      </c>
      <c r="E2523">
        <v>70125</v>
      </c>
      <c r="F2523" t="s">
        <v>2338</v>
      </c>
      <c r="G2523" s="167">
        <v>39337.08</v>
      </c>
      <c r="H2523">
        <v>-7102.53</v>
      </c>
      <c r="I2523">
        <v>32234.55</v>
      </c>
      <c r="J2523" s="181">
        <v>38292</v>
      </c>
      <c r="K2523" s="183">
        <v>2004</v>
      </c>
      <c r="L2523" t="s">
        <v>629</v>
      </c>
    </row>
    <row r="2524" spans="3:12" ht="12.75" customHeight="1">
      <c r="C2524">
        <v>3000</v>
      </c>
      <c r="D2524" s="181">
        <v>38399</v>
      </c>
      <c r="E2524">
        <v>70126</v>
      </c>
      <c r="F2524" t="s">
        <v>340</v>
      </c>
      <c r="G2524" s="167">
        <v>107214</v>
      </c>
      <c r="H2524">
        <v>-16379.92</v>
      </c>
      <c r="I2524">
        <v>90834.08</v>
      </c>
      <c r="J2524" s="181">
        <v>38399</v>
      </c>
      <c r="K2524" s="183">
        <v>2005</v>
      </c>
      <c r="L2524" t="s">
        <v>629</v>
      </c>
    </row>
    <row r="2525" spans="3:12" ht="12.75" customHeight="1">
      <c r="C2525">
        <v>3000</v>
      </c>
      <c r="D2525" s="181">
        <v>38292</v>
      </c>
      <c r="E2525">
        <v>70127</v>
      </c>
      <c r="F2525" t="s">
        <v>2025</v>
      </c>
      <c r="G2525" s="167">
        <v>14637.6</v>
      </c>
      <c r="H2525">
        <v>-2642.9</v>
      </c>
      <c r="I2525">
        <v>11994.7</v>
      </c>
      <c r="J2525" s="181">
        <v>38292</v>
      </c>
      <c r="K2525" s="183">
        <v>2004</v>
      </c>
      <c r="L2525" t="s">
        <v>629</v>
      </c>
    </row>
    <row r="2526" spans="3:12" ht="12.75" customHeight="1">
      <c r="C2526">
        <v>3000</v>
      </c>
      <c r="D2526" s="181">
        <v>38292</v>
      </c>
      <c r="E2526">
        <v>70128</v>
      </c>
      <c r="F2526" t="s">
        <v>2026</v>
      </c>
      <c r="G2526" s="167">
        <v>14493.91</v>
      </c>
      <c r="H2526">
        <v>-2616.96</v>
      </c>
      <c r="I2526">
        <v>11876.95</v>
      </c>
      <c r="J2526" s="181">
        <v>38292</v>
      </c>
      <c r="K2526" s="183">
        <v>2004</v>
      </c>
      <c r="L2526" t="s">
        <v>629</v>
      </c>
    </row>
    <row r="2527" spans="3:12" ht="12.75" customHeight="1">
      <c r="C2527">
        <v>3000</v>
      </c>
      <c r="D2527" s="181">
        <v>38313</v>
      </c>
      <c r="E2527">
        <v>70132</v>
      </c>
      <c r="F2527" t="s">
        <v>2027</v>
      </c>
      <c r="G2527" s="167">
        <v>48816.69</v>
      </c>
      <c r="H2527">
        <v>-8475.1299999999992</v>
      </c>
      <c r="I2527">
        <v>40341.56</v>
      </c>
      <c r="J2527" s="181">
        <v>38313</v>
      </c>
      <c r="K2527" s="183">
        <v>2004</v>
      </c>
      <c r="L2527" t="s">
        <v>629</v>
      </c>
    </row>
    <row r="2528" spans="3:12" ht="12.75" customHeight="1">
      <c r="C2528">
        <v>3000</v>
      </c>
      <c r="D2528" s="181">
        <v>38292</v>
      </c>
      <c r="E2528">
        <v>70133</v>
      </c>
      <c r="F2528" t="s">
        <v>2028</v>
      </c>
      <c r="G2528" s="167">
        <v>73205.119999999995</v>
      </c>
      <c r="H2528">
        <v>-19826.38</v>
      </c>
      <c r="I2528">
        <v>53378.74</v>
      </c>
      <c r="J2528" s="181">
        <v>38292</v>
      </c>
      <c r="K2528" s="183">
        <v>2004</v>
      </c>
      <c r="L2528" t="s">
        <v>629</v>
      </c>
    </row>
    <row r="2529" spans="3:12" ht="12.75" customHeight="1">
      <c r="C2529">
        <v>3000</v>
      </c>
      <c r="D2529" s="181">
        <v>38429</v>
      </c>
      <c r="E2529">
        <v>70136</v>
      </c>
      <c r="F2529" t="s">
        <v>341</v>
      </c>
      <c r="G2529" s="167">
        <v>331402.43</v>
      </c>
      <c r="H2529">
        <v>-48329.52</v>
      </c>
      <c r="I2529">
        <v>283072.90999999997</v>
      </c>
      <c r="J2529" s="181">
        <v>38429</v>
      </c>
      <c r="K2529" s="183">
        <v>2005</v>
      </c>
      <c r="L2529" t="s">
        <v>629</v>
      </c>
    </row>
    <row r="2530" spans="3:12" ht="12.75" customHeight="1">
      <c r="C2530">
        <v>3000</v>
      </c>
      <c r="D2530" s="181">
        <v>38441</v>
      </c>
      <c r="E2530">
        <v>70137</v>
      </c>
      <c r="F2530" t="s">
        <v>342</v>
      </c>
      <c r="G2530" s="167">
        <v>126916.39</v>
      </c>
      <c r="H2530">
        <v>-27762.959999999999</v>
      </c>
      <c r="I2530">
        <v>99153.43</v>
      </c>
      <c r="J2530" s="181">
        <v>38441</v>
      </c>
      <c r="K2530" s="183">
        <v>2005</v>
      </c>
      <c r="L2530" t="s">
        <v>629</v>
      </c>
    </row>
    <row r="2531" spans="3:12" ht="12.75" customHeight="1">
      <c r="C2531">
        <v>3000</v>
      </c>
      <c r="D2531" s="181">
        <v>38411</v>
      </c>
      <c r="E2531">
        <v>70138</v>
      </c>
      <c r="F2531" t="s">
        <v>343</v>
      </c>
      <c r="G2531" s="167">
        <v>222930.42</v>
      </c>
      <c r="H2531">
        <v>-51088.22</v>
      </c>
      <c r="I2531">
        <v>171842.2</v>
      </c>
      <c r="J2531" s="181">
        <v>38411</v>
      </c>
      <c r="K2531" s="183">
        <v>2005</v>
      </c>
      <c r="L2531" t="s">
        <v>629</v>
      </c>
    </row>
    <row r="2532" spans="3:12" ht="12.75" customHeight="1">
      <c r="C2532">
        <v>3000</v>
      </c>
      <c r="D2532" s="181">
        <v>38405</v>
      </c>
      <c r="E2532">
        <v>70139</v>
      </c>
      <c r="F2532" t="s">
        <v>344</v>
      </c>
      <c r="G2532" s="167">
        <v>10882.92</v>
      </c>
      <c r="H2532">
        <v>-2494</v>
      </c>
      <c r="I2532">
        <v>8388.92</v>
      </c>
      <c r="J2532" s="181">
        <v>38405</v>
      </c>
      <c r="K2532" s="183">
        <v>2005</v>
      </c>
      <c r="L2532" t="s">
        <v>629</v>
      </c>
    </row>
    <row r="2533" spans="3:12" ht="12.75" customHeight="1">
      <c r="C2533">
        <v>3000</v>
      </c>
      <c r="D2533" s="181">
        <v>38371</v>
      </c>
      <c r="E2533">
        <v>70140</v>
      </c>
      <c r="F2533" t="s">
        <v>345</v>
      </c>
      <c r="G2533" s="167">
        <v>119322.06</v>
      </c>
      <c r="H2533">
        <v>-19058.39</v>
      </c>
      <c r="I2533">
        <v>100263.67</v>
      </c>
      <c r="J2533" s="181">
        <v>38371</v>
      </c>
      <c r="K2533" s="183">
        <v>2005</v>
      </c>
      <c r="L2533" t="s">
        <v>629</v>
      </c>
    </row>
    <row r="2534" spans="3:12" ht="12.75" customHeight="1">
      <c r="C2534">
        <v>3000</v>
      </c>
      <c r="D2534" s="181">
        <v>37408</v>
      </c>
      <c r="E2534">
        <v>70372</v>
      </c>
      <c r="F2534" t="s">
        <v>3909</v>
      </c>
      <c r="G2534" s="167">
        <v>226057.95</v>
      </c>
      <c r="H2534">
        <v>-129512.37</v>
      </c>
      <c r="I2534">
        <v>96545.58</v>
      </c>
      <c r="J2534" s="181">
        <v>37408</v>
      </c>
      <c r="K2534" s="183">
        <v>2002</v>
      </c>
      <c r="L2534" t="s">
        <v>629</v>
      </c>
    </row>
    <row r="2535" spans="3:12" ht="12.75" customHeight="1">
      <c r="C2535">
        <v>3000</v>
      </c>
      <c r="D2535" s="181">
        <v>37653</v>
      </c>
      <c r="E2535">
        <v>70373</v>
      </c>
      <c r="F2535" t="s">
        <v>262</v>
      </c>
      <c r="G2535" s="167">
        <v>300000</v>
      </c>
      <c r="H2535">
        <v>-146875</v>
      </c>
      <c r="I2535">
        <v>153125</v>
      </c>
      <c r="J2535" s="181">
        <v>37653</v>
      </c>
      <c r="K2535" s="183">
        <v>2003</v>
      </c>
      <c r="L2535" t="s">
        <v>629</v>
      </c>
    </row>
    <row r="2536" spans="3:12" ht="12.75" customHeight="1">
      <c r="C2536">
        <v>3000</v>
      </c>
      <c r="D2536" s="181">
        <v>37408</v>
      </c>
      <c r="E2536">
        <v>70374</v>
      </c>
      <c r="F2536" t="s">
        <v>3882</v>
      </c>
      <c r="G2536" s="167">
        <v>14159.74</v>
      </c>
      <c r="H2536">
        <v>-8112.35</v>
      </c>
      <c r="I2536">
        <v>6047.39</v>
      </c>
      <c r="J2536" s="181">
        <v>37408</v>
      </c>
      <c r="K2536" s="183">
        <v>2002</v>
      </c>
      <c r="L2536" t="s">
        <v>629</v>
      </c>
    </row>
    <row r="2537" spans="3:12" ht="12.75" customHeight="1">
      <c r="C2537">
        <v>3000</v>
      </c>
      <c r="D2537" s="181">
        <v>37712</v>
      </c>
      <c r="E2537">
        <v>70375</v>
      </c>
      <c r="F2537" t="s">
        <v>463</v>
      </c>
      <c r="G2537" s="167">
        <v>450761.52</v>
      </c>
      <c r="H2537">
        <v>-211294.47</v>
      </c>
      <c r="I2537">
        <v>239467.05</v>
      </c>
      <c r="J2537" s="181">
        <v>37712</v>
      </c>
      <c r="K2537" s="183">
        <v>2003</v>
      </c>
      <c r="L2537" t="s">
        <v>629</v>
      </c>
    </row>
    <row r="2538" spans="3:12" ht="12.75" customHeight="1">
      <c r="C2538">
        <v>3000</v>
      </c>
      <c r="D2538" s="181">
        <v>37712</v>
      </c>
      <c r="E2538">
        <v>70376</v>
      </c>
      <c r="F2538" t="s">
        <v>3393</v>
      </c>
      <c r="G2538" s="167">
        <v>3999.66</v>
      </c>
      <c r="H2538">
        <v>-1249.9000000000001</v>
      </c>
      <c r="I2538">
        <v>2749.76</v>
      </c>
      <c r="J2538" s="181">
        <v>37712</v>
      </c>
      <c r="K2538" s="183">
        <v>2003</v>
      </c>
      <c r="L2538" t="s">
        <v>629</v>
      </c>
    </row>
    <row r="2539" spans="3:12" ht="12.75" customHeight="1">
      <c r="C2539">
        <v>3000</v>
      </c>
      <c r="D2539" s="181">
        <v>37712</v>
      </c>
      <c r="E2539">
        <v>70377</v>
      </c>
      <c r="F2539" t="s">
        <v>3394</v>
      </c>
      <c r="G2539" s="167">
        <v>7111.84</v>
      </c>
      <c r="H2539">
        <v>-3333.67</v>
      </c>
      <c r="I2539">
        <v>3778.17</v>
      </c>
      <c r="J2539" s="181">
        <v>37712</v>
      </c>
      <c r="K2539" s="183">
        <v>2003</v>
      </c>
      <c r="L2539" t="s">
        <v>629</v>
      </c>
    </row>
    <row r="2540" spans="3:12" ht="12.75" customHeight="1">
      <c r="C2540">
        <v>3000</v>
      </c>
      <c r="D2540" s="181">
        <v>37622</v>
      </c>
      <c r="E2540">
        <v>70378</v>
      </c>
      <c r="F2540" t="s">
        <v>1793</v>
      </c>
      <c r="G2540" s="167">
        <v>32787.18</v>
      </c>
      <c r="H2540">
        <v>-10929.06</v>
      </c>
      <c r="I2540">
        <v>21858.12</v>
      </c>
      <c r="J2540" s="181">
        <v>37622</v>
      </c>
      <c r="K2540" s="183">
        <v>2003</v>
      </c>
      <c r="L2540" t="s">
        <v>629</v>
      </c>
    </row>
    <row r="2541" spans="3:12" ht="12.75" customHeight="1">
      <c r="C2541">
        <v>3000</v>
      </c>
      <c r="D2541" s="181">
        <v>37500</v>
      </c>
      <c r="E2541">
        <v>70379</v>
      </c>
      <c r="F2541" t="s">
        <v>1912</v>
      </c>
      <c r="G2541" s="167">
        <v>85285.42</v>
      </c>
      <c r="H2541">
        <v>-30797.52</v>
      </c>
      <c r="I2541">
        <v>54487.9</v>
      </c>
      <c r="J2541" s="181">
        <v>37500</v>
      </c>
      <c r="K2541" s="183">
        <v>2002</v>
      </c>
      <c r="L2541" t="s">
        <v>629</v>
      </c>
    </row>
    <row r="2542" spans="3:12" ht="12.75" customHeight="1">
      <c r="C2542">
        <v>3000</v>
      </c>
      <c r="D2542" s="181">
        <v>37622</v>
      </c>
      <c r="E2542">
        <v>70381</v>
      </c>
      <c r="F2542" t="s">
        <v>1787</v>
      </c>
      <c r="G2542" s="167">
        <v>5836.51</v>
      </c>
      <c r="H2542">
        <v>-2918.25</v>
      </c>
      <c r="I2542">
        <v>2918.26</v>
      </c>
      <c r="J2542" s="181">
        <v>37622</v>
      </c>
      <c r="K2542" s="183">
        <v>2003</v>
      </c>
      <c r="L2542" t="s">
        <v>629</v>
      </c>
    </row>
    <row r="2543" spans="3:12" ht="12.75" customHeight="1">
      <c r="C2543">
        <v>3000</v>
      </c>
      <c r="D2543" s="181">
        <v>38139</v>
      </c>
      <c r="E2543">
        <v>70455</v>
      </c>
      <c r="F2543" t="s">
        <v>3464</v>
      </c>
      <c r="G2543" s="167">
        <v>66346.86</v>
      </c>
      <c r="H2543">
        <v>-21424.51</v>
      </c>
      <c r="I2543">
        <v>44922.35</v>
      </c>
      <c r="J2543" s="181">
        <v>38139</v>
      </c>
      <c r="K2543" s="183">
        <v>2004</v>
      </c>
      <c r="L2543" t="s">
        <v>629</v>
      </c>
    </row>
    <row r="2544" spans="3:12" ht="12.75" customHeight="1">
      <c r="C2544">
        <v>3000</v>
      </c>
      <c r="D2544" s="181">
        <v>38251</v>
      </c>
      <c r="E2544">
        <v>70456</v>
      </c>
      <c r="F2544" t="s">
        <v>487</v>
      </c>
      <c r="G2544" s="167">
        <v>18149.37</v>
      </c>
      <c r="H2544">
        <v>-5104.51</v>
      </c>
      <c r="I2544">
        <v>13044.86</v>
      </c>
      <c r="J2544" s="181">
        <v>38251</v>
      </c>
      <c r="K2544" s="183">
        <v>2004</v>
      </c>
      <c r="L2544" t="s">
        <v>629</v>
      </c>
    </row>
    <row r="2545" spans="3:12" ht="12.75" customHeight="1">
      <c r="C2545">
        <v>3000</v>
      </c>
      <c r="D2545" s="181">
        <v>35854</v>
      </c>
      <c r="E2545">
        <v>70474</v>
      </c>
      <c r="F2545" t="s">
        <v>381</v>
      </c>
      <c r="G2545" s="167">
        <v>25674.01</v>
      </c>
      <c r="H2545">
        <v>-15119.13</v>
      </c>
      <c r="I2545">
        <v>10554.88</v>
      </c>
      <c r="J2545" s="181">
        <v>35854</v>
      </c>
      <c r="K2545" s="183">
        <v>1998</v>
      </c>
      <c r="L2545" t="s">
        <v>629</v>
      </c>
    </row>
    <row r="2546" spans="3:12" ht="12.75" customHeight="1">
      <c r="C2546">
        <v>3000</v>
      </c>
      <c r="D2546" s="181">
        <v>35854</v>
      </c>
      <c r="E2546">
        <v>70475</v>
      </c>
      <c r="F2546" t="s">
        <v>384</v>
      </c>
      <c r="G2546" s="167">
        <v>77022.02</v>
      </c>
      <c r="H2546">
        <v>-77022.02</v>
      </c>
      <c r="I2546">
        <v>0</v>
      </c>
      <c r="J2546" s="181">
        <v>35854</v>
      </c>
      <c r="K2546" s="183">
        <v>1998</v>
      </c>
      <c r="L2546" t="s">
        <v>629</v>
      </c>
    </row>
    <row r="2547" spans="3:12" ht="12.75" customHeight="1">
      <c r="C2547">
        <v>3000</v>
      </c>
      <c r="D2547" s="181">
        <v>35854</v>
      </c>
      <c r="E2547">
        <v>70476</v>
      </c>
      <c r="F2547" t="s">
        <v>385</v>
      </c>
      <c r="G2547" s="167">
        <v>131610.45000000001</v>
      </c>
      <c r="H2547">
        <v>-131610.45000000001</v>
      </c>
      <c r="I2547">
        <v>0</v>
      </c>
      <c r="J2547" s="181">
        <v>35854</v>
      </c>
      <c r="K2547" s="183">
        <v>1998</v>
      </c>
      <c r="L2547" t="s">
        <v>629</v>
      </c>
    </row>
    <row r="2548" spans="3:12" ht="12.75" customHeight="1">
      <c r="C2548">
        <v>3000</v>
      </c>
      <c r="D2548" s="181">
        <v>35854</v>
      </c>
      <c r="E2548">
        <v>70477</v>
      </c>
      <c r="F2548" t="s">
        <v>382</v>
      </c>
      <c r="G2548" s="167">
        <v>64808.18</v>
      </c>
      <c r="H2548">
        <v>-47706.02</v>
      </c>
      <c r="I2548">
        <v>17102.16</v>
      </c>
      <c r="J2548" s="181">
        <v>35854</v>
      </c>
      <c r="K2548" s="183">
        <v>1998</v>
      </c>
      <c r="L2548" t="s">
        <v>629</v>
      </c>
    </row>
    <row r="2549" spans="3:12" ht="12.75" customHeight="1">
      <c r="C2549">
        <v>3000</v>
      </c>
      <c r="D2549" s="181">
        <v>35874</v>
      </c>
      <c r="E2549">
        <v>70478</v>
      </c>
      <c r="F2549" t="s">
        <v>652</v>
      </c>
      <c r="G2549" s="167">
        <v>206778.13</v>
      </c>
      <c r="H2549">
        <v>-206778.13</v>
      </c>
      <c r="I2549">
        <v>0</v>
      </c>
      <c r="J2549" s="181">
        <v>35874</v>
      </c>
      <c r="K2549" s="183">
        <v>1998</v>
      </c>
      <c r="L2549" t="s">
        <v>629</v>
      </c>
    </row>
    <row r="2550" spans="3:12" ht="12.75" customHeight="1">
      <c r="C2550">
        <v>3000</v>
      </c>
      <c r="D2550" s="181">
        <v>35884</v>
      </c>
      <c r="E2550">
        <v>70479</v>
      </c>
      <c r="F2550" t="s">
        <v>519</v>
      </c>
      <c r="G2550" s="167">
        <v>34518.93</v>
      </c>
      <c r="H2550">
        <v>-25170.06</v>
      </c>
      <c r="I2550">
        <v>9348.8700000000008</v>
      </c>
      <c r="J2550" s="181">
        <v>35884</v>
      </c>
      <c r="K2550" s="183">
        <v>1998</v>
      </c>
      <c r="L2550" t="s">
        <v>629</v>
      </c>
    </row>
    <row r="2551" spans="3:12" ht="12.75" customHeight="1">
      <c r="C2551">
        <v>3000</v>
      </c>
      <c r="D2551" s="181">
        <v>35621</v>
      </c>
      <c r="E2551">
        <v>70480</v>
      </c>
      <c r="F2551" t="s">
        <v>2557</v>
      </c>
      <c r="G2551" s="167">
        <v>5486.57</v>
      </c>
      <c r="H2551">
        <v>-4343.53</v>
      </c>
      <c r="I2551">
        <v>1143.04</v>
      </c>
      <c r="J2551" s="181">
        <v>35621</v>
      </c>
      <c r="K2551" s="183">
        <v>1997</v>
      </c>
      <c r="L2551" t="s">
        <v>629</v>
      </c>
    </row>
    <row r="2552" spans="3:12" ht="12.75" customHeight="1">
      <c r="C2552">
        <v>3000</v>
      </c>
      <c r="D2552" s="181">
        <v>35850</v>
      </c>
      <c r="E2552">
        <v>70481</v>
      </c>
      <c r="F2552" t="s">
        <v>3157</v>
      </c>
      <c r="G2552" s="167">
        <v>10058</v>
      </c>
      <c r="H2552">
        <v>-10058</v>
      </c>
      <c r="I2552">
        <v>0</v>
      </c>
      <c r="J2552" s="181">
        <v>35850</v>
      </c>
      <c r="K2552" s="183">
        <v>1998</v>
      </c>
      <c r="L2552" t="s">
        <v>629</v>
      </c>
    </row>
    <row r="2553" spans="3:12" ht="12.75" customHeight="1">
      <c r="C2553">
        <v>3000</v>
      </c>
      <c r="D2553" s="181">
        <v>35843</v>
      </c>
      <c r="E2553">
        <v>70482</v>
      </c>
      <c r="F2553" t="s">
        <v>3150</v>
      </c>
      <c r="G2553" s="167">
        <v>4708</v>
      </c>
      <c r="H2553">
        <v>-3465.61</v>
      </c>
      <c r="I2553">
        <v>1242.3900000000001</v>
      </c>
      <c r="J2553" s="181">
        <v>35843</v>
      </c>
      <c r="K2553" s="183">
        <v>1998</v>
      </c>
      <c r="L2553" t="s">
        <v>629</v>
      </c>
    </row>
    <row r="2554" spans="3:12" ht="12.75" customHeight="1">
      <c r="C2554">
        <v>3000</v>
      </c>
      <c r="D2554" s="181">
        <v>35910</v>
      </c>
      <c r="E2554">
        <v>70483</v>
      </c>
      <c r="F2554" t="s">
        <v>2397</v>
      </c>
      <c r="G2554" s="167">
        <v>8560</v>
      </c>
      <c r="H2554">
        <v>-6182.22</v>
      </c>
      <c r="I2554">
        <v>2377.7800000000002</v>
      </c>
      <c r="J2554" s="181">
        <v>35910</v>
      </c>
      <c r="K2554" s="183">
        <v>1998</v>
      </c>
      <c r="L2554" t="s">
        <v>629</v>
      </c>
    </row>
    <row r="2555" spans="3:12" ht="12.75" customHeight="1">
      <c r="C2555">
        <v>3000</v>
      </c>
      <c r="D2555" s="181">
        <v>35874</v>
      </c>
      <c r="E2555">
        <v>70488</v>
      </c>
      <c r="F2555" t="s">
        <v>653</v>
      </c>
      <c r="G2555" s="167">
        <v>222075</v>
      </c>
      <c r="H2555">
        <v>-222075</v>
      </c>
      <c r="I2555">
        <v>0</v>
      </c>
      <c r="J2555" s="181">
        <v>35874</v>
      </c>
      <c r="K2555" s="183">
        <v>1998</v>
      </c>
      <c r="L2555" t="s">
        <v>629</v>
      </c>
    </row>
    <row r="2556" spans="3:12" ht="12.75" customHeight="1">
      <c r="C2556">
        <v>3000</v>
      </c>
      <c r="D2556" s="181">
        <v>35874</v>
      </c>
      <c r="E2556">
        <v>70489</v>
      </c>
      <c r="F2556" t="s">
        <v>651</v>
      </c>
      <c r="G2556" s="167">
        <v>66746.92</v>
      </c>
      <c r="H2556">
        <v>-66746.92</v>
      </c>
      <c r="I2556">
        <v>0</v>
      </c>
      <c r="J2556" s="181">
        <v>35874</v>
      </c>
      <c r="K2556" s="183">
        <v>1998</v>
      </c>
      <c r="L2556" t="s">
        <v>629</v>
      </c>
    </row>
    <row r="2557" spans="3:12" ht="12.75" customHeight="1">
      <c r="C2557">
        <v>3000</v>
      </c>
      <c r="D2557" s="181">
        <v>35886</v>
      </c>
      <c r="E2557">
        <v>70490</v>
      </c>
      <c r="F2557" t="s">
        <v>662</v>
      </c>
      <c r="G2557" s="167">
        <v>6259.86</v>
      </c>
      <c r="H2557">
        <v>-4564.4799999999996</v>
      </c>
      <c r="I2557">
        <v>1695.38</v>
      </c>
      <c r="J2557" s="181">
        <v>35886</v>
      </c>
      <c r="K2557" s="183">
        <v>1998</v>
      </c>
      <c r="L2557" t="s">
        <v>629</v>
      </c>
    </row>
    <row r="2558" spans="3:12" ht="12.75" customHeight="1">
      <c r="C2558">
        <v>3000</v>
      </c>
      <c r="D2558" s="181">
        <v>36214</v>
      </c>
      <c r="E2558">
        <v>70520</v>
      </c>
      <c r="F2558" t="s">
        <v>1738</v>
      </c>
      <c r="G2558" s="167">
        <v>10899.18</v>
      </c>
      <c r="H2558">
        <v>-10672.11</v>
      </c>
      <c r="I2558">
        <v>227.07</v>
      </c>
      <c r="J2558" s="181">
        <v>36214</v>
      </c>
      <c r="K2558" s="183">
        <v>1999</v>
      </c>
      <c r="L2558" t="s">
        <v>629</v>
      </c>
    </row>
    <row r="2559" spans="3:12" ht="12.75" customHeight="1">
      <c r="C2559">
        <v>3000</v>
      </c>
      <c r="D2559" s="181">
        <v>36210</v>
      </c>
      <c r="E2559">
        <v>70522</v>
      </c>
      <c r="F2559" t="s">
        <v>1737</v>
      </c>
      <c r="G2559" s="167">
        <v>3199.3</v>
      </c>
      <c r="H2559">
        <v>-2088.4299999999998</v>
      </c>
      <c r="I2559">
        <v>1110.8699999999999</v>
      </c>
      <c r="J2559" s="181">
        <v>36210</v>
      </c>
      <c r="K2559" s="183">
        <v>1999</v>
      </c>
      <c r="L2559" t="s">
        <v>629</v>
      </c>
    </row>
    <row r="2560" spans="3:12" ht="12.75" customHeight="1">
      <c r="C2560">
        <v>3000</v>
      </c>
      <c r="D2560" s="181">
        <v>36396</v>
      </c>
      <c r="E2560">
        <v>70525</v>
      </c>
      <c r="F2560" t="s">
        <v>845</v>
      </c>
      <c r="G2560" s="167">
        <v>22810</v>
      </c>
      <c r="H2560">
        <v>-22810</v>
      </c>
      <c r="I2560">
        <v>0</v>
      </c>
      <c r="J2560" s="181">
        <v>36396</v>
      </c>
      <c r="K2560" s="183">
        <v>1999</v>
      </c>
      <c r="L2560" t="s">
        <v>629</v>
      </c>
    </row>
    <row r="2561" spans="3:12" ht="12.75" customHeight="1">
      <c r="C2561">
        <v>3000</v>
      </c>
      <c r="D2561" s="181">
        <v>36454</v>
      </c>
      <c r="E2561">
        <v>70527</v>
      </c>
      <c r="F2561" t="s">
        <v>2604</v>
      </c>
      <c r="G2561" s="167">
        <v>212657.19</v>
      </c>
      <c r="H2561">
        <v>-127003.59</v>
      </c>
      <c r="I2561">
        <v>85653.6</v>
      </c>
      <c r="J2561" s="181">
        <v>36454</v>
      </c>
      <c r="K2561" s="183">
        <v>1999</v>
      </c>
      <c r="L2561" t="s">
        <v>629</v>
      </c>
    </row>
    <row r="2562" spans="3:12" ht="12.75" customHeight="1">
      <c r="C2562">
        <v>3000</v>
      </c>
      <c r="D2562" s="181">
        <v>36335</v>
      </c>
      <c r="E2562">
        <v>70529</v>
      </c>
      <c r="F2562" t="s">
        <v>1235</v>
      </c>
      <c r="G2562" s="167">
        <v>154545.44</v>
      </c>
      <c r="H2562">
        <v>-144886.35</v>
      </c>
      <c r="I2562">
        <v>9659.09</v>
      </c>
      <c r="J2562" s="181">
        <v>36335</v>
      </c>
      <c r="K2562" s="183">
        <v>1999</v>
      </c>
      <c r="L2562" t="s">
        <v>629</v>
      </c>
    </row>
    <row r="2563" spans="3:12" ht="12.75" customHeight="1">
      <c r="C2563">
        <v>3000</v>
      </c>
      <c r="D2563" s="181">
        <v>36394</v>
      </c>
      <c r="E2563">
        <v>70530</v>
      </c>
      <c r="F2563" t="s">
        <v>844</v>
      </c>
      <c r="G2563" s="167">
        <v>259763.48</v>
      </c>
      <c r="H2563">
        <v>-158744.35</v>
      </c>
      <c r="I2563">
        <v>101019.13</v>
      </c>
      <c r="J2563" s="181">
        <v>36394</v>
      </c>
      <c r="K2563" s="183">
        <v>1999</v>
      </c>
      <c r="L2563" t="s">
        <v>629</v>
      </c>
    </row>
    <row r="2564" spans="3:12" ht="12.75" customHeight="1">
      <c r="C2564">
        <v>3000</v>
      </c>
      <c r="D2564" s="181">
        <v>36402</v>
      </c>
      <c r="E2564">
        <v>70531</v>
      </c>
      <c r="F2564" t="s">
        <v>848</v>
      </c>
      <c r="G2564" s="167">
        <v>28306.22</v>
      </c>
      <c r="H2564">
        <v>-17298.25</v>
      </c>
      <c r="I2564">
        <v>11007.97</v>
      </c>
      <c r="J2564" s="181">
        <v>36402</v>
      </c>
      <c r="K2564" s="183">
        <v>1999</v>
      </c>
      <c r="L2564" t="s">
        <v>629</v>
      </c>
    </row>
    <row r="2565" spans="3:12" ht="12.75" customHeight="1">
      <c r="C2565">
        <v>3000</v>
      </c>
      <c r="D2565" s="181">
        <v>36425</v>
      </c>
      <c r="E2565">
        <v>70532</v>
      </c>
      <c r="F2565" t="s">
        <v>859</v>
      </c>
      <c r="G2565" s="167">
        <v>53686.43</v>
      </c>
      <c r="H2565">
        <v>-48653.33</v>
      </c>
      <c r="I2565">
        <v>5033.1000000000004</v>
      </c>
      <c r="J2565" s="181">
        <v>36425</v>
      </c>
      <c r="K2565" s="183">
        <v>1999</v>
      </c>
      <c r="L2565" t="s">
        <v>629</v>
      </c>
    </row>
    <row r="2566" spans="3:12" ht="12.75" customHeight="1">
      <c r="C2566">
        <v>3000</v>
      </c>
      <c r="D2566" s="181">
        <v>36371</v>
      </c>
      <c r="E2566">
        <v>70534</v>
      </c>
      <c r="F2566" t="s">
        <v>834</v>
      </c>
      <c r="G2566" s="167">
        <v>180004.05</v>
      </c>
      <c r="H2566">
        <v>-111252.51</v>
      </c>
      <c r="I2566">
        <v>68751.539999999994</v>
      </c>
      <c r="J2566" s="181">
        <v>36371</v>
      </c>
      <c r="K2566" s="183">
        <v>1999</v>
      </c>
      <c r="L2566" t="s">
        <v>629</v>
      </c>
    </row>
    <row r="2567" spans="3:12" ht="12.75" customHeight="1">
      <c r="C2567">
        <v>3000</v>
      </c>
      <c r="D2567" s="181">
        <v>36388</v>
      </c>
      <c r="E2567">
        <v>70538</v>
      </c>
      <c r="F2567" t="s">
        <v>843</v>
      </c>
      <c r="G2567" s="167">
        <v>37565.449999999997</v>
      </c>
      <c r="H2567">
        <v>-22956.66</v>
      </c>
      <c r="I2567">
        <v>14608.79</v>
      </c>
      <c r="J2567" s="181">
        <v>36388</v>
      </c>
      <c r="K2567" s="183">
        <v>1999</v>
      </c>
      <c r="L2567" t="s">
        <v>629</v>
      </c>
    </row>
    <row r="2568" spans="3:12" ht="12.75" customHeight="1">
      <c r="C2568">
        <v>3000</v>
      </c>
      <c r="D2568" s="181">
        <v>36376</v>
      </c>
      <c r="E2568">
        <v>70539</v>
      </c>
      <c r="F2568" t="s">
        <v>838</v>
      </c>
      <c r="G2568" s="167">
        <v>44411.19</v>
      </c>
      <c r="H2568">
        <v>-41172.879999999997</v>
      </c>
      <c r="I2568">
        <v>3238.31</v>
      </c>
      <c r="J2568" s="181">
        <v>36376</v>
      </c>
      <c r="K2568" s="183">
        <v>1999</v>
      </c>
      <c r="L2568" t="s">
        <v>629</v>
      </c>
    </row>
    <row r="2569" spans="3:12" ht="12.75" customHeight="1">
      <c r="C2569">
        <v>3000</v>
      </c>
      <c r="D2569" s="181">
        <v>36950</v>
      </c>
      <c r="E2569">
        <v>70561</v>
      </c>
      <c r="F2569" t="s">
        <v>2696</v>
      </c>
      <c r="G2569" s="167">
        <v>64468.15</v>
      </c>
      <c r="H2569">
        <v>-31338.69</v>
      </c>
      <c r="I2569">
        <v>33129.46</v>
      </c>
      <c r="J2569" s="181">
        <v>36950</v>
      </c>
      <c r="K2569" s="183">
        <v>2001</v>
      </c>
      <c r="L2569" t="s">
        <v>629</v>
      </c>
    </row>
    <row r="2570" spans="3:12" ht="12.75" customHeight="1">
      <c r="C2570">
        <v>3000</v>
      </c>
      <c r="D2570" s="181">
        <v>36678</v>
      </c>
      <c r="E2570">
        <v>70569</v>
      </c>
      <c r="F2570" t="s">
        <v>2682</v>
      </c>
      <c r="G2570" s="167">
        <v>263500.37</v>
      </c>
      <c r="H2570">
        <v>-115647.39</v>
      </c>
      <c r="I2570">
        <v>147852.98000000001</v>
      </c>
      <c r="J2570" s="181">
        <v>36678</v>
      </c>
      <c r="K2570" s="183">
        <v>2000</v>
      </c>
      <c r="L2570" t="s">
        <v>629</v>
      </c>
    </row>
    <row r="2571" spans="3:12" ht="12.75" customHeight="1">
      <c r="C2571">
        <v>3000</v>
      </c>
      <c r="D2571" s="181">
        <v>36981</v>
      </c>
      <c r="E2571">
        <v>70570</v>
      </c>
      <c r="F2571" t="s">
        <v>2706</v>
      </c>
      <c r="G2571" s="167">
        <v>131435.57999999999</v>
      </c>
      <c r="H2571">
        <v>-62979.55</v>
      </c>
      <c r="I2571">
        <v>68456.03</v>
      </c>
      <c r="J2571" s="181">
        <v>36981</v>
      </c>
      <c r="K2571" s="183">
        <v>2001</v>
      </c>
      <c r="L2571" t="s">
        <v>629</v>
      </c>
    </row>
    <row r="2572" spans="3:12" ht="12.75" customHeight="1">
      <c r="C2572">
        <v>3000</v>
      </c>
      <c r="D2572" s="181">
        <v>36981</v>
      </c>
      <c r="E2572">
        <v>70573</v>
      </c>
      <c r="F2572" t="s">
        <v>3849</v>
      </c>
      <c r="G2572" s="167">
        <v>27755</v>
      </c>
      <c r="H2572">
        <v>-13299.27</v>
      </c>
      <c r="I2572">
        <v>14455.73</v>
      </c>
      <c r="J2572" s="181">
        <v>36981</v>
      </c>
      <c r="K2572" s="183">
        <v>2001</v>
      </c>
      <c r="L2572" t="s">
        <v>629</v>
      </c>
    </row>
    <row r="2573" spans="3:12" ht="12.75" customHeight="1">
      <c r="C2573">
        <v>3000</v>
      </c>
      <c r="D2573" s="181">
        <v>36981</v>
      </c>
      <c r="E2573">
        <v>70574</v>
      </c>
      <c r="F2573" t="s">
        <v>3853</v>
      </c>
      <c r="G2573" s="167">
        <v>98303.76</v>
      </c>
      <c r="H2573">
        <v>-47103.89</v>
      </c>
      <c r="I2573">
        <v>51199.87</v>
      </c>
      <c r="J2573" s="181">
        <v>36981</v>
      </c>
      <c r="K2573" s="183">
        <v>2001</v>
      </c>
      <c r="L2573" t="s">
        <v>629</v>
      </c>
    </row>
    <row r="2574" spans="3:12" ht="12.75" customHeight="1">
      <c r="C2574">
        <v>3000</v>
      </c>
      <c r="D2574" s="181">
        <v>37072</v>
      </c>
      <c r="E2574">
        <v>70577</v>
      </c>
      <c r="F2574" t="s">
        <v>3346</v>
      </c>
      <c r="G2574" s="167">
        <v>16012.5</v>
      </c>
      <c r="H2574">
        <v>-7339.06</v>
      </c>
      <c r="I2574">
        <v>8673.44</v>
      </c>
      <c r="J2574" s="181">
        <v>37072</v>
      </c>
      <c r="K2574" s="183">
        <v>2001</v>
      </c>
      <c r="L2574" t="s">
        <v>629</v>
      </c>
    </row>
    <row r="2575" spans="3:12" ht="12.75" customHeight="1">
      <c r="C2575">
        <v>3000</v>
      </c>
      <c r="D2575" s="181">
        <v>37134</v>
      </c>
      <c r="E2575">
        <v>70578</v>
      </c>
      <c r="F2575" t="s">
        <v>2821</v>
      </c>
      <c r="G2575" s="167">
        <v>20266.490000000002</v>
      </c>
      <c r="H2575">
        <v>-9007.32</v>
      </c>
      <c r="I2575">
        <v>11259.17</v>
      </c>
      <c r="J2575" s="181">
        <v>37134</v>
      </c>
      <c r="K2575" s="183">
        <v>2001</v>
      </c>
      <c r="L2575" t="s">
        <v>629</v>
      </c>
    </row>
    <row r="2576" spans="3:12" ht="12.75" customHeight="1">
      <c r="C2576">
        <v>3000</v>
      </c>
      <c r="D2576" s="181">
        <v>37195</v>
      </c>
      <c r="E2576">
        <v>70579</v>
      </c>
      <c r="F2576" t="s">
        <v>3453</v>
      </c>
      <c r="G2576" s="167">
        <v>6313</v>
      </c>
      <c r="H2576">
        <v>-2718.09</v>
      </c>
      <c r="I2576">
        <v>3594.91</v>
      </c>
      <c r="J2576" s="181">
        <v>37195</v>
      </c>
      <c r="K2576" s="183">
        <v>2001</v>
      </c>
      <c r="L2576" t="s">
        <v>629</v>
      </c>
    </row>
    <row r="2577" spans="3:12" ht="12.75" customHeight="1">
      <c r="C2577">
        <v>3000</v>
      </c>
      <c r="D2577" s="181">
        <v>37103</v>
      </c>
      <c r="E2577">
        <v>70581</v>
      </c>
      <c r="F2577" t="s">
        <v>3359</v>
      </c>
      <c r="G2577" s="167">
        <v>4652.45</v>
      </c>
      <c r="H2577">
        <v>-3150.1</v>
      </c>
      <c r="I2577">
        <v>1502.35</v>
      </c>
      <c r="J2577" s="181">
        <v>37103</v>
      </c>
      <c r="K2577" s="183">
        <v>2001</v>
      </c>
      <c r="L2577" t="s">
        <v>629</v>
      </c>
    </row>
    <row r="2578" spans="3:12" ht="12.75" customHeight="1">
      <c r="C2578">
        <v>3000</v>
      </c>
      <c r="D2578" s="181">
        <v>37103</v>
      </c>
      <c r="E2578">
        <v>70582</v>
      </c>
      <c r="F2578" t="s">
        <v>3360</v>
      </c>
      <c r="G2578" s="167">
        <v>7500</v>
      </c>
      <c r="H2578">
        <v>-3385.41</v>
      </c>
      <c r="I2578">
        <v>4114.59</v>
      </c>
      <c r="J2578" s="181">
        <v>37103</v>
      </c>
      <c r="K2578" s="183">
        <v>2001</v>
      </c>
      <c r="L2578" t="s">
        <v>629</v>
      </c>
    </row>
    <row r="2579" spans="3:12" ht="12.75" customHeight="1">
      <c r="C2579">
        <v>3000</v>
      </c>
      <c r="D2579" s="181">
        <v>37133</v>
      </c>
      <c r="E2579">
        <v>70583</v>
      </c>
      <c r="F2579" t="s">
        <v>2813</v>
      </c>
      <c r="G2579" s="167">
        <v>20479.61</v>
      </c>
      <c r="H2579">
        <v>-13653.07</v>
      </c>
      <c r="I2579">
        <v>6826.54</v>
      </c>
      <c r="J2579" s="181">
        <v>37133</v>
      </c>
      <c r="K2579" s="183">
        <v>2001</v>
      </c>
      <c r="L2579" t="s">
        <v>629</v>
      </c>
    </row>
    <row r="2580" spans="3:12" ht="12.75" customHeight="1">
      <c r="C2580">
        <v>3000</v>
      </c>
      <c r="D2580" s="181">
        <v>37134</v>
      </c>
      <c r="E2580">
        <v>70584</v>
      </c>
      <c r="F2580" t="s">
        <v>2816</v>
      </c>
      <c r="G2580" s="167">
        <v>12684.04</v>
      </c>
      <c r="H2580">
        <v>-8456.0300000000007</v>
      </c>
      <c r="I2580">
        <v>4228.01</v>
      </c>
      <c r="J2580" s="181">
        <v>37134</v>
      </c>
      <c r="K2580" s="183">
        <v>2001</v>
      </c>
      <c r="L2580" t="s">
        <v>629</v>
      </c>
    </row>
    <row r="2581" spans="3:12" ht="12.75" customHeight="1">
      <c r="C2581">
        <v>3000</v>
      </c>
      <c r="D2581" s="181">
        <v>37164</v>
      </c>
      <c r="E2581">
        <v>70585</v>
      </c>
      <c r="F2581" t="s">
        <v>540</v>
      </c>
      <c r="G2581" s="167">
        <v>3514.72</v>
      </c>
      <c r="H2581">
        <v>-1537.68</v>
      </c>
      <c r="I2581">
        <v>1977.04</v>
      </c>
      <c r="J2581" s="181">
        <v>37164</v>
      </c>
      <c r="K2581" s="183">
        <v>2001</v>
      </c>
      <c r="L2581" t="s">
        <v>629</v>
      </c>
    </row>
    <row r="2582" spans="3:12" ht="12.75" customHeight="1">
      <c r="C2582">
        <v>3000</v>
      </c>
      <c r="D2582" s="181">
        <v>37103</v>
      </c>
      <c r="E2582">
        <v>70586</v>
      </c>
      <c r="F2582" t="s">
        <v>3358</v>
      </c>
      <c r="G2582" s="167">
        <v>4170.08</v>
      </c>
      <c r="H2582">
        <v>-3764.65</v>
      </c>
      <c r="I2582">
        <v>405.43</v>
      </c>
      <c r="J2582" s="181">
        <v>37103</v>
      </c>
      <c r="K2582" s="183">
        <v>2001</v>
      </c>
      <c r="L2582" t="s">
        <v>629</v>
      </c>
    </row>
    <row r="2583" spans="3:12" ht="12.75" customHeight="1">
      <c r="C2583">
        <v>3000</v>
      </c>
      <c r="D2583" s="181">
        <v>37043</v>
      </c>
      <c r="E2583">
        <v>70587</v>
      </c>
      <c r="F2583" t="s">
        <v>712</v>
      </c>
      <c r="G2583" s="167">
        <v>9276.57</v>
      </c>
      <c r="H2583">
        <v>-5179.43</v>
      </c>
      <c r="I2583">
        <v>4097.1400000000003</v>
      </c>
      <c r="J2583" s="181">
        <v>37043</v>
      </c>
      <c r="K2583" s="183">
        <v>2001</v>
      </c>
      <c r="L2583" t="s">
        <v>629</v>
      </c>
    </row>
    <row r="2584" spans="3:12" ht="12.75" customHeight="1">
      <c r="C2584">
        <v>3000</v>
      </c>
      <c r="D2584" s="181">
        <v>37043</v>
      </c>
      <c r="E2584">
        <v>70588</v>
      </c>
      <c r="F2584" t="s">
        <v>2911</v>
      </c>
      <c r="G2584" s="167">
        <v>49817.03</v>
      </c>
      <c r="H2584">
        <v>-23178.76</v>
      </c>
      <c r="I2584">
        <v>26638.27</v>
      </c>
      <c r="J2584" s="181">
        <v>37043</v>
      </c>
      <c r="K2584" s="183">
        <v>2001</v>
      </c>
      <c r="L2584" t="s">
        <v>629</v>
      </c>
    </row>
    <row r="2585" spans="3:12" ht="12.75" customHeight="1">
      <c r="C2585">
        <v>3000</v>
      </c>
      <c r="D2585" s="181">
        <v>37134</v>
      </c>
      <c r="E2585">
        <v>70589</v>
      </c>
      <c r="F2585" t="s">
        <v>2815</v>
      </c>
      <c r="G2585" s="167">
        <v>7072.18</v>
      </c>
      <c r="H2585">
        <v>-6286.39</v>
      </c>
      <c r="I2585">
        <v>785.79</v>
      </c>
      <c r="J2585" s="181">
        <v>37134</v>
      </c>
      <c r="K2585" s="183">
        <v>2001</v>
      </c>
      <c r="L2585" t="s">
        <v>629</v>
      </c>
    </row>
    <row r="2586" spans="3:12" ht="12.75" customHeight="1">
      <c r="C2586">
        <v>3000</v>
      </c>
      <c r="D2586" s="181">
        <v>37134</v>
      </c>
      <c r="E2586">
        <v>70590</v>
      </c>
      <c r="F2586" t="s">
        <v>2819</v>
      </c>
      <c r="G2586" s="167">
        <v>18114.41</v>
      </c>
      <c r="H2586">
        <v>-12076.27</v>
      </c>
      <c r="I2586">
        <v>6038.14</v>
      </c>
      <c r="J2586" s="181">
        <v>37134</v>
      </c>
      <c r="K2586" s="183">
        <v>2001</v>
      </c>
      <c r="L2586" t="s">
        <v>629</v>
      </c>
    </row>
    <row r="2587" spans="3:12" ht="12.75" customHeight="1">
      <c r="C2587">
        <v>3000</v>
      </c>
      <c r="D2587" s="181">
        <v>37195</v>
      </c>
      <c r="E2587">
        <v>70591</v>
      </c>
      <c r="F2587" t="s">
        <v>3452</v>
      </c>
      <c r="G2587" s="167">
        <v>4793.6000000000004</v>
      </c>
      <c r="H2587">
        <v>-2063.91</v>
      </c>
      <c r="I2587">
        <v>2729.69</v>
      </c>
      <c r="J2587" s="181">
        <v>37195</v>
      </c>
      <c r="K2587" s="183">
        <v>2001</v>
      </c>
      <c r="L2587" t="s">
        <v>629</v>
      </c>
    </row>
    <row r="2588" spans="3:12" ht="12.75" customHeight="1">
      <c r="C2588">
        <v>3000</v>
      </c>
      <c r="D2588" s="181">
        <v>37195</v>
      </c>
      <c r="E2588">
        <v>70592</v>
      </c>
      <c r="F2588" t="s">
        <v>3459</v>
      </c>
      <c r="G2588" s="167">
        <v>68981.179999999993</v>
      </c>
      <c r="H2588">
        <v>-44550.35</v>
      </c>
      <c r="I2588">
        <v>24430.83</v>
      </c>
      <c r="J2588" s="181">
        <v>37195</v>
      </c>
      <c r="K2588" s="183">
        <v>2001</v>
      </c>
      <c r="L2588" t="s">
        <v>629</v>
      </c>
    </row>
    <row r="2589" spans="3:12" ht="12.75" customHeight="1">
      <c r="C2589">
        <v>3000</v>
      </c>
      <c r="D2589" s="181">
        <v>37164</v>
      </c>
      <c r="E2589">
        <v>70593</v>
      </c>
      <c r="F2589" t="s">
        <v>543</v>
      </c>
      <c r="G2589" s="167">
        <v>12267.2</v>
      </c>
      <c r="H2589">
        <v>-8050.35</v>
      </c>
      <c r="I2589">
        <v>4216.8500000000004</v>
      </c>
      <c r="J2589" s="181">
        <v>37164</v>
      </c>
      <c r="K2589" s="183">
        <v>2001</v>
      </c>
      <c r="L2589" t="s">
        <v>629</v>
      </c>
    </row>
    <row r="2590" spans="3:12" ht="12.75" customHeight="1">
      <c r="C2590">
        <v>3000</v>
      </c>
      <c r="D2590" s="181">
        <v>37256</v>
      </c>
      <c r="E2590">
        <v>70594</v>
      </c>
      <c r="F2590" t="s">
        <v>572</v>
      </c>
      <c r="G2590" s="167">
        <v>10290.39</v>
      </c>
      <c r="H2590">
        <v>-4287.66</v>
      </c>
      <c r="I2590">
        <v>6002.73</v>
      </c>
      <c r="J2590" s="181">
        <v>37256</v>
      </c>
      <c r="K2590" s="183">
        <v>2001</v>
      </c>
      <c r="L2590" t="s">
        <v>629</v>
      </c>
    </row>
    <row r="2591" spans="3:12" ht="12.75" customHeight="1">
      <c r="C2591">
        <v>3000</v>
      </c>
      <c r="D2591" s="181">
        <v>37256</v>
      </c>
      <c r="E2591">
        <v>70596</v>
      </c>
      <c r="F2591" t="s">
        <v>579</v>
      </c>
      <c r="G2591" s="167">
        <v>53206.97</v>
      </c>
      <c r="H2591">
        <v>-22169.57</v>
      </c>
      <c r="I2591">
        <v>31037.4</v>
      </c>
      <c r="J2591" s="181">
        <v>37256</v>
      </c>
      <c r="K2591" s="183">
        <v>2001</v>
      </c>
      <c r="L2591" t="s">
        <v>629</v>
      </c>
    </row>
    <row r="2592" spans="3:12" ht="12.75" customHeight="1">
      <c r="C2592">
        <v>3000</v>
      </c>
      <c r="D2592" s="181">
        <v>37376</v>
      </c>
      <c r="E2592">
        <v>70600</v>
      </c>
      <c r="F2592" t="s">
        <v>1924</v>
      </c>
      <c r="G2592" s="167">
        <v>94883.32</v>
      </c>
      <c r="H2592">
        <v>-36899.06</v>
      </c>
      <c r="I2592">
        <v>57984.26</v>
      </c>
      <c r="J2592" s="181">
        <v>37376</v>
      </c>
      <c r="K2592" s="183">
        <v>2002</v>
      </c>
      <c r="L2592" t="s">
        <v>629</v>
      </c>
    </row>
    <row r="2593" spans="3:12" ht="12.75" customHeight="1">
      <c r="C2593">
        <v>3000</v>
      </c>
      <c r="D2593" s="181">
        <v>37408</v>
      </c>
      <c r="E2593">
        <v>70613</v>
      </c>
      <c r="F2593" t="s">
        <v>3875</v>
      </c>
      <c r="G2593" s="167">
        <v>8521.48</v>
      </c>
      <c r="H2593">
        <v>-4882.1000000000004</v>
      </c>
      <c r="I2593">
        <v>3639.38</v>
      </c>
      <c r="J2593" s="181">
        <v>37408</v>
      </c>
      <c r="K2593" s="183">
        <v>2002</v>
      </c>
      <c r="L2593" t="s">
        <v>629</v>
      </c>
    </row>
    <row r="2594" spans="3:12" ht="12.75" customHeight="1">
      <c r="C2594">
        <v>3000</v>
      </c>
      <c r="D2594" s="181">
        <v>37490</v>
      </c>
      <c r="E2594">
        <v>70614</v>
      </c>
      <c r="F2594" t="s">
        <v>1902</v>
      </c>
      <c r="G2594" s="167">
        <v>19356.3</v>
      </c>
      <c r="H2594">
        <v>-10484.67</v>
      </c>
      <c r="I2594">
        <v>8871.6299999999992</v>
      </c>
      <c r="J2594" s="181">
        <v>37490</v>
      </c>
      <c r="K2594" s="183">
        <v>2002</v>
      </c>
      <c r="L2594" t="s">
        <v>629</v>
      </c>
    </row>
    <row r="2595" spans="3:12" ht="12.75" customHeight="1">
      <c r="C2595">
        <v>3000</v>
      </c>
      <c r="D2595" s="181">
        <v>37469</v>
      </c>
      <c r="E2595">
        <v>70615</v>
      </c>
      <c r="F2595" t="s">
        <v>3572</v>
      </c>
      <c r="G2595" s="167">
        <v>19570.3</v>
      </c>
      <c r="H2595">
        <v>-10804.44</v>
      </c>
      <c r="I2595">
        <v>8765.86</v>
      </c>
      <c r="J2595" s="181">
        <v>37469</v>
      </c>
      <c r="K2595" s="183">
        <v>2002</v>
      </c>
      <c r="L2595" t="s">
        <v>629</v>
      </c>
    </row>
    <row r="2596" spans="3:12" ht="12.75" customHeight="1">
      <c r="C2596">
        <v>3000</v>
      </c>
      <c r="D2596" s="181">
        <v>37529</v>
      </c>
      <c r="E2596">
        <v>70616</v>
      </c>
      <c r="F2596" t="s">
        <v>1653</v>
      </c>
      <c r="G2596" s="167">
        <v>14693.97</v>
      </c>
      <c r="H2596">
        <v>-5204.12</v>
      </c>
      <c r="I2596">
        <v>9489.85</v>
      </c>
      <c r="J2596" s="181">
        <v>37529</v>
      </c>
      <c r="K2596" s="183">
        <v>2002</v>
      </c>
      <c r="L2596" t="s">
        <v>629</v>
      </c>
    </row>
    <row r="2597" spans="3:12" ht="12.75" customHeight="1">
      <c r="C2597">
        <v>3000</v>
      </c>
      <c r="D2597" s="181">
        <v>37437</v>
      </c>
      <c r="E2597">
        <v>70619</v>
      </c>
      <c r="F2597" t="s">
        <v>3914</v>
      </c>
      <c r="G2597" s="167">
        <v>9128.17</v>
      </c>
      <c r="H2597">
        <v>-3423.06</v>
      </c>
      <c r="I2597">
        <v>5705.11</v>
      </c>
      <c r="J2597" s="181">
        <v>37437</v>
      </c>
      <c r="K2597" s="183">
        <v>2002</v>
      </c>
      <c r="L2597" t="s">
        <v>629</v>
      </c>
    </row>
    <row r="2598" spans="3:12" ht="12.75" customHeight="1">
      <c r="C2598">
        <v>3000</v>
      </c>
      <c r="D2598" s="181">
        <v>37560</v>
      </c>
      <c r="E2598">
        <v>70620</v>
      </c>
      <c r="F2598" t="s">
        <v>1670</v>
      </c>
      <c r="G2598" s="167">
        <v>76575.53</v>
      </c>
      <c r="H2598">
        <v>-26588.720000000001</v>
      </c>
      <c r="I2598">
        <v>49986.81</v>
      </c>
      <c r="J2598" s="181">
        <v>37560</v>
      </c>
      <c r="K2598" s="183">
        <v>2002</v>
      </c>
      <c r="L2598" t="s">
        <v>629</v>
      </c>
    </row>
    <row r="2599" spans="3:12" ht="12.75" customHeight="1">
      <c r="C2599">
        <v>3000</v>
      </c>
      <c r="D2599" s="181">
        <v>37529</v>
      </c>
      <c r="E2599">
        <v>70621</v>
      </c>
      <c r="F2599" t="s">
        <v>1652</v>
      </c>
      <c r="G2599" s="167">
        <v>13683.17</v>
      </c>
      <c r="H2599">
        <v>-4846.12</v>
      </c>
      <c r="I2599">
        <v>8837.0499999999993</v>
      </c>
      <c r="J2599" s="181">
        <v>37529</v>
      </c>
      <c r="K2599" s="183">
        <v>2002</v>
      </c>
      <c r="L2599" t="s">
        <v>629</v>
      </c>
    </row>
    <row r="2600" spans="3:12" ht="12.75" customHeight="1">
      <c r="C2600">
        <v>3000</v>
      </c>
      <c r="D2600" s="181">
        <v>37560</v>
      </c>
      <c r="E2600">
        <v>70623</v>
      </c>
      <c r="F2600" t="s">
        <v>1666</v>
      </c>
      <c r="G2600" s="167">
        <v>19949.080000000002</v>
      </c>
      <c r="H2600">
        <v>-6926.76</v>
      </c>
      <c r="I2600">
        <v>13022.32</v>
      </c>
      <c r="J2600" s="181">
        <v>37560</v>
      </c>
      <c r="K2600" s="183">
        <v>2002</v>
      </c>
      <c r="L2600" t="s">
        <v>629</v>
      </c>
    </row>
    <row r="2601" spans="3:12" ht="12.75" customHeight="1">
      <c r="C2601">
        <v>3000</v>
      </c>
      <c r="D2601" s="181">
        <v>38518</v>
      </c>
      <c r="E2601">
        <v>70739</v>
      </c>
      <c r="F2601" t="s">
        <v>346</v>
      </c>
      <c r="G2601" s="167">
        <v>42290.82</v>
      </c>
      <c r="H2601">
        <v>-4698.9799999999996</v>
      </c>
      <c r="I2601">
        <v>37591.839999999997</v>
      </c>
      <c r="J2601" s="181">
        <v>38518</v>
      </c>
      <c r="K2601" s="183">
        <v>2005</v>
      </c>
      <c r="L2601" t="s">
        <v>629</v>
      </c>
    </row>
    <row r="2602" spans="3:12" ht="12.75" customHeight="1">
      <c r="C2602">
        <v>3000</v>
      </c>
      <c r="D2602" s="181">
        <v>38504</v>
      </c>
      <c r="E2602">
        <v>70748</v>
      </c>
      <c r="F2602" t="s">
        <v>347</v>
      </c>
      <c r="G2602" s="167">
        <v>42290.81</v>
      </c>
      <c r="H2602">
        <v>-4698.9799999999996</v>
      </c>
      <c r="I2602">
        <v>37591.83</v>
      </c>
      <c r="J2602" s="181">
        <v>38504</v>
      </c>
      <c r="K2602" s="183">
        <v>2005</v>
      </c>
      <c r="L2602" t="s">
        <v>629</v>
      </c>
    </row>
    <row r="2603" spans="3:12" ht="12.75" customHeight="1">
      <c r="C2603">
        <v>3000</v>
      </c>
      <c r="D2603" s="181">
        <v>38618</v>
      </c>
      <c r="E2603">
        <v>70752</v>
      </c>
      <c r="F2603" t="s">
        <v>996</v>
      </c>
      <c r="G2603" s="167">
        <v>8952.26</v>
      </c>
      <c r="H2603">
        <v>-1989.39</v>
      </c>
      <c r="I2603">
        <v>6962.87</v>
      </c>
      <c r="J2603" s="181">
        <v>38618</v>
      </c>
      <c r="K2603" s="183">
        <v>2005</v>
      </c>
      <c r="L2603" t="s">
        <v>629</v>
      </c>
    </row>
    <row r="2604" spans="3:12" ht="12.75" customHeight="1">
      <c r="C2604">
        <v>3000</v>
      </c>
      <c r="D2604" s="181">
        <v>38504</v>
      </c>
      <c r="E2604">
        <v>70755</v>
      </c>
      <c r="F2604" t="s">
        <v>351</v>
      </c>
      <c r="G2604" s="167">
        <v>506224.37</v>
      </c>
      <c r="H2604">
        <v>-84370.73</v>
      </c>
      <c r="I2604">
        <v>421853.64</v>
      </c>
      <c r="J2604" s="181">
        <v>38504</v>
      </c>
      <c r="K2604" s="183">
        <v>2005</v>
      </c>
      <c r="L2604" t="s">
        <v>629</v>
      </c>
    </row>
    <row r="2605" spans="3:12" ht="12.75" customHeight="1">
      <c r="C2605">
        <v>3000</v>
      </c>
      <c r="D2605" s="181">
        <v>38504</v>
      </c>
      <c r="E2605">
        <v>70756</v>
      </c>
      <c r="F2605" t="s">
        <v>352</v>
      </c>
      <c r="G2605" s="167">
        <v>72479.62</v>
      </c>
      <c r="H2605">
        <v>-8053.3</v>
      </c>
      <c r="I2605">
        <v>64426.32</v>
      </c>
      <c r="J2605" s="181">
        <v>38504</v>
      </c>
      <c r="K2605" s="183">
        <v>2005</v>
      </c>
      <c r="L2605" t="s">
        <v>629</v>
      </c>
    </row>
    <row r="2606" spans="3:12" ht="12.75" customHeight="1">
      <c r="C2606">
        <v>3000</v>
      </c>
      <c r="D2606" s="181">
        <v>38504</v>
      </c>
      <c r="E2606">
        <v>70757</v>
      </c>
      <c r="F2606" t="s">
        <v>353</v>
      </c>
      <c r="G2606" s="167">
        <v>146308.69</v>
      </c>
      <c r="H2606">
        <v>-24384.78</v>
      </c>
      <c r="I2606">
        <v>121923.91</v>
      </c>
      <c r="J2606" s="181">
        <v>38504</v>
      </c>
      <c r="K2606" s="183">
        <v>2005</v>
      </c>
      <c r="L2606" t="s">
        <v>629</v>
      </c>
    </row>
    <row r="2607" spans="3:12" ht="12.75" customHeight="1">
      <c r="C2607">
        <v>3000</v>
      </c>
      <c r="D2607" s="181">
        <v>38504</v>
      </c>
      <c r="E2607">
        <v>70759</v>
      </c>
      <c r="F2607" t="s">
        <v>355</v>
      </c>
      <c r="G2607" s="167">
        <v>201147.82</v>
      </c>
      <c r="H2607">
        <v>-17879.8</v>
      </c>
      <c r="I2607">
        <v>183268.02</v>
      </c>
      <c r="J2607" s="181">
        <v>38504</v>
      </c>
      <c r="K2607" s="183">
        <v>2005</v>
      </c>
      <c r="L2607" t="s">
        <v>629</v>
      </c>
    </row>
    <row r="2608" spans="3:12" ht="12.75" customHeight="1">
      <c r="C2608">
        <v>3000</v>
      </c>
      <c r="D2608" s="181">
        <v>38504</v>
      </c>
      <c r="E2608">
        <v>70762</v>
      </c>
      <c r="F2608" t="s">
        <v>356</v>
      </c>
      <c r="G2608" s="167">
        <v>24875.360000000001</v>
      </c>
      <c r="H2608">
        <v>-3357.02</v>
      </c>
      <c r="I2608">
        <v>21518.34</v>
      </c>
      <c r="J2608" s="181">
        <v>38504</v>
      </c>
      <c r="K2608" s="183">
        <v>2005</v>
      </c>
      <c r="L2608" t="s">
        <v>629</v>
      </c>
    </row>
    <row r="2609" spans="3:12" ht="12.75" customHeight="1">
      <c r="C2609">
        <v>3000</v>
      </c>
      <c r="D2609" s="181">
        <v>38504</v>
      </c>
      <c r="E2609">
        <v>70779</v>
      </c>
      <c r="F2609" t="s">
        <v>358</v>
      </c>
      <c r="G2609" s="167">
        <v>494608.91</v>
      </c>
      <c r="H2609">
        <v>-59040.13</v>
      </c>
      <c r="I2609">
        <v>435568.78</v>
      </c>
      <c r="J2609" s="181">
        <v>38504</v>
      </c>
      <c r="K2609" s="183">
        <v>2005</v>
      </c>
      <c r="L2609" t="s">
        <v>629</v>
      </c>
    </row>
    <row r="2610" spans="3:12" ht="12.75" customHeight="1">
      <c r="C2610">
        <v>3000</v>
      </c>
      <c r="D2610" s="181">
        <v>38504</v>
      </c>
      <c r="E2610">
        <v>70781</v>
      </c>
      <c r="F2610" t="s">
        <v>359</v>
      </c>
      <c r="G2610" s="167">
        <v>526853.12</v>
      </c>
      <c r="H2610">
        <v>-62889.03</v>
      </c>
      <c r="I2610">
        <v>463964.09</v>
      </c>
      <c r="J2610" s="181">
        <v>38504</v>
      </c>
      <c r="K2610" s="183">
        <v>2005</v>
      </c>
      <c r="L2610" t="s">
        <v>629</v>
      </c>
    </row>
    <row r="2611" spans="3:12" ht="12.75" customHeight="1">
      <c r="C2611">
        <v>3000</v>
      </c>
      <c r="D2611" s="181">
        <v>38534</v>
      </c>
      <c r="E2611">
        <v>70786</v>
      </c>
      <c r="F2611" t="s">
        <v>361</v>
      </c>
      <c r="G2611" s="167">
        <v>73063.88</v>
      </c>
      <c r="H2611">
        <v>-9894.07</v>
      </c>
      <c r="I2611">
        <v>63169.81</v>
      </c>
      <c r="J2611" s="181">
        <v>38534</v>
      </c>
      <c r="K2611" s="183">
        <v>2005</v>
      </c>
      <c r="L2611" t="s">
        <v>629</v>
      </c>
    </row>
    <row r="2612" spans="3:12" ht="12.75" customHeight="1">
      <c r="C2612">
        <v>3000</v>
      </c>
      <c r="D2612" s="181">
        <v>38574</v>
      </c>
      <c r="E2612">
        <v>70791</v>
      </c>
      <c r="F2612" t="s">
        <v>2605</v>
      </c>
      <c r="G2612" s="167">
        <v>65931.7</v>
      </c>
      <c r="H2612">
        <v>-8928.25</v>
      </c>
      <c r="I2612">
        <v>57003.45</v>
      </c>
      <c r="J2612" s="181">
        <v>38574</v>
      </c>
      <c r="K2612" s="183">
        <v>2005</v>
      </c>
      <c r="L2612" t="s">
        <v>629</v>
      </c>
    </row>
    <row r="2613" spans="3:12" ht="12.75" customHeight="1">
      <c r="C2613">
        <v>3000</v>
      </c>
      <c r="D2613" s="181">
        <v>38519</v>
      </c>
      <c r="E2613">
        <v>70795</v>
      </c>
      <c r="F2613" t="s">
        <v>364</v>
      </c>
      <c r="G2613" s="167">
        <v>68123.61</v>
      </c>
      <c r="H2613">
        <v>-9225.08</v>
      </c>
      <c r="I2613">
        <v>58898.53</v>
      </c>
      <c r="J2613" s="181">
        <v>38519</v>
      </c>
      <c r="K2613" s="183">
        <v>2005</v>
      </c>
      <c r="L2613" t="s">
        <v>629</v>
      </c>
    </row>
    <row r="2614" spans="3:12" ht="12.75" customHeight="1">
      <c r="C2614">
        <v>3000</v>
      </c>
      <c r="D2614" s="181">
        <v>38686</v>
      </c>
      <c r="E2614">
        <v>70803</v>
      </c>
      <c r="F2614" t="s">
        <v>2606</v>
      </c>
      <c r="G2614" s="167">
        <v>907727.99</v>
      </c>
      <c r="H2614">
        <v>-75644</v>
      </c>
      <c r="I2614">
        <v>832083.99</v>
      </c>
      <c r="J2614" s="181">
        <v>38686</v>
      </c>
      <c r="K2614" s="183">
        <v>2005</v>
      </c>
      <c r="L2614" t="s">
        <v>629</v>
      </c>
    </row>
    <row r="2615" spans="3:12" ht="12.75" customHeight="1">
      <c r="C2615">
        <v>3000</v>
      </c>
      <c r="D2615" s="181">
        <v>38504</v>
      </c>
      <c r="E2615">
        <v>70821</v>
      </c>
      <c r="F2615" t="s">
        <v>2607</v>
      </c>
      <c r="G2615" s="167">
        <v>1250209.1200000001</v>
      </c>
      <c r="H2615">
        <v>-130230.12</v>
      </c>
      <c r="I2615">
        <v>1119979</v>
      </c>
      <c r="J2615" s="181">
        <v>38504</v>
      </c>
      <c r="K2615" s="183">
        <v>2005</v>
      </c>
      <c r="L2615" t="s">
        <v>629</v>
      </c>
    </row>
    <row r="2616" spans="3:12" ht="12.75" customHeight="1">
      <c r="C2616">
        <v>3000</v>
      </c>
      <c r="D2616" s="181">
        <v>38504</v>
      </c>
      <c r="E2616">
        <v>70822</v>
      </c>
      <c r="F2616" t="s">
        <v>2608</v>
      </c>
      <c r="G2616" s="167">
        <v>69815.38</v>
      </c>
      <c r="H2616">
        <v>-4848.29</v>
      </c>
      <c r="I2616">
        <v>64967.09</v>
      </c>
      <c r="J2616" s="181">
        <v>38504</v>
      </c>
      <c r="K2616" s="183">
        <v>2005</v>
      </c>
      <c r="L2616" t="s">
        <v>629</v>
      </c>
    </row>
    <row r="2617" spans="3:12" ht="12.75" customHeight="1">
      <c r="C2617">
        <v>3000</v>
      </c>
      <c r="D2617" s="181">
        <v>38504</v>
      </c>
      <c r="E2617">
        <v>70828</v>
      </c>
      <c r="F2617" t="s">
        <v>2609</v>
      </c>
      <c r="G2617" s="167">
        <v>20089.52</v>
      </c>
      <c r="H2617">
        <v>-1395.11</v>
      </c>
      <c r="I2617">
        <v>18694.41</v>
      </c>
      <c r="J2617" s="181">
        <v>38504</v>
      </c>
      <c r="K2617" s="183">
        <v>2005</v>
      </c>
      <c r="L2617" t="s">
        <v>629</v>
      </c>
    </row>
    <row r="2618" spans="3:12" ht="12.75" customHeight="1">
      <c r="C2618">
        <v>3000</v>
      </c>
      <c r="D2618" s="181">
        <v>38504</v>
      </c>
      <c r="E2618">
        <v>70841</v>
      </c>
      <c r="F2618" t="s">
        <v>2610</v>
      </c>
      <c r="G2618" s="167">
        <v>68546.64</v>
      </c>
      <c r="H2618">
        <v>-4760.1899999999996</v>
      </c>
      <c r="I2618">
        <v>63786.45</v>
      </c>
      <c r="J2618" s="181">
        <v>38504</v>
      </c>
      <c r="K2618" s="183">
        <v>2005</v>
      </c>
      <c r="L2618" t="s">
        <v>629</v>
      </c>
    </row>
    <row r="2619" spans="3:12" ht="12.75" customHeight="1">
      <c r="C2619">
        <v>3000</v>
      </c>
      <c r="D2619" s="181">
        <v>38735</v>
      </c>
      <c r="E2619">
        <v>70856</v>
      </c>
      <c r="F2619" t="s">
        <v>2611</v>
      </c>
      <c r="G2619" s="167">
        <v>241012.02</v>
      </c>
      <c r="H2619">
        <v>-30126.5</v>
      </c>
      <c r="I2619">
        <v>210885.52</v>
      </c>
      <c r="J2619" s="181">
        <v>38735</v>
      </c>
      <c r="K2619" s="183">
        <v>2006</v>
      </c>
      <c r="L2619" t="s">
        <v>629</v>
      </c>
    </row>
    <row r="2620" spans="3:12" ht="12.75" customHeight="1">
      <c r="C2620">
        <v>3000</v>
      </c>
      <c r="D2620" s="181">
        <v>38551</v>
      </c>
      <c r="E2620">
        <v>70861</v>
      </c>
      <c r="F2620" t="s">
        <v>2612</v>
      </c>
      <c r="G2620" s="167">
        <v>115547.73</v>
      </c>
      <c r="H2620">
        <v>-7221.74</v>
      </c>
      <c r="I2620">
        <v>108325.99</v>
      </c>
      <c r="J2620" s="181">
        <v>38551</v>
      </c>
      <c r="K2620" s="183">
        <v>2005</v>
      </c>
      <c r="L2620" t="s">
        <v>629</v>
      </c>
    </row>
    <row r="2621" spans="3:12" ht="12.75" customHeight="1">
      <c r="C2621">
        <v>3000</v>
      </c>
      <c r="D2621" s="181">
        <v>38504</v>
      </c>
      <c r="E2621">
        <v>70862</v>
      </c>
      <c r="F2621" t="s">
        <v>2613</v>
      </c>
      <c r="G2621" s="167">
        <v>44940</v>
      </c>
      <c r="H2621">
        <v>-2808.75</v>
      </c>
      <c r="I2621">
        <v>42131.25</v>
      </c>
      <c r="J2621" s="181">
        <v>38504</v>
      </c>
      <c r="K2621" s="183">
        <v>2005</v>
      </c>
      <c r="L2621" t="s">
        <v>629</v>
      </c>
    </row>
    <row r="2622" spans="3:12" ht="12.75" customHeight="1">
      <c r="C2622">
        <v>3000</v>
      </c>
      <c r="D2622" s="181">
        <v>38811</v>
      </c>
      <c r="E2622">
        <v>70864</v>
      </c>
      <c r="F2622" t="s">
        <v>2614</v>
      </c>
      <c r="G2622" s="167">
        <v>59146.080000000002</v>
      </c>
      <c r="H2622">
        <v>-7393.26</v>
      </c>
      <c r="I2622">
        <v>51752.82</v>
      </c>
      <c r="J2622" s="181">
        <v>38811</v>
      </c>
      <c r="K2622" s="183">
        <v>2006</v>
      </c>
      <c r="L2622" t="s">
        <v>629</v>
      </c>
    </row>
    <row r="2623" spans="3:12" ht="12.75" customHeight="1">
      <c r="C2623">
        <v>3000</v>
      </c>
      <c r="D2623" s="181">
        <v>38504</v>
      </c>
      <c r="E2623">
        <v>70901</v>
      </c>
      <c r="F2623" t="s">
        <v>2615</v>
      </c>
      <c r="G2623" s="167">
        <v>33199.03</v>
      </c>
      <c r="H2623">
        <v>-2766.58</v>
      </c>
      <c r="I2623">
        <v>30432.45</v>
      </c>
      <c r="J2623" s="181">
        <v>38504</v>
      </c>
      <c r="K2623" s="183">
        <v>2005</v>
      </c>
      <c r="L2623" t="s">
        <v>629</v>
      </c>
    </row>
    <row r="2624" spans="3:12" ht="12.75" customHeight="1">
      <c r="C2624">
        <v>3000</v>
      </c>
      <c r="D2624" s="181">
        <v>38504</v>
      </c>
      <c r="E2624">
        <v>70902</v>
      </c>
      <c r="F2624" t="s">
        <v>2616</v>
      </c>
      <c r="G2624" s="167">
        <v>142516.67000000001</v>
      </c>
      <c r="H2624">
        <v>-7917.59</v>
      </c>
      <c r="I2624">
        <v>134599.07999999999</v>
      </c>
      <c r="J2624" s="181">
        <v>38504</v>
      </c>
      <c r="K2624" s="183">
        <v>2005</v>
      </c>
      <c r="L2624" t="s">
        <v>629</v>
      </c>
    </row>
    <row r="2625" spans="3:12" ht="12.75" customHeight="1">
      <c r="C2625">
        <v>3000</v>
      </c>
      <c r="D2625" s="181">
        <v>38504</v>
      </c>
      <c r="E2625">
        <v>70903</v>
      </c>
      <c r="F2625" t="s">
        <v>2617</v>
      </c>
      <c r="G2625" s="167">
        <v>58328.44</v>
      </c>
      <c r="H2625">
        <v>-4235.1099999999997</v>
      </c>
      <c r="I2625">
        <v>54093.33</v>
      </c>
      <c r="J2625" s="181">
        <v>38504</v>
      </c>
      <c r="K2625" s="183">
        <v>2005</v>
      </c>
      <c r="L2625" t="s">
        <v>629</v>
      </c>
    </row>
    <row r="2626" spans="3:12" ht="12.75" customHeight="1">
      <c r="C2626">
        <v>3000</v>
      </c>
      <c r="D2626" s="181">
        <v>38504</v>
      </c>
      <c r="E2626">
        <v>70904</v>
      </c>
      <c r="F2626" t="s">
        <v>2618</v>
      </c>
      <c r="G2626" s="167">
        <v>11379.12</v>
      </c>
      <c r="H2626">
        <v>-632.16999999999996</v>
      </c>
      <c r="I2626">
        <v>10746.95</v>
      </c>
      <c r="J2626" s="181">
        <v>38504</v>
      </c>
      <c r="K2626" s="183">
        <v>2005</v>
      </c>
      <c r="L2626" t="s">
        <v>629</v>
      </c>
    </row>
    <row r="2627" spans="3:12" ht="12.75" customHeight="1">
      <c r="C2627">
        <v>3000</v>
      </c>
      <c r="D2627" s="181">
        <v>38504</v>
      </c>
      <c r="E2627">
        <v>70905</v>
      </c>
      <c r="F2627" t="s">
        <v>2619</v>
      </c>
      <c r="G2627" s="167">
        <v>59875.16</v>
      </c>
      <c r="H2627">
        <v>-4989.59</v>
      </c>
      <c r="I2627">
        <v>54885.57</v>
      </c>
      <c r="J2627" s="181">
        <v>38504</v>
      </c>
      <c r="K2627" s="183">
        <v>2005</v>
      </c>
      <c r="L2627" t="s">
        <v>629</v>
      </c>
    </row>
    <row r="2628" spans="3:12" ht="12.75" customHeight="1">
      <c r="C2628">
        <v>3000</v>
      </c>
      <c r="D2628" s="181">
        <v>38504</v>
      </c>
      <c r="E2628">
        <v>70909</v>
      </c>
      <c r="F2628" t="s">
        <v>2620</v>
      </c>
      <c r="G2628" s="167">
        <v>8210.36</v>
      </c>
      <c r="H2628">
        <v>-456.14</v>
      </c>
      <c r="I2628">
        <v>7754.22</v>
      </c>
      <c r="J2628" s="181">
        <v>38504</v>
      </c>
      <c r="K2628" s="183">
        <v>2005</v>
      </c>
      <c r="L2628" t="s">
        <v>629</v>
      </c>
    </row>
    <row r="2629" spans="3:12" ht="12.75" customHeight="1">
      <c r="C2629">
        <v>3000</v>
      </c>
      <c r="D2629" s="181">
        <v>38504</v>
      </c>
      <c r="E2629">
        <v>70913</v>
      </c>
      <c r="F2629" t="s">
        <v>2621</v>
      </c>
      <c r="G2629" s="167">
        <v>13972.58</v>
      </c>
      <c r="H2629">
        <v>-776.25</v>
      </c>
      <c r="I2629">
        <v>13196.33</v>
      </c>
      <c r="J2629" s="181">
        <v>38504</v>
      </c>
      <c r="K2629" s="183">
        <v>2005</v>
      </c>
      <c r="L2629" t="s">
        <v>629</v>
      </c>
    </row>
    <row r="2630" spans="3:12" ht="12.75" customHeight="1">
      <c r="C2630">
        <v>3000</v>
      </c>
      <c r="D2630" s="181">
        <v>38504</v>
      </c>
      <c r="E2630">
        <v>70915</v>
      </c>
      <c r="F2630" t="s">
        <v>2622</v>
      </c>
      <c r="G2630" s="167">
        <v>8821.5400000000009</v>
      </c>
      <c r="H2630">
        <v>-490.09</v>
      </c>
      <c r="I2630">
        <v>8331.4500000000007</v>
      </c>
      <c r="J2630" s="181">
        <v>38504</v>
      </c>
      <c r="K2630" s="183">
        <v>2005</v>
      </c>
      <c r="L2630" t="s">
        <v>629</v>
      </c>
    </row>
    <row r="2631" spans="3:12" ht="12.75" customHeight="1">
      <c r="C2631">
        <v>3000</v>
      </c>
      <c r="D2631" s="181">
        <v>38504</v>
      </c>
      <c r="E2631">
        <v>70920</v>
      </c>
      <c r="F2631" t="s">
        <v>2623</v>
      </c>
      <c r="G2631" s="167">
        <v>196544.46</v>
      </c>
      <c r="H2631">
        <v>-16378.71</v>
      </c>
      <c r="I2631">
        <v>180165.75</v>
      </c>
      <c r="J2631" s="181">
        <v>38504</v>
      </c>
      <c r="K2631" s="183">
        <v>2005</v>
      </c>
      <c r="L2631" t="s">
        <v>629</v>
      </c>
    </row>
    <row r="2632" spans="3:12" ht="12.75" customHeight="1">
      <c r="C2632">
        <v>3000</v>
      </c>
      <c r="D2632" s="181">
        <v>38504</v>
      </c>
      <c r="E2632">
        <v>70924</v>
      </c>
      <c r="F2632" t="s">
        <v>2624</v>
      </c>
      <c r="G2632" s="167">
        <v>25656.57</v>
      </c>
      <c r="H2632">
        <v>-1425.37</v>
      </c>
      <c r="I2632">
        <v>24231.200000000001</v>
      </c>
      <c r="J2632" s="181">
        <v>38504</v>
      </c>
      <c r="K2632" s="183">
        <v>2005</v>
      </c>
      <c r="L2632" t="s">
        <v>629</v>
      </c>
    </row>
    <row r="2633" spans="3:12" ht="12.75" customHeight="1">
      <c r="C2633">
        <v>3000</v>
      </c>
      <c r="D2633" s="181">
        <v>38854</v>
      </c>
      <c r="E2633">
        <v>70927</v>
      </c>
      <c r="F2633" t="s">
        <v>1269</v>
      </c>
      <c r="G2633" s="167">
        <v>298758.98</v>
      </c>
      <c r="H2633">
        <v>-13278.18</v>
      </c>
      <c r="I2633">
        <v>285480.8</v>
      </c>
      <c r="J2633" s="181">
        <v>38854</v>
      </c>
      <c r="K2633" s="183">
        <v>2006</v>
      </c>
      <c r="L2633" t="s">
        <v>629</v>
      </c>
    </row>
    <row r="2634" spans="3:12" ht="12.75" customHeight="1">
      <c r="C2634">
        <v>3000</v>
      </c>
      <c r="D2634" s="181">
        <v>38504</v>
      </c>
      <c r="E2634">
        <v>70933</v>
      </c>
      <c r="F2634" t="s">
        <v>1270</v>
      </c>
      <c r="G2634" s="167">
        <v>44430.47</v>
      </c>
      <c r="H2634">
        <v>-2468.36</v>
      </c>
      <c r="I2634">
        <v>41962.11</v>
      </c>
      <c r="J2634" s="181">
        <v>38504</v>
      </c>
      <c r="K2634" s="183">
        <v>2005</v>
      </c>
      <c r="L2634" t="s">
        <v>629</v>
      </c>
    </row>
    <row r="2635" spans="3:12" ht="12.75" customHeight="1">
      <c r="C2635">
        <v>3000</v>
      </c>
      <c r="D2635" s="181">
        <v>38504</v>
      </c>
      <c r="E2635">
        <v>70934</v>
      </c>
      <c r="F2635" t="s">
        <v>1271</v>
      </c>
      <c r="G2635" s="167">
        <v>7172.73</v>
      </c>
      <c r="H2635">
        <v>-796.97</v>
      </c>
      <c r="I2635">
        <v>6375.76</v>
      </c>
      <c r="J2635" s="181">
        <v>38504</v>
      </c>
      <c r="K2635" s="183">
        <v>2005</v>
      </c>
      <c r="L2635" t="s">
        <v>629</v>
      </c>
    </row>
    <row r="2636" spans="3:12" ht="12.75" customHeight="1">
      <c r="C2636">
        <v>3000</v>
      </c>
      <c r="D2636" s="181">
        <v>38504</v>
      </c>
      <c r="E2636">
        <v>70935</v>
      </c>
      <c r="F2636" t="s">
        <v>1272</v>
      </c>
      <c r="G2636" s="167">
        <v>78234.45</v>
      </c>
      <c r="H2636">
        <v>-4346.3599999999997</v>
      </c>
      <c r="I2636">
        <v>73888.09</v>
      </c>
      <c r="J2636" s="181">
        <v>38504</v>
      </c>
      <c r="K2636" s="183">
        <v>2005</v>
      </c>
      <c r="L2636" t="s">
        <v>629</v>
      </c>
    </row>
    <row r="2637" spans="3:12" ht="12.75" customHeight="1">
      <c r="C2637">
        <v>3000</v>
      </c>
      <c r="D2637" s="181">
        <v>38504</v>
      </c>
      <c r="E2637">
        <v>70936</v>
      </c>
      <c r="F2637" t="s">
        <v>1273</v>
      </c>
      <c r="G2637" s="167">
        <v>11732.72</v>
      </c>
      <c r="H2637">
        <v>-651.82000000000005</v>
      </c>
      <c r="I2637">
        <v>11080.9</v>
      </c>
      <c r="J2637" s="181">
        <v>38504</v>
      </c>
      <c r="K2637" s="183">
        <v>2005</v>
      </c>
      <c r="L2637" t="s">
        <v>629</v>
      </c>
    </row>
    <row r="2638" spans="3:12" ht="12.75" customHeight="1">
      <c r="C2638">
        <v>3000</v>
      </c>
      <c r="D2638" s="181">
        <v>38504</v>
      </c>
      <c r="E2638">
        <v>70937</v>
      </c>
      <c r="F2638" t="s">
        <v>1274</v>
      </c>
      <c r="G2638" s="167">
        <v>32968.050000000003</v>
      </c>
      <c r="H2638">
        <v>-1831.56</v>
      </c>
      <c r="I2638">
        <v>31136.49</v>
      </c>
      <c r="J2638" s="181">
        <v>38504</v>
      </c>
      <c r="K2638" s="183">
        <v>2005</v>
      </c>
      <c r="L2638" t="s">
        <v>629</v>
      </c>
    </row>
    <row r="2639" spans="3:12" ht="12.75" customHeight="1">
      <c r="C2639">
        <v>3000</v>
      </c>
      <c r="D2639" s="181">
        <v>38504</v>
      </c>
      <c r="E2639">
        <v>70938</v>
      </c>
      <c r="F2639" t="s">
        <v>1275</v>
      </c>
      <c r="G2639" s="167">
        <v>20089.21</v>
      </c>
      <c r="H2639">
        <v>-1116.07</v>
      </c>
      <c r="I2639">
        <v>18973.14</v>
      </c>
      <c r="J2639" s="181">
        <v>38504</v>
      </c>
      <c r="K2639" s="183">
        <v>2005</v>
      </c>
      <c r="L2639" t="s">
        <v>629</v>
      </c>
    </row>
    <row r="2640" spans="3:12" ht="12.75" customHeight="1">
      <c r="C2640">
        <v>3000</v>
      </c>
      <c r="D2640" s="181">
        <v>38504</v>
      </c>
      <c r="E2640">
        <v>70939</v>
      </c>
      <c r="F2640" t="s">
        <v>1276</v>
      </c>
      <c r="G2640" s="167">
        <v>91374.53</v>
      </c>
      <c r="H2640">
        <v>-5076.37</v>
      </c>
      <c r="I2640">
        <v>86298.16</v>
      </c>
      <c r="J2640" s="181">
        <v>38504</v>
      </c>
      <c r="K2640" s="183">
        <v>2005</v>
      </c>
      <c r="L2640" t="s">
        <v>629</v>
      </c>
    </row>
    <row r="2641" spans="3:12" ht="12.75" customHeight="1">
      <c r="C2641">
        <v>3000</v>
      </c>
      <c r="D2641" s="181">
        <v>38504</v>
      </c>
      <c r="E2641">
        <v>70940</v>
      </c>
      <c r="F2641" t="s">
        <v>1277</v>
      </c>
      <c r="G2641" s="167">
        <v>66898.039999999994</v>
      </c>
      <c r="H2641">
        <v>-3716.56</v>
      </c>
      <c r="I2641">
        <v>63181.48</v>
      </c>
      <c r="J2641" s="181">
        <v>38504</v>
      </c>
      <c r="K2641" s="183">
        <v>2005</v>
      </c>
      <c r="L2641" t="s">
        <v>629</v>
      </c>
    </row>
    <row r="2642" spans="3:12" ht="12.75" customHeight="1">
      <c r="C2642">
        <v>3000</v>
      </c>
      <c r="D2642" s="181">
        <v>38504</v>
      </c>
      <c r="E2642">
        <v>70941</v>
      </c>
      <c r="F2642" t="s">
        <v>1278</v>
      </c>
      <c r="G2642" s="167">
        <v>45072.11</v>
      </c>
      <c r="H2642">
        <v>-3756.01</v>
      </c>
      <c r="I2642">
        <v>41316.1</v>
      </c>
      <c r="J2642" s="181">
        <v>38504</v>
      </c>
      <c r="K2642" s="183">
        <v>2005</v>
      </c>
      <c r="L2642" t="s">
        <v>629</v>
      </c>
    </row>
    <row r="2643" spans="3:12" ht="12.75" customHeight="1">
      <c r="C2643">
        <v>3000</v>
      </c>
      <c r="D2643" s="181">
        <v>38504</v>
      </c>
      <c r="E2643">
        <v>70942</v>
      </c>
      <c r="F2643" t="s">
        <v>1279</v>
      </c>
      <c r="G2643" s="167">
        <v>6784.47</v>
      </c>
      <c r="H2643">
        <v>-376.91</v>
      </c>
      <c r="I2643">
        <v>6407.56</v>
      </c>
      <c r="J2643" s="181">
        <v>38504</v>
      </c>
      <c r="K2643" s="183">
        <v>2005</v>
      </c>
      <c r="L2643" t="s">
        <v>629</v>
      </c>
    </row>
    <row r="2644" spans="3:12" ht="12.75" customHeight="1">
      <c r="C2644">
        <v>3000</v>
      </c>
      <c r="D2644" s="181">
        <v>38504</v>
      </c>
      <c r="E2644">
        <v>70943</v>
      </c>
      <c r="F2644" t="s">
        <v>1280</v>
      </c>
      <c r="G2644" s="167">
        <v>69311.25</v>
      </c>
      <c r="H2644">
        <v>-3850.63</v>
      </c>
      <c r="I2644">
        <v>65460.62</v>
      </c>
      <c r="J2644" s="181">
        <v>38504</v>
      </c>
      <c r="K2644" s="183">
        <v>2005</v>
      </c>
      <c r="L2644" t="s">
        <v>629</v>
      </c>
    </row>
    <row r="2645" spans="3:12" ht="12.75" customHeight="1">
      <c r="C2645">
        <v>3000</v>
      </c>
      <c r="D2645" s="181">
        <v>38504</v>
      </c>
      <c r="E2645">
        <v>70944</v>
      </c>
      <c r="F2645" t="s">
        <v>1281</v>
      </c>
      <c r="G2645" s="167">
        <v>16462.419999999998</v>
      </c>
      <c r="H2645">
        <v>-914.58</v>
      </c>
      <c r="I2645">
        <v>15547.84</v>
      </c>
      <c r="J2645" s="181">
        <v>38504</v>
      </c>
      <c r="K2645" s="183">
        <v>2005</v>
      </c>
      <c r="L2645" t="s">
        <v>629</v>
      </c>
    </row>
    <row r="2646" spans="3:12" ht="12.75" customHeight="1">
      <c r="C2646">
        <v>3000</v>
      </c>
      <c r="D2646" s="181">
        <v>38504</v>
      </c>
      <c r="E2646">
        <v>70945</v>
      </c>
      <c r="F2646" t="s">
        <v>1282</v>
      </c>
      <c r="G2646" s="167">
        <v>28830.39</v>
      </c>
      <c r="H2646">
        <v>-1601.69</v>
      </c>
      <c r="I2646">
        <v>27228.7</v>
      </c>
      <c r="J2646" s="181">
        <v>38504</v>
      </c>
      <c r="K2646" s="183">
        <v>2005</v>
      </c>
      <c r="L2646" t="s">
        <v>629</v>
      </c>
    </row>
    <row r="2647" spans="3:12" ht="12.75" customHeight="1">
      <c r="C2647">
        <v>3000</v>
      </c>
      <c r="D2647" s="181">
        <v>38504</v>
      </c>
      <c r="E2647">
        <v>70946</v>
      </c>
      <c r="F2647" t="s">
        <v>1283</v>
      </c>
      <c r="G2647" s="167">
        <v>65690.73</v>
      </c>
      <c r="H2647">
        <v>-5474.23</v>
      </c>
      <c r="I2647">
        <v>60216.5</v>
      </c>
      <c r="J2647" s="181">
        <v>38504</v>
      </c>
      <c r="K2647" s="183">
        <v>2005</v>
      </c>
      <c r="L2647" t="s">
        <v>629</v>
      </c>
    </row>
    <row r="2648" spans="3:12" ht="12.75" customHeight="1">
      <c r="C2648">
        <v>3000</v>
      </c>
      <c r="D2648" s="181">
        <v>38504</v>
      </c>
      <c r="E2648">
        <v>70948</v>
      </c>
      <c r="F2648" t="s">
        <v>1284</v>
      </c>
      <c r="G2648" s="167">
        <v>13128.71</v>
      </c>
      <c r="H2648">
        <v>-729.37</v>
      </c>
      <c r="I2648">
        <v>12399.34</v>
      </c>
      <c r="J2648" s="181">
        <v>38504</v>
      </c>
      <c r="K2648" s="183">
        <v>2005</v>
      </c>
      <c r="L2648" t="s">
        <v>629</v>
      </c>
    </row>
    <row r="2649" spans="3:12" ht="12.75" customHeight="1">
      <c r="C2649">
        <v>3000</v>
      </c>
      <c r="D2649" s="181">
        <v>38504</v>
      </c>
      <c r="E2649">
        <v>70949</v>
      </c>
      <c r="F2649" t="s">
        <v>1285</v>
      </c>
      <c r="G2649" s="167">
        <v>65066.17</v>
      </c>
      <c r="H2649">
        <v>-3614.79</v>
      </c>
      <c r="I2649">
        <v>61451.38</v>
      </c>
      <c r="J2649" s="181">
        <v>38504</v>
      </c>
      <c r="K2649" s="183">
        <v>2005</v>
      </c>
      <c r="L2649" t="s">
        <v>629</v>
      </c>
    </row>
    <row r="2650" spans="3:12" ht="12.75" customHeight="1">
      <c r="C2650">
        <v>3000</v>
      </c>
      <c r="D2650" s="181">
        <v>38504</v>
      </c>
      <c r="E2650">
        <v>70951</v>
      </c>
      <c r="F2650" t="s">
        <v>1286</v>
      </c>
      <c r="G2650" s="167">
        <v>18785.23</v>
      </c>
      <c r="H2650">
        <v>-1043.6199999999999</v>
      </c>
      <c r="I2650">
        <v>17741.61</v>
      </c>
      <c r="J2650" s="181">
        <v>38504</v>
      </c>
      <c r="K2650" s="183">
        <v>2005</v>
      </c>
      <c r="L2650" t="s">
        <v>629</v>
      </c>
    </row>
    <row r="2651" spans="3:12" ht="12.75" customHeight="1">
      <c r="C2651">
        <v>3000</v>
      </c>
      <c r="D2651" s="181">
        <v>38504</v>
      </c>
      <c r="E2651">
        <v>70952</v>
      </c>
      <c r="F2651" t="s">
        <v>1287</v>
      </c>
      <c r="G2651" s="167">
        <v>21513.82</v>
      </c>
      <c r="H2651">
        <v>-1792.82</v>
      </c>
      <c r="I2651">
        <v>19721</v>
      </c>
      <c r="J2651" s="181">
        <v>38504</v>
      </c>
      <c r="K2651" s="183">
        <v>2005</v>
      </c>
      <c r="L2651" t="s">
        <v>629</v>
      </c>
    </row>
    <row r="2652" spans="3:12" ht="12.75" customHeight="1">
      <c r="C2652">
        <v>3000</v>
      </c>
      <c r="D2652" s="181">
        <v>38504</v>
      </c>
      <c r="E2652">
        <v>70954</v>
      </c>
      <c r="F2652" t="s">
        <v>1288</v>
      </c>
      <c r="G2652" s="167">
        <v>10075.02</v>
      </c>
      <c r="H2652">
        <v>-839.59</v>
      </c>
      <c r="I2652">
        <v>9235.43</v>
      </c>
      <c r="J2652" s="181">
        <v>38504</v>
      </c>
      <c r="K2652" s="183">
        <v>2005</v>
      </c>
      <c r="L2652" t="s">
        <v>629</v>
      </c>
    </row>
    <row r="2653" spans="3:12" ht="12.75" customHeight="1">
      <c r="C2653">
        <v>3000</v>
      </c>
      <c r="D2653" s="181">
        <v>38504</v>
      </c>
      <c r="E2653">
        <v>70955</v>
      </c>
      <c r="F2653" t="s">
        <v>1289</v>
      </c>
      <c r="G2653" s="167">
        <v>16511.91</v>
      </c>
      <c r="H2653">
        <v>-1834.66</v>
      </c>
      <c r="I2653">
        <v>14677.25</v>
      </c>
      <c r="J2653" s="181">
        <v>38504</v>
      </c>
      <c r="K2653" s="183">
        <v>2005</v>
      </c>
      <c r="L2653" t="s">
        <v>629</v>
      </c>
    </row>
    <row r="2654" spans="3:12" ht="12.75" customHeight="1">
      <c r="C2654">
        <v>3000</v>
      </c>
      <c r="D2654" s="181">
        <v>38504</v>
      </c>
      <c r="E2654">
        <v>70956</v>
      </c>
      <c r="F2654" t="s">
        <v>1290</v>
      </c>
      <c r="G2654" s="167">
        <v>13188.66</v>
      </c>
      <c r="H2654">
        <v>-1465.41</v>
      </c>
      <c r="I2654">
        <v>11723.25</v>
      </c>
      <c r="J2654" s="181">
        <v>38504</v>
      </c>
      <c r="K2654" s="183">
        <v>2005</v>
      </c>
      <c r="L2654" t="s">
        <v>629</v>
      </c>
    </row>
    <row r="2655" spans="3:12" ht="12.75" customHeight="1">
      <c r="C2655">
        <v>3000</v>
      </c>
      <c r="D2655" s="181">
        <v>38504</v>
      </c>
      <c r="E2655">
        <v>70957</v>
      </c>
      <c r="F2655" t="s">
        <v>1291</v>
      </c>
      <c r="G2655" s="167">
        <v>592455.97</v>
      </c>
      <c r="H2655">
        <v>-32914.22</v>
      </c>
      <c r="I2655">
        <v>559541.75</v>
      </c>
      <c r="J2655" s="181">
        <v>38504</v>
      </c>
      <c r="K2655" s="183">
        <v>2005</v>
      </c>
      <c r="L2655" t="s">
        <v>629</v>
      </c>
    </row>
    <row r="2656" spans="3:12" ht="12.75" customHeight="1">
      <c r="C2656">
        <v>3000</v>
      </c>
      <c r="D2656" s="181">
        <v>38975</v>
      </c>
      <c r="E2656">
        <v>70991</v>
      </c>
      <c r="F2656" t="s">
        <v>1292</v>
      </c>
      <c r="G2656" s="167">
        <v>133518.09</v>
      </c>
      <c r="H2656">
        <v>-3708.84</v>
      </c>
      <c r="I2656">
        <v>129809.25</v>
      </c>
      <c r="J2656" s="181">
        <v>38975</v>
      </c>
      <c r="K2656" s="183">
        <v>2006</v>
      </c>
      <c r="L2656" t="s">
        <v>629</v>
      </c>
    </row>
    <row r="2657" spans="3:12" ht="12.75" customHeight="1">
      <c r="C2657">
        <v>3000</v>
      </c>
      <c r="D2657" s="181">
        <v>38975</v>
      </c>
      <c r="E2657">
        <v>70992</v>
      </c>
      <c r="F2657" t="s">
        <v>1293</v>
      </c>
      <c r="G2657" s="167">
        <v>97992.13</v>
      </c>
      <c r="H2657">
        <v>-2722</v>
      </c>
      <c r="I2657">
        <v>95270.13</v>
      </c>
      <c r="J2657" s="181">
        <v>38975</v>
      </c>
      <c r="K2657" s="183">
        <v>2006</v>
      </c>
      <c r="L2657" t="s">
        <v>629</v>
      </c>
    </row>
    <row r="2658" spans="3:12" ht="12.75" customHeight="1">
      <c r="C2658">
        <v>4000</v>
      </c>
      <c r="D2658" s="184">
        <v>32295</v>
      </c>
      <c r="E2658" s="185">
        <v>60484</v>
      </c>
      <c r="F2658" s="185" t="s">
        <v>2359</v>
      </c>
      <c r="G2658" s="186">
        <v>5936.08</v>
      </c>
      <c r="H2658">
        <v>-259.95</v>
      </c>
      <c r="I2658">
        <v>0</v>
      </c>
      <c r="J2658" s="181">
        <v>32833</v>
      </c>
      <c r="K2658" s="183">
        <v>1989</v>
      </c>
      <c r="L2658" t="s">
        <v>629</v>
      </c>
    </row>
    <row r="2659" spans="3:12" ht="12.75" customHeight="1">
      <c r="C2659">
        <v>4000</v>
      </c>
      <c r="D2659" s="184">
        <v>32339</v>
      </c>
      <c r="E2659" s="185">
        <v>60245</v>
      </c>
      <c r="F2659" s="185" t="s">
        <v>2360</v>
      </c>
      <c r="G2659" s="186">
        <v>252109.98</v>
      </c>
      <c r="H2659">
        <v>-2623.8</v>
      </c>
      <c r="I2659">
        <v>0</v>
      </c>
      <c r="J2659" s="181">
        <v>34087</v>
      </c>
      <c r="K2659" s="183">
        <v>1993</v>
      </c>
      <c r="L2659" t="s">
        <v>629</v>
      </c>
    </row>
    <row r="2660" spans="3:12" ht="12.75" customHeight="1">
      <c r="C2660">
        <v>4000</v>
      </c>
      <c r="D2660" s="184">
        <v>32741</v>
      </c>
      <c r="E2660" s="185">
        <v>61356</v>
      </c>
      <c r="F2660" s="185" t="s">
        <v>2361</v>
      </c>
      <c r="G2660" s="186">
        <v>2199</v>
      </c>
      <c r="H2660">
        <v>-3666</v>
      </c>
      <c r="I2660">
        <v>0</v>
      </c>
      <c r="J2660" s="181">
        <v>34087</v>
      </c>
      <c r="K2660" s="183">
        <v>1993</v>
      </c>
      <c r="L2660" t="s">
        <v>629</v>
      </c>
    </row>
    <row r="2661" spans="3:12" ht="12.75" customHeight="1">
      <c r="C2661">
        <v>4000</v>
      </c>
      <c r="D2661" s="184">
        <v>32779</v>
      </c>
      <c r="E2661" s="185">
        <v>61202</v>
      </c>
      <c r="F2661" s="185" t="s">
        <v>2362</v>
      </c>
      <c r="G2661" s="186">
        <v>5138.68</v>
      </c>
      <c r="H2661">
        <v>-3570</v>
      </c>
      <c r="I2661">
        <v>0</v>
      </c>
      <c r="J2661" s="181">
        <v>34577</v>
      </c>
      <c r="K2661" s="183">
        <v>1994</v>
      </c>
      <c r="L2661" t="s">
        <v>629</v>
      </c>
    </row>
    <row r="2662" spans="3:12" ht="12.75" customHeight="1">
      <c r="C2662">
        <v>4000</v>
      </c>
      <c r="D2662" s="184">
        <v>32833</v>
      </c>
      <c r="E2662" s="185">
        <v>59578</v>
      </c>
      <c r="F2662" s="185" t="s">
        <v>1544</v>
      </c>
      <c r="G2662" s="186">
        <v>259.95</v>
      </c>
      <c r="H2662">
        <v>-4845</v>
      </c>
      <c r="I2662">
        <v>0</v>
      </c>
      <c r="J2662" s="181">
        <v>33394</v>
      </c>
      <c r="K2662" s="183">
        <v>1991</v>
      </c>
      <c r="L2662" t="s">
        <v>629</v>
      </c>
    </row>
    <row r="2663" spans="3:12" ht="12.75" customHeight="1">
      <c r="C2663">
        <v>4000</v>
      </c>
      <c r="D2663" s="184">
        <v>33235</v>
      </c>
      <c r="E2663" s="185">
        <v>60640</v>
      </c>
      <c r="F2663" s="185" t="s">
        <v>1546</v>
      </c>
      <c r="G2663" s="186">
        <v>1000</v>
      </c>
      <c r="H2663">
        <v>-5686</v>
      </c>
      <c r="I2663">
        <v>0</v>
      </c>
      <c r="J2663" s="181">
        <v>33394</v>
      </c>
      <c r="K2663" s="183">
        <v>1991</v>
      </c>
      <c r="L2663" t="s">
        <v>629</v>
      </c>
    </row>
    <row r="2664" spans="3:12" ht="12.75" customHeight="1">
      <c r="C2664">
        <v>4000</v>
      </c>
      <c r="D2664" s="184">
        <v>33394</v>
      </c>
      <c r="E2664" s="185">
        <v>59919</v>
      </c>
      <c r="F2664" s="185" t="s">
        <v>2363</v>
      </c>
      <c r="G2664" s="186">
        <v>4845</v>
      </c>
      <c r="H2664">
        <v>-2410</v>
      </c>
      <c r="I2664">
        <v>0</v>
      </c>
      <c r="J2664" s="181">
        <v>33756</v>
      </c>
      <c r="K2664" s="183">
        <v>1992</v>
      </c>
      <c r="L2664" t="s">
        <v>629</v>
      </c>
    </row>
    <row r="2665" spans="3:12" ht="12.75" customHeight="1">
      <c r="C2665">
        <v>4000</v>
      </c>
      <c r="D2665" s="184">
        <v>33394</v>
      </c>
      <c r="E2665" s="185">
        <v>59920</v>
      </c>
      <c r="F2665" s="185" t="s">
        <v>2364</v>
      </c>
      <c r="G2665" s="186">
        <v>5686</v>
      </c>
      <c r="H2665">
        <v>-4595</v>
      </c>
      <c r="I2665">
        <v>0</v>
      </c>
      <c r="J2665" s="181">
        <v>33786</v>
      </c>
      <c r="K2665" s="183">
        <v>1992</v>
      </c>
      <c r="L2665" t="s">
        <v>629</v>
      </c>
    </row>
    <row r="2666" spans="3:12" ht="12.75" customHeight="1">
      <c r="C2666">
        <v>4000</v>
      </c>
      <c r="D2666" s="184">
        <v>33417</v>
      </c>
      <c r="E2666" s="185">
        <v>60065</v>
      </c>
      <c r="F2666" s="185" t="s">
        <v>2365</v>
      </c>
      <c r="G2666" s="186">
        <v>3280.7</v>
      </c>
      <c r="H2666">
        <v>-3280.7</v>
      </c>
      <c r="I2666">
        <v>0</v>
      </c>
      <c r="J2666" s="181">
        <v>33417</v>
      </c>
      <c r="K2666" s="183">
        <v>1991</v>
      </c>
      <c r="L2666" t="s">
        <v>629</v>
      </c>
    </row>
    <row r="2667" spans="3:12" ht="12.75" customHeight="1">
      <c r="C2667">
        <v>4000</v>
      </c>
      <c r="D2667" s="184">
        <v>33539</v>
      </c>
      <c r="E2667" s="185">
        <v>60894</v>
      </c>
      <c r="F2667" s="185" t="s">
        <v>2366</v>
      </c>
      <c r="G2667" s="186">
        <v>4695</v>
      </c>
      <c r="H2667">
        <v>-5251.7</v>
      </c>
      <c r="I2667">
        <v>0</v>
      </c>
      <c r="J2667" s="181">
        <v>36312</v>
      </c>
      <c r="K2667" s="183">
        <v>1999</v>
      </c>
      <c r="L2667" t="s">
        <v>629</v>
      </c>
    </row>
    <row r="2668" spans="3:12" ht="12.75" customHeight="1">
      <c r="C2668">
        <v>4000</v>
      </c>
      <c r="D2668" s="184">
        <v>33541</v>
      </c>
      <c r="E2668" s="185">
        <v>60895</v>
      </c>
      <c r="F2668" s="185" t="s">
        <v>2367</v>
      </c>
      <c r="G2668" s="186">
        <v>9692</v>
      </c>
      <c r="H2668">
        <v>-2899.23</v>
      </c>
      <c r="I2668">
        <v>0</v>
      </c>
      <c r="J2668" s="181">
        <v>36312</v>
      </c>
      <c r="K2668" s="183">
        <v>1999</v>
      </c>
      <c r="L2668" t="s">
        <v>629</v>
      </c>
    </row>
    <row r="2669" spans="3:12" ht="12.75" customHeight="1">
      <c r="C2669">
        <v>4000</v>
      </c>
      <c r="D2669" s="184">
        <v>33561</v>
      </c>
      <c r="E2669" s="185">
        <v>60770</v>
      </c>
      <c r="F2669" s="185" t="s">
        <v>2368</v>
      </c>
      <c r="G2669" s="186">
        <v>59006.85</v>
      </c>
      <c r="H2669">
        <v>-252109.98</v>
      </c>
      <c r="I2669">
        <v>0</v>
      </c>
      <c r="J2669" s="181">
        <v>32339</v>
      </c>
      <c r="K2669" s="183">
        <v>1988</v>
      </c>
      <c r="L2669" t="s">
        <v>629</v>
      </c>
    </row>
    <row r="2670" spans="3:12" ht="12.75" customHeight="1">
      <c r="C2670">
        <v>4000</v>
      </c>
      <c r="D2670" s="184">
        <v>33718</v>
      </c>
      <c r="E2670" s="185">
        <v>61234</v>
      </c>
      <c r="F2670" s="185" t="s">
        <v>3700</v>
      </c>
      <c r="G2670" s="186">
        <v>4284</v>
      </c>
      <c r="H2670">
        <v>-6360</v>
      </c>
      <c r="I2670">
        <v>0</v>
      </c>
      <c r="J2670" s="181">
        <v>33816</v>
      </c>
      <c r="K2670" s="183">
        <v>1992</v>
      </c>
      <c r="L2670" t="s">
        <v>629</v>
      </c>
    </row>
    <row r="2671" spans="3:12" ht="12.75" customHeight="1">
      <c r="C2671">
        <v>4000</v>
      </c>
      <c r="D2671" s="184">
        <v>33756</v>
      </c>
      <c r="E2671" s="185">
        <v>59930</v>
      </c>
      <c r="F2671" s="185" t="s">
        <v>2369</v>
      </c>
      <c r="G2671" s="186">
        <v>2410</v>
      </c>
      <c r="H2671">
        <v>-1150</v>
      </c>
      <c r="I2671">
        <v>0</v>
      </c>
      <c r="J2671" s="181">
        <v>33931</v>
      </c>
      <c r="K2671" s="183">
        <v>1992</v>
      </c>
      <c r="L2671" t="s">
        <v>629</v>
      </c>
    </row>
    <row r="2672" spans="3:12" ht="12.75" customHeight="1">
      <c r="C2672">
        <v>4000</v>
      </c>
      <c r="D2672" s="184">
        <v>33778</v>
      </c>
      <c r="E2672" s="185">
        <v>60538</v>
      </c>
      <c r="F2672" s="185" t="s">
        <v>1547</v>
      </c>
      <c r="G2672" s="186">
        <v>3733.27</v>
      </c>
      <c r="H2672">
        <v>-5936.08</v>
      </c>
      <c r="I2672">
        <v>0</v>
      </c>
      <c r="J2672" s="181">
        <v>32295</v>
      </c>
      <c r="K2672" s="183">
        <v>1988</v>
      </c>
      <c r="L2672" t="s">
        <v>629</v>
      </c>
    </row>
    <row r="2673" spans="3:12" ht="12.75" customHeight="1">
      <c r="C2673">
        <v>4000</v>
      </c>
      <c r="D2673" s="184">
        <v>33778</v>
      </c>
      <c r="E2673" s="185">
        <v>60539</v>
      </c>
      <c r="F2673" s="185" t="s">
        <v>1548</v>
      </c>
      <c r="G2673" s="186">
        <v>43087.13</v>
      </c>
      <c r="H2673">
        <v>-3733.27</v>
      </c>
      <c r="I2673">
        <v>0</v>
      </c>
      <c r="J2673" s="181">
        <v>33778</v>
      </c>
      <c r="K2673" s="183">
        <v>1992</v>
      </c>
      <c r="L2673" t="s">
        <v>629</v>
      </c>
    </row>
    <row r="2674" spans="3:12" ht="12.75" customHeight="1">
      <c r="C2674">
        <v>4000</v>
      </c>
      <c r="D2674" s="184">
        <v>33786</v>
      </c>
      <c r="E2674" s="185">
        <v>59932</v>
      </c>
      <c r="F2674" s="185" t="s">
        <v>2370</v>
      </c>
      <c r="G2674" s="186">
        <v>4595</v>
      </c>
      <c r="H2674">
        <v>-43087.13</v>
      </c>
      <c r="I2674">
        <v>0</v>
      </c>
      <c r="J2674" s="181">
        <v>33778</v>
      </c>
      <c r="K2674" s="183">
        <v>1992</v>
      </c>
      <c r="L2674" t="s">
        <v>629</v>
      </c>
    </row>
    <row r="2675" spans="3:12" ht="12.75" customHeight="1">
      <c r="C2675">
        <v>4000</v>
      </c>
      <c r="D2675" s="184">
        <v>33816</v>
      </c>
      <c r="E2675" s="185">
        <v>60293</v>
      </c>
      <c r="F2675" s="185" t="s">
        <v>1549</v>
      </c>
      <c r="G2675" s="186">
        <v>6360</v>
      </c>
      <c r="H2675">
        <v>-1393.18</v>
      </c>
      <c r="I2675">
        <v>0</v>
      </c>
      <c r="J2675" s="181">
        <v>33988</v>
      </c>
      <c r="K2675" s="183">
        <v>1993</v>
      </c>
      <c r="L2675" t="s">
        <v>629</v>
      </c>
    </row>
    <row r="2676" spans="3:12" ht="12.75" customHeight="1">
      <c r="C2676">
        <v>4000</v>
      </c>
      <c r="D2676" s="184">
        <v>33870</v>
      </c>
      <c r="E2676" s="185">
        <v>60901</v>
      </c>
      <c r="F2676" s="185" t="s">
        <v>2271</v>
      </c>
      <c r="G2676" s="186">
        <v>5260</v>
      </c>
      <c r="H2676">
        <v>-7179.91</v>
      </c>
      <c r="I2676">
        <v>0</v>
      </c>
      <c r="J2676" s="181">
        <v>34303</v>
      </c>
      <c r="K2676" s="183">
        <v>1993</v>
      </c>
      <c r="L2676" t="s">
        <v>629</v>
      </c>
    </row>
    <row r="2677" spans="3:12" ht="12.75" customHeight="1">
      <c r="C2677">
        <v>4000</v>
      </c>
      <c r="D2677" s="184">
        <v>33931</v>
      </c>
      <c r="E2677" s="185">
        <v>60301</v>
      </c>
      <c r="F2677" s="185" t="s">
        <v>1294</v>
      </c>
      <c r="G2677" s="186">
        <v>1150</v>
      </c>
      <c r="H2677">
        <v>-1000</v>
      </c>
      <c r="I2677">
        <v>0</v>
      </c>
      <c r="J2677" s="181">
        <v>33235</v>
      </c>
      <c r="K2677" s="183">
        <v>1990</v>
      </c>
      <c r="L2677" t="s">
        <v>629</v>
      </c>
    </row>
    <row r="2678" spans="3:12" ht="12.75" customHeight="1">
      <c r="C2678">
        <v>4000</v>
      </c>
      <c r="D2678" s="184">
        <v>33988</v>
      </c>
      <c r="E2678" s="185">
        <v>60540</v>
      </c>
      <c r="F2678" s="185" t="s">
        <v>2831</v>
      </c>
      <c r="G2678" s="186">
        <v>1393.18</v>
      </c>
      <c r="H2678">
        <v>-59006.85</v>
      </c>
      <c r="I2678">
        <v>0</v>
      </c>
      <c r="J2678" s="181">
        <v>33561</v>
      </c>
      <c r="K2678" s="183">
        <v>1991</v>
      </c>
      <c r="L2678" t="s">
        <v>629</v>
      </c>
    </row>
    <row r="2679" spans="3:12" ht="12.75" customHeight="1">
      <c r="C2679">
        <v>4000</v>
      </c>
      <c r="D2679" s="184">
        <v>34087</v>
      </c>
      <c r="E2679" s="185">
        <v>59815</v>
      </c>
      <c r="F2679" s="185" t="s">
        <v>1550</v>
      </c>
      <c r="G2679" s="186">
        <v>2623.8</v>
      </c>
      <c r="H2679">
        <v>-4695</v>
      </c>
      <c r="I2679">
        <v>0</v>
      </c>
      <c r="J2679" s="181">
        <v>33539</v>
      </c>
      <c r="K2679" s="183">
        <v>1991</v>
      </c>
      <c r="L2679" t="s">
        <v>629</v>
      </c>
    </row>
    <row r="2680" spans="3:12" ht="12.75" customHeight="1">
      <c r="C2680">
        <v>4000</v>
      </c>
      <c r="D2680" s="184">
        <v>34087</v>
      </c>
      <c r="E2680" s="185">
        <v>59816</v>
      </c>
      <c r="F2680" s="185" t="s">
        <v>1551</v>
      </c>
      <c r="G2680" s="186">
        <v>3666</v>
      </c>
      <c r="H2680">
        <v>-9692</v>
      </c>
      <c r="I2680">
        <v>0</v>
      </c>
      <c r="J2680" s="181">
        <v>33541</v>
      </c>
      <c r="K2680" s="183">
        <v>1991</v>
      </c>
      <c r="L2680" t="s">
        <v>629</v>
      </c>
    </row>
    <row r="2681" spans="3:12" ht="12.75" customHeight="1">
      <c r="C2681">
        <v>4000</v>
      </c>
      <c r="D2681" s="184">
        <v>34303</v>
      </c>
      <c r="E2681" s="185">
        <v>60573</v>
      </c>
      <c r="F2681" s="185" t="s">
        <v>1552</v>
      </c>
      <c r="G2681" s="186">
        <v>7179.91</v>
      </c>
      <c r="H2681">
        <v>-5260</v>
      </c>
      <c r="I2681">
        <v>0</v>
      </c>
      <c r="J2681" s="181">
        <v>33870</v>
      </c>
      <c r="K2681" s="183">
        <v>1992</v>
      </c>
      <c r="L2681" t="s">
        <v>629</v>
      </c>
    </row>
    <row r="2682" spans="3:12" ht="12.75" customHeight="1">
      <c r="C2682">
        <v>4000</v>
      </c>
      <c r="D2682" s="184">
        <v>34515</v>
      </c>
      <c r="E2682" s="185">
        <v>70646</v>
      </c>
      <c r="F2682" s="185" t="s">
        <v>1555</v>
      </c>
      <c r="G2682" s="186">
        <v>41089.360000000001</v>
      </c>
      <c r="H2682">
        <v>-5138.68</v>
      </c>
      <c r="I2682">
        <v>0</v>
      </c>
      <c r="J2682" s="181">
        <v>32779</v>
      </c>
      <c r="K2682" s="183">
        <v>1989</v>
      </c>
      <c r="L2682" t="s">
        <v>629</v>
      </c>
    </row>
    <row r="2683" spans="3:12" ht="12.75" customHeight="1">
      <c r="C2683">
        <v>4000</v>
      </c>
      <c r="D2683" s="184">
        <v>34515</v>
      </c>
      <c r="E2683" s="185">
        <v>70647</v>
      </c>
      <c r="F2683" s="185" t="s">
        <v>1554</v>
      </c>
      <c r="G2683" s="186">
        <v>2077.02</v>
      </c>
      <c r="H2683">
        <v>-4284</v>
      </c>
      <c r="I2683">
        <v>0</v>
      </c>
      <c r="J2683" s="181">
        <v>33718</v>
      </c>
      <c r="K2683" s="183">
        <v>1992</v>
      </c>
      <c r="L2683" t="s">
        <v>629</v>
      </c>
    </row>
    <row r="2684" spans="3:12" ht="12.75" customHeight="1">
      <c r="C2684">
        <v>4000</v>
      </c>
      <c r="D2684" s="184">
        <v>34515</v>
      </c>
      <c r="E2684" s="185">
        <v>70648</v>
      </c>
      <c r="F2684" s="185" t="s">
        <v>1553</v>
      </c>
      <c r="G2684" s="186">
        <v>1726.53</v>
      </c>
      <c r="H2684">
        <v>-2199</v>
      </c>
      <c r="I2684">
        <v>0</v>
      </c>
      <c r="J2684" s="181">
        <v>32741</v>
      </c>
      <c r="K2684" s="183">
        <v>1989</v>
      </c>
      <c r="L2684" t="s">
        <v>629</v>
      </c>
    </row>
    <row r="2685" spans="3:12" ht="12.75" customHeight="1">
      <c r="C2685">
        <v>4000</v>
      </c>
      <c r="D2685" s="184">
        <v>34577</v>
      </c>
      <c r="E2685" s="185">
        <v>59851</v>
      </c>
      <c r="F2685" s="185" t="s">
        <v>2373</v>
      </c>
      <c r="G2685" s="186">
        <v>3570</v>
      </c>
      <c r="H2685">
        <v>-7975</v>
      </c>
      <c r="I2685">
        <v>0</v>
      </c>
      <c r="J2685" s="181">
        <v>34773</v>
      </c>
      <c r="K2685" s="183">
        <v>1995</v>
      </c>
      <c r="L2685" t="s">
        <v>629</v>
      </c>
    </row>
    <row r="2686" spans="3:12" ht="12.75" customHeight="1">
      <c r="C2686">
        <v>4000</v>
      </c>
      <c r="D2686" s="184">
        <v>34745</v>
      </c>
      <c r="E2686" s="185">
        <v>62343</v>
      </c>
      <c r="F2686" s="185" t="s">
        <v>1558</v>
      </c>
      <c r="G2686" s="186">
        <v>1750</v>
      </c>
      <c r="H2686">
        <v>-27225.81</v>
      </c>
      <c r="I2686">
        <v>0</v>
      </c>
      <c r="J2686" s="181">
        <v>34972</v>
      </c>
      <c r="K2686" s="183">
        <v>1995</v>
      </c>
      <c r="L2686" t="s">
        <v>629</v>
      </c>
    </row>
    <row r="2687" spans="3:12" ht="12.75" customHeight="1">
      <c r="C2687">
        <v>4000</v>
      </c>
      <c r="D2687" s="184">
        <v>34773</v>
      </c>
      <c r="E2687" s="185">
        <v>61652</v>
      </c>
      <c r="F2687" s="185" t="s">
        <v>2377</v>
      </c>
      <c r="G2687" s="186">
        <v>7975</v>
      </c>
      <c r="H2687">
        <v>-8609.32</v>
      </c>
      <c r="I2687">
        <v>0</v>
      </c>
      <c r="J2687" s="181">
        <v>35703</v>
      </c>
      <c r="K2687" s="183">
        <v>1997</v>
      </c>
      <c r="L2687" t="s">
        <v>629</v>
      </c>
    </row>
    <row r="2688" spans="3:12" ht="12.75" customHeight="1">
      <c r="C2688">
        <v>4000</v>
      </c>
      <c r="D2688" s="184">
        <v>34803</v>
      </c>
      <c r="E2688" s="185">
        <v>64131</v>
      </c>
      <c r="F2688" s="185" t="s">
        <v>2378</v>
      </c>
      <c r="G2688" s="186">
        <v>3759</v>
      </c>
      <c r="H2688">
        <v>-4270</v>
      </c>
      <c r="I2688">
        <v>0</v>
      </c>
      <c r="J2688" s="181">
        <v>35898</v>
      </c>
      <c r="K2688" s="183">
        <v>1998</v>
      </c>
      <c r="L2688" t="s">
        <v>629</v>
      </c>
    </row>
    <row r="2689" spans="3:12" ht="12.75" customHeight="1">
      <c r="C2689">
        <v>4000</v>
      </c>
      <c r="D2689" s="184">
        <v>34851</v>
      </c>
      <c r="E2689" s="185">
        <v>64017</v>
      </c>
      <c r="F2689" s="185" t="s">
        <v>1560</v>
      </c>
      <c r="G2689" s="186">
        <v>1567.52</v>
      </c>
      <c r="H2689">
        <v>-45939.13</v>
      </c>
      <c r="I2689">
        <v>0</v>
      </c>
      <c r="J2689" s="181">
        <v>36068</v>
      </c>
      <c r="K2689" s="183">
        <v>1998</v>
      </c>
      <c r="L2689" t="s">
        <v>629</v>
      </c>
    </row>
    <row r="2690" spans="3:12" ht="12.75" customHeight="1">
      <c r="C2690">
        <v>4000</v>
      </c>
      <c r="D2690" s="184">
        <v>34851</v>
      </c>
      <c r="E2690" s="185">
        <v>64018</v>
      </c>
      <c r="F2690" s="185" t="s">
        <v>1559</v>
      </c>
      <c r="G2690" s="186">
        <v>1128.5</v>
      </c>
      <c r="H2690">
        <v>-9754.14</v>
      </c>
      <c r="I2690">
        <v>886.74</v>
      </c>
      <c r="J2690" s="181">
        <v>37072</v>
      </c>
      <c r="K2690" s="183">
        <v>2001</v>
      </c>
      <c r="L2690" t="s">
        <v>629</v>
      </c>
    </row>
    <row r="2691" spans="3:12" ht="12.75" customHeight="1">
      <c r="C2691">
        <v>4000</v>
      </c>
      <c r="D2691" s="184">
        <v>34851</v>
      </c>
      <c r="E2691" s="185">
        <v>64019</v>
      </c>
      <c r="F2691" s="185" t="s">
        <v>3541</v>
      </c>
      <c r="G2691" s="186">
        <v>6502</v>
      </c>
      <c r="H2691">
        <v>-1750</v>
      </c>
      <c r="I2691">
        <v>0</v>
      </c>
      <c r="J2691" s="181">
        <v>34745</v>
      </c>
      <c r="K2691" s="183">
        <v>1995</v>
      </c>
      <c r="L2691" t="s">
        <v>629</v>
      </c>
    </row>
    <row r="2692" spans="3:12" ht="12.75" customHeight="1">
      <c r="C2692">
        <v>4000</v>
      </c>
      <c r="D2692" s="184">
        <v>34851</v>
      </c>
      <c r="E2692" s="185">
        <v>64137</v>
      </c>
      <c r="F2692" s="185" t="s">
        <v>2383</v>
      </c>
      <c r="G2692" s="186">
        <v>14764.94</v>
      </c>
      <c r="H2692">
        <v>-12617.38</v>
      </c>
      <c r="I2692">
        <v>0</v>
      </c>
      <c r="J2692" s="181">
        <v>37408</v>
      </c>
      <c r="K2692" s="183">
        <v>2002</v>
      </c>
      <c r="L2692" t="s">
        <v>629</v>
      </c>
    </row>
    <row r="2693" spans="3:12" ht="12.75" customHeight="1">
      <c r="C2693">
        <v>4000</v>
      </c>
      <c r="D2693" s="184">
        <v>34851</v>
      </c>
      <c r="E2693" s="185">
        <v>64138</v>
      </c>
      <c r="F2693" s="185" t="s">
        <v>2382</v>
      </c>
      <c r="G2693" s="186">
        <v>6451.8</v>
      </c>
      <c r="H2693">
        <v>-6028.66</v>
      </c>
      <c r="I2693">
        <v>7430.67</v>
      </c>
      <c r="J2693" s="181">
        <v>37773</v>
      </c>
      <c r="K2693" s="183">
        <v>2003</v>
      </c>
      <c r="L2693" t="s">
        <v>629</v>
      </c>
    </row>
    <row r="2694" spans="3:12" ht="12.75" customHeight="1">
      <c r="C2694">
        <v>4000</v>
      </c>
      <c r="D2694" s="184">
        <v>34880</v>
      </c>
      <c r="E2694" s="185">
        <v>67680</v>
      </c>
      <c r="F2694" s="185" t="s">
        <v>2384</v>
      </c>
      <c r="G2694" s="186">
        <v>1051</v>
      </c>
      <c r="H2694">
        <v>-15495.14</v>
      </c>
      <c r="I2694">
        <v>0</v>
      </c>
      <c r="J2694" s="181">
        <v>36009</v>
      </c>
      <c r="K2694" s="183">
        <v>1998</v>
      </c>
      <c r="L2694" t="s">
        <v>629</v>
      </c>
    </row>
    <row r="2695" spans="3:12" ht="12.75" customHeight="1">
      <c r="C2695">
        <v>4000</v>
      </c>
      <c r="D2695" s="184">
        <v>34880</v>
      </c>
      <c r="E2695" s="185">
        <v>67681</v>
      </c>
      <c r="F2695" s="185" t="s">
        <v>2384</v>
      </c>
      <c r="G2695" s="186">
        <v>1051</v>
      </c>
      <c r="H2695">
        <v>-158001.01</v>
      </c>
      <c r="I2695">
        <v>0</v>
      </c>
      <c r="J2695" s="181">
        <v>36678</v>
      </c>
      <c r="K2695" s="183">
        <v>2000</v>
      </c>
      <c r="L2695" t="s">
        <v>629</v>
      </c>
    </row>
    <row r="2696" spans="3:12" ht="12.75" customHeight="1">
      <c r="C2696">
        <v>4000</v>
      </c>
      <c r="D2696" s="184">
        <v>34880</v>
      </c>
      <c r="E2696" s="185">
        <v>67682</v>
      </c>
      <c r="F2696" s="185" t="s">
        <v>2384</v>
      </c>
      <c r="G2696" s="186">
        <v>1051</v>
      </c>
      <c r="H2696">
        <v>-54823.31</v>
      </c>
      <c r="I2696">
        <v>772.16</v>
      </c>
      <c r="J2696" s="181">
        <v>36927</v>
      </c>
      <c r="K2696" s="183">
        <v>2001</v>
      </c>
      <c r="L2696" t="s">
        <v>629</v>
      </c>
    </row>
    <row r="2697" spans="3:12" ht="12.75" customHeight="1">
      <c r="C2697">
        <v>4000</v>
      </c>
      <c r="D2697" s="184">
        <v>34880</v>
      </c>
      <c r="E2697" s="185">
        <v>67683</v>
      </c>
      <c r="F2697" s="185" t="s">
        <v>2384</v>
      </c>
      <c r="G2697" s="186">
        <v>1051</v>
      </c>
      <c r="H2697">
        <v>-1567.52</v>
      </c>
      <c r="I2697">
        <v>0</v>
      </c>
      <c r="J2697" s="181">
        <v>34851</v>
      </c>
      <c r="K2697" s="183">
        <v>1995</v>
      </c>
      <c r="L2697" t="s">
        <v>629</v>
      </c>
    </row>
    <row r="2698" spans="3:12" ht="12.75" customHeight="1">
      <c r="C2698">
        <v>4000</v>
      </c>
      <c r="D2698" s="184">
        <v>34957</v>
      </c>
      <c r="E2698" s="185">
        <v>65906</v>
      </c>
      <c r="F2698" s="185" t="s">
        <v>1561</v>
      </c>
      <c r="G2698" s="186">
        <v>24969.11</v>
      </c>
      <c r="H2698">
        <v>-1128.5</v>
      </c>
      <c r="I2698">
        <v>0</v>
      </c>
      <c r="J2698" s="181">
        <v>34851</v>
      </c>
      <c r="K2698" s="183">
        <v>1995</v>
      </c>
      <c r="L2698" t="s">
        <v>629</v>
      </c>
    </row>
    <row r="2699" spans="3:12" ht="12.75" customHeight="1">
      <c r="C2699">
        <v>4000</v>
      </c>
      <c r="D2699" s="184">
        <v>34972</v>
      </c>
      <c r="E2699" s="185">
        <v>61666</v>
      </c>
      <c r="F2699" s="185" t="s">
        <v>1562</v>
      </c>
      <c r="G2699" s="186">
        <v>27225.81</v>
      </c>
      <c r="H2699">
        <v>-6502</v>
      </c>
      <c r="I2699">
        <v>0</v>
      </c>
      <c r="J2699" s="181">
        <v>34851</v>
      </c>
      <c r="K2699" s="183">
        <v>1995</v>
      </c>
      <c r="L2699" t="s">
        <v>629</v>
      </c>
    </row>
    <row r="2700" spans="3:12" ht="12.75" customHeight="1">
      <c r="C2700">
        <v>4000</v>
      </c>
      <c r="D2700" s="184">
        <v>35185</v>
      </c>
      <c r="E2700" s="185">
        <v>67742</v>
      </c>
      <c r="F2700" s="185" t="s">
        <v>2737</v>
      </c>
      <c r="G2700" s="186">
        <v>14594.79</v>
      </c>
      <c r="H2700">
        <v>-3759</v>
      </c>
      <c r="I2700">
        <v>0</v>
      </c>
      <c r="J2700" s="181">
        <v>34803</v>
      </c>
      <c r="K2700" s="183">
        <v>1995</v>
      </c>
      <c r="L2700" t="s">
        <v>629</v>
      </c>
    </row>
    <row r="2701" spans="3:12" ht="12.75" customHeight="1">
      <c r="C2701">
        <v>4000</v>
      </c>
      <c r="D2701" s="184">
        <v>35285</v>
      </c>
      <c r="E2701" s="185">
        <v>65975</v>
      </c>
      <c r="F2701" s="185" t="s">
        <v>1563</v>
      </c>
      <c r="G2701" s="186">
        <v>15603.98</v>
      </c>
      <c r="H2701">
        <v>-14764.94</v>
      </c>
      <c r="I2701">
        <v>0</v>
      </c>
      <c r="J2701" s="181">
        <v>34851</v>
      </c>
      <c r="K2701" s="183">
        <v>1995</v>
      </c>
      <c r="L2701" t="s">
        <v>629</v>
      </c>
    </row>
    <row r="2702" spans="3:12" ht="12.75" customHeight="1">
      <c r="C2702">
        <v>4000</v>
      </c>
      <c r="D2702" s="184">
        <v>35303</v>
      </c>
      <c r="E2702" s="185">
        <v>67578</v>
      </c>
      <c r="F2702" s="185" t="s">
        <v>1564</v>
      </c>
      <c r="G2702" s="186">
        <v>8921.06</v>
      </c>
      <c r="H2702">
        <v>-6451.8</v>
      </c>
      <c r="I2702">
        <v>0</v>
      </c>
      <c r="J2702" s="181">
        <v>34851</v>
      </c>
      <c r="K2702" s="183">
        <v>1995</v>
      </c>
      <c r="L2702" t="s">
        <v>629</v>
      </c>
    </row>
    <row r="2703" spans="3:12" ht="12.75" customHeight="1">
      <c r="C2703">
        <v>4000</v>
      </c>
      <c r="D2703" s="184">
        <v>35436</v>
      </c>
      <c r="E2703" s="185">
        <v>64210</v>
      </c>
      <c r="F2703" s="185" t="s">
        <v>1596</v>
      </c>
      <c r="G2703" s="186">
        <v>5544.42</v>
      </c>
      <c r="H2703">
        <v>-5544.42</v>
      </c>
      <c r="I2703">
        <v>0</v>
      </c>
      <c r="J2703" s="181">
        <v>35436</v>
      </c>
      <c r="K2703" s="183">
        <v>1997</v>
      </c>
      <c r="L2703" t="s">
        <v>629</v>
      </c>
    </row>
    <row r="2704" spans="3:12" ht="12.75" customHeight="1">
      <c r="C2704">
        <v>4000</v>
      </c>
      <c r="D2704" s="184">
        <v>35461</v>
      </c>
      <c r="E2704" s="185">
        <v>65800</v>
      </c>
      <c r="F2704" s="185" t="s">
        <v>1565</v>
      </c>
      <c r="G2704" s="186">
        <v>2980.14</v>
      </c>
      <c r="H2704">
        <v>-15946.65</v>
      </c>
      <c r="I2704">
        <v>3189.32</v>
      </c>
      <c r="J2704" s="181">
        <v>38159</v>
      </c>
      <c r="K2704" s="183">
        <v>2004</v>
      </c>
      <c r="L2704" t="s">
        <v>629</v>
      </c>
    </row>
    <row r="2705" spans="3:12" ht="12.75" customHeight="1">
      <c r="C2705">
        <v>4000</v>
      </c>
      <c r="D2705" s="184">
        <v>35461</v>
      </c>
      <c r="E2705" s="185">
        <v>65801</v>
      </c>
      <c r="F2705" s="185" t="s">
        <v>1568</v>
      </c>
      <c r="G2705" s="186">
        <v>51136.83</v>
      </c>
      <c r="H2705">
        <v>-11879.14</v>
      </c>
      <c r="I2705">
        <v>0</v>
      </c>
      <c r="J2705" s="181">
        <v>35954</v>
      </c>
      <c r="K2705" s="183">
        <v>1998</v>
      </c>
      <c r="L2705" t="s">
        <v>629</v>
      </c>
    </row>
    <row r="2706" spans="3:12" ht="12.75" customHeight="1">
      <c r="C2706">
        <v>4000</v>
      </c>
      <c r="D2706" s="184">
        <v>35461</v>
      </c>
      <c r="E2706" s="185">
        <v>65802</v>
      </c>
      <c r="F2706" s="185" t="s">
        <v>1569</v>
      </c>
      <c r="G2706" s="186">
        <v>95364.479999999996</v>
      </c>
      <c r="H2706">
        <v>-2379.46</v>
      </c>
      <c r="I2706">
        <v>0</v>
      </c>
      <c r="J2706" s="181">
        <v>35885</v>
      </c>
      <c r="K2706" s="183">
        <v>1998</v>
      </c>
      <c r="L2706" t="s">
        <v>629</v>
      </c>
    </row>
    <row r="2707" spans="3:12" ht="12.75" customHeight="1">
      <c r="C2707">
        <v>4000</v>
      </c>
      <c r="D2707" s="184">
        <v>35461</v>
      </c>
      <c r="E2707" s="185">
        <v>65803</v>
      </c>
      <c r="F2707" s="185" t="s">
        <v>1566</v>
      </c>
      <c r="G2707" s="186">
        <v>35761.68</v>
      </c>
      <c r="H2707">
        <v>-3154.47</v>
      </c>
      <c r="I2707">
        <v>0</v>
      </c>
      <c r="J2707" s="181">
        <v>35969</v>
      </c>
      <c r="K2707" s="183">
        <v>1998</v>
      </c>
      <c r="L2707" t="s">
        <v>629</v>
      </c>
    </row>
    <row r="2708" spans="3:12" ht="12.75" customHeight="1">
      <c r="C2708">
        <v>4000</v>
      </c>
      <c r="D2708" s="184">
        <v>35461</v>
      </c>
      <c r="E2708" s="185">
        <v>65804</v>
      </c>
      <c r="F2708" s="185" t="s">
        <v>1567</v>
      </c>
      <c r="G2708" s="186">
        <v>35761.68</v>
      </c>
      <c r="H2708">
        <v>-2229.31</v>
      </c>
      <c r="I2708">
        <v>0</v>
      </c>
      <c r="J2708" s="181">
        <v>35968</v>
      </c>
      <c r="K2708" s="183">
        <v>1998</v>
      </c>
      <c r="L2708" t="s">
        <v>629</v>
      </c>
    </row>
    <row r="2709" spans="3:12" ht="12.75" customHeight="1">
      <c r="C2709">
        <v>4000</v>
      </c>
      <c r="D2709" s="184">
        <v>35461</v>
      </c>
      <c r="E2709" s="185">
        <v>69361</v>
      </c>
      <c r="F2709" s="185" t="s">
        <v>2386</v>
      </c>
      <c r="G2709" s="186">
        <v>8779.2199999999993</v>
      </c>
      <c r="H2709">
        <v>-33491.53</v>
      </c>
      <c r="I2709">
        <v>0</v>
      </c>
      <c r="J2709" s="181">
        <v>37072</v>
      </c>
      <c r="K2709" s="183">
        <v>2001</v>
      </c>
      <c r="L2709" t="s">
        <v>629</v>
      </c>
    </row>
    <row r="2710" spans="3:12" ht="12.75" customHeight="1">
      <c r="C2710">
        <v>4000</v>
      </c>
      <c r="D2710" s="184">
        <v>35582</v>
      </c>
      <c r="E2710" s="185">
        <v>66009</v>
      </c>
      <c r="F2710" s="185" t="s">
        <v>2387</v>
      </c>
      <c r="G2710" s="186">
        <v>5355.35</v>
      </c>
      <c r="H2710">
        <v>-30995.75</v>
      </c>
      <c r="I2710">
        <v>0</v>
      </c>
      <c r="J2710" s="181">
        <v>36075</v>
      </c>
      <c r="K2710" s="183">
        <v>1998</v>
      </c>
      <c r="L2710" t="s">
        <v>629</v>
      </c>
    </row>
    <row r="2711" spans="3:12" ht="12.75" customHeight="1">
      <c r="C2711">
        <v>4000</v>
      </c>
      <c r="D2711" s="184">
        <v>35703</v>
      </c>
      <c r="E2711" s="185">
        <v>61748</v>
      </c>
      <c r="F2711" s="185" t="s">
        <v>2842</v>
      </c>
      <c r="G2711" s="186">
        <v>8609.32</v>
      </c>
      <c r="H2711">
        <v>-5906.26</v>
      </c>
      <c r="I2711">
        <v>0</v>
      </c>
      <c r="J2711" s="181">
        <v>36350</v>
      </c>
      <c r="K2711" s="183">
        <v>1999</v>
      </c>
      <c r="L2711" t="s">
        <v>629</v>
      </c>
    </row>
    <row r="2712" spans="3:12" ht="12.75" customHeight="1">
      <c r="C2712">
        <v>4000</v>
      </c>
      <c r="D2712" s="184">
        <v>35752</v>
      </c>
      <c r="E2712" s="185">
        <v>67092</v>
      </c>
      <c r="F2712" s="185" t="s">
        <v>1570</v>
      </c>
      <c r="G2712" s="186">
        <v>2603.31</v>
      </c>
      <c r="H2712">
        <v>-7927.91</v>
      </c>
      <c r="I2712">
        <v>4548.8100000000004</v>
      </c>
      <c r="J2712" s="181">
        <v>37225</v>
      </c>
      <c r="K2712" s="183">
        <v>2001</v>
      </c>
      <c r="L2712" t="s">
        <v>629</v>
      </c>
    </row>
    <row r="2713" spans="3:12" ht="12.75" customHeight="1">
      <c r="C2713">
        <v>4000</v>
      </c>
      <c r="D2713" s="184">
        <v>35786</v>
      </c>
      <c r="E2713" s="185">
        <v>65985</v>
      </c>
      <c r="F2713" s="185" t="s">
        <v>1571</v>
      </c>
      <c r="G2713" s="186">
        <v>39479.68</v>
      </c>
      <c r="H2713">
        <v>-4504.8599999999997</v>
      </c>
      <c r="I2713">
        <v>1392.4</v>
      </c>
      <c r="J2713" s="181">
        <v>37408</v>
      </c>
      <c r="K2713" s="183">
        <v>2002</v>
      </c>
      <c r="L2713" t="s">
        <v>629</v>
      </c>
    </row>
    <row r="2714" spans="3:12" ht="12.75" customHeight="1">
      <c r="C2714">
        <v>4000</v>
      </c>
      <c r="D2714" s="184">
        <v>35795</v>
      </c>
      <c r="E2714" s="185">
        <v>69379</v>
      </c>
      <c r="F2714" s="185" t="s">
        <v>1436</v>
      </c>
      <c r="G2714" s="186">
        <v>13902.44</v>
      </c>
      <c r="H2714">
        <v>-7596.88</v>
      </c>
      <c r="I2714">
        <v>2348.12</v>
      </c>
      <c r="J2714" s="181">
        <v>37408</v>
      </c>
      <c r="K2714" s="183">
        <v>2002</v>
      </c>
      <c r="L2714" t="s">
        <v>629</v>
      </c>
    </row>
    <row r="2715" spans="3:12" ht="12.75" customHeight="1">
      <c r="C2715">
        <v>4000</v>
      </c>
      <c r="D2715" s="184">
        <v>35844</v>
      </c>
      <c r="E2715" s="185">
        <v>67099</v>
      </c>
      <c r="F2715" s="185" t="s">
        <v>1582</v>
      </c>
      <c r="G2715" s="186">
        <v>48138.99</v>
      </c>
      <c r="H2715">
        <v>-2980.14</v>
      </c>
      <c r="I2715">
        <v>0</v>
      </c>
      <c r="J2715" s="181">
        <v>35461</v>
      </c>
      <c r="K2715" s="183">
        <v>1997</v>
      </c>
      <c r="L2715" t="s">
        <v>629</v>
      </c>
    </row>
    <row r="2716" spans="3:12" ht="12.75" customHeight="1">
      <c r="C2716">
        <v>4000</v>
      </c>
      <c r="D2716" s="184">
        <v>35885</v>
      </c>
      <c r="E2716" s="185">
        <v>65145</v>
      </c>
      <c r="F2716" s="185" t="s">
        <v>1572</v>
      </c>
      <c r="G2716" s="186">
        <v>2379.46</v>
      </c>
      <c r="H2716">
        <v>-51136.83</v>
      </c>
      <c r="I2716">
        <v>0</v>
      </c>
      <c r="J2716" s="181">
        <v>35461</v>
      </c>
      <c r="K2716" s="183">
        <v>1997</v>
      </c>
      <c r="L2716" t="s">
        <v>629</v>
      </c>
    </row>
    <row r="2717" spans="3:12" ht="12.75" customHeight="1">
      <c r="C2717">
        <v>4000</v>
      </c>
      <c r="D2717" s="184">
        <v>35891</v>
      </c>
      <c r="E2717" s="185">
        <v>66010</v>
      </c>
      <c r="F2717" s="185" t="s">
        <v>2389</v>
      </c>
      <c r="G2717" s="186">
        <v>7897.6</v>
      </c>
      <c r="H2717">
        <v>-95364.479999999996</v>
      </c>
      <c r="I2717">
        <v>0</v>
      </c>
      <c r="J2717" s="181">
        <v>35461</v>
      </c>
      <c r="K2717" s="183">
        <v>1997</v>
      </c>
      <c r="L2717" t="s">
        <v>629</v>
      </c>
    </row>
    <row r="2718" spans="3:12" ht="12.75" customHeight="1">
      <c r="C2718">
        <v>4000</v>
      </c>
      <c r="D2718" s="184">
        <v>35898</v>
      </c>
      <c r="E2718" s="185">
        <v>61752</v>
      </c>
      <c r="F2718" s="185" t="s">
        <v>1575</v>
      </c>
      <c r="G2718" s="186">
        <v>4270</v>
      </c>
      <c r="H2718">
        <v>-35761.68</v>
      </c>
      <c r="I2718">
        <v>0</v>
      </c>
      <c r="J2718" s="181">
        <v>35461</v>
      </c>
      <c r="K2718" s="183">
        <v>1997</v>
      </c>
      <c r="L2718" t="s">
        <v>629</v>
      </c>
    </row>
    <row r="2719" spans="3:12" ht="12.75" customHeight="1">
      <c r="C2719">
        <v>4000</v>
      </c>
      <c r="D2719" s="184">
        <v>35947</v>
      </c>
      <c r="E2719" s="185">
        <v>67616</v>
      </c>
      <c r="F2719" s="185" t="s">
        <v>3625</v>
      </c>
      <c r="G2719" s="186">
        <v>17080</v>
      </c>
      <c r="H2719">
        <v>-35761.68</v>
      </c>
      <c r="I2719">
        <v>0</v>
      </c>
      <c r="J2719" s="181">
        <v>35461</v>
      </c>
      <c r="K2719" s="183">
        <v>1997</v>
      </c>
      <c r="L2719" t="s">
        <v>629</v>
      </c>
    </row>
    <row r="2720" spans="3:12" ht="12.75" customHeight="1">
      <c r="C2720">
        <v>4000</v>
      </c>
      <c r="D2720" s="184">
        <v>35947</v>
      </c>
      <c r="E2720" s="185">
        <v>67628</v>
      </c>
      <c r="F2720" s="185" t="s">
        <v>3624</v>
      </c>
      <c r="G2720" s="186">
        <v>17080</v>
      </c>
      <c r="H2720">
        <v>-5251.7</v>
      </c>
      <c r="I2720">
        <v>0</v>
      </c>
      <c r="J2720" s="181">
        <v>35952</v>
      </c>
      <c r="K2720" s="183">
        <v>1998</v>
      </c>
      <c r="L2720" t="s">
        <v>629</v>
      </c>
    </row>
    <row r="2721" spans="3:12" ht="12.75" customHeight="1">
      <c r="C2721">
        <v>4000</v>
      </c>
      <c r="D2721" s="184">
        <v>35947</v>
      </c>
      <c r="E2721" s="185">
        <v>70510</v>
      </c>
      <c r="F2721" s="185" t="s">
        <v>1167</v>
      </c>
      <c r="G2721" s="186">
        <v>85783.37</v>
      </c>
      <c r="H2721">
        <v>-3446.74</v>
      </c>
      <c r="I2721">
        <v>1148.9100000000001</v>
      </c>
      <c r="J2721" s="181">
        <v>37435</v>
      </c>
      <c r="K2721" s="183">
        <v>2002</v>
      </c>
      <c r="L2721" t="s">
        <v>629</v>
      </c>
    </row>
    <row r="2722" spans="3:12" ht="12.75" customHeight="1">
      <c r="C2722">
        <v>4000</v>
      </c>
      <c r="D2722" s="184">
        <v>35952</v>
      </c>
      <c r="E2722" s="185">
        <v>65833</v>
      </c>
      <c r="F2722" s="185" t="s">
        <v>123</v>
      </c>
      <c r="G2722" s="186">
        <v>5251.7</v>
      </c>
      <c r="H2722">
        <v>-24969.11</v>
      </c>
      <c r="I2722">
        <v>0</v>
      </c>
      <c r="J2722" s="181">
        <v>34957</v>
      </c>
      <c r="K2722" s="183">
        <v>1995</v>
      </c>
      <c r="L2722" t="s">
        <v>629</v>
      </c>
    </row>
    <row r="2723" spans="3:12" ht="12.75" customHeight="1">
      <c r="C2723">
        <v>4000</v>
      </c>
      <c r="D2723" s="184">
        <v>35954</v>
      </c>
      <c r="E2723" s="185">
        <v>64706</v>
      </c>
      <c r="F2723" s="185" t="s">
        <v>1583</v>
      </c>
      <c r="G2723" s="186">
        <v>11879.14</v>
      </c>
      <c r="H2723">
        <v>-15603.98</v>
      </c>
      <c r="I2723">
        <v>0</v>
      </c>
      <c r="J2723" s="181">
        <v>35285</v>
      </c>
      <c r="K2723" s="183">
        <v>1996</v>
      </c>
      <c r="L2723" t="s">
        <v>629</v>
      </c>
    </row>
    <row r="2724" spans="3:12" ht="12.75" customHeight="1">
      <c r="C2724">
        <v>4000</v>
      </c>
      <c r="D2724" s="184">
        <v>35968</v>
      </c>
      <c r="E2724" s="185">
        <v>65158</v>
      </c>
      <c r="F2724" s="185" t="s">
        <v>1576</v>
      </c>
      <c r="G2724" s="186">
        <v>2229.31</v>
      </c>
      <c r="H2724">
        <v>-39479.68</v>
      </c>
      <c r="I2724">
        <v>0</v>
      </c>
      <c r="J2724" s="181">
        <v>35786</v>
      </c>
      <c r="K2724" s="183">
        <v>1997</v>
      </c>
      <c r="L2724" t="s">
        <v>629</v>
      </c>
    </row>
    <row r="2725" spans="3:12" ht="12.75" customHeight="1">
      <c r="C2725">
        <v>4000</v>
      </c>
      <c r="D2725" s="184">
        <v>35969</v>
      </c>
      <c r="E2725" s="185">
        <v>65157</v>
      </c>
      <c r="F2725" s="185" t="s">
        <v>1577</v>
      </c>
      <c r="G2725" s="186">
        <v>3154.47</v>
      </c>
      <c r="H2725">
        <v>-5355.35</v>
      </c>
      <c r="I2725">
        <v>0</v>
      </c>
      <c r="J2725" s="181">
        <v>35582</v>
      </c>
      <c r="K2725" s="183">
        <v>1997</v>
      </c>
      <c r="L2725" t="s">
        <v>629</v>
      </c>
    </row>
    <row r="2726" spans="3:12" ht="12.75" customHeight="1">
      <c r="C2726">
        <v>4000</v>
      </c>
      <c r="D2726" s="184">
        <v>35977</v>
      </c>
      <c r="E2726" s="185">
        <v>69430</v>
      </c>
      <c r="F2726" s="185" t="s">
        <v>2390</v>
      </c>
      <c r="G2726" s="186">
        <v>5944.15</v>
      </c>
      <c r="H2726">
        <v>-7897.6</v>
      </c>
      <c r="I2726">
        <v>0</v>
      </c>
      <c r="J2726" s="181">
        <v>35891</v>
      </c>
      <c r="K2726" s="183">
        <v>1998</v>
      </c>
      <c r="L2726" t="s">
        <v>629</v>
      </c>
    </row>
    <row r="2727" spans="3:12" ht="12.75" customHeight="1">
      <c r="C2727">
        <v>4000</v>
      </c>
      <c r="D2727" s="184">
        <v>35977</v>
      </c>
      <c r="E2727" s="185">
        <v>69431</v>
      </c>
      <c r="F2727" s="185" t="s">
        <v>1168</v>
      </c>
      <c r="G2727" s="186">
        <v>21039.360000000001</v>
      </c>
      <c r="H2727">
        <v>-43106.73</v>
      </c>
      <c r="I2727">
        <v>0</v>
      </c>
      <c r="J2727" s="181">
        <v>36111</v>
      </c>
      <c r="K2727" s="183">
        <v>1998</v>
      </c>
      <c r="L2727" t="s">
        <v>629</v>
      </c>
    </row>
    <row r="2728" spans="3:12" ht="12.75" customHeight="1">
      <c r="C2728">
        <v>4000</v>
      </c>
      <c r="D2728" s="184">
        <v>35977</v>
      </c>
      <c r="E2728" s="185">
        <v>69432</v>
      </c>
      <c r="F2728" s="185" t="s">
        <v>1584</v>
      </c>
      <c r="G2728" s="186">
        <v>40269.03</v>
      </c>
      <c r="H2728">
        <v>-11942.62</v>
      </c>
      <c r="I2728">
        <v>32153.25</v>
      </c>
      <c r="J2728" s="181">
        <v>38292</v>
      </c>
      <c r="K2728" s="183">
        <v>2004</v>
      </c>
      <c r="L2728" t="s">
        <v>629</v>
      </c>
    </row>
    <row r="2729" spans="3:12" ht="12.75" customHeight="1">
      <c r="C2729">
        <v>4000</v>
      </c>
      <c r="D2729" s="184">
        <v>36009</v>
      </c>
      <c r="E2729" s="185">
        <v>63602</v>
      </c>
      <c r="F2729" s="185" t="s">
        <v>1578</v>
      </c>
      <c r="G2729" s="186">
        <v>15495.14</v>
      </c>
      <c r="H2729">
        <v>-13729.71</v>
      </c>
      <c r="I2729">
        <v>1248.1500000000001</v>
      </c>
      <c r="J2729" s="181">
        <v>37408</v>
      </c>
      <c r="K2729" s="183">
        <v>2002</v>
      </c>
      <c r="L2729" t="s">
        <v>629</v>
      </c>
    </row>
    <row r="2730" spans="3:12" ht="12.75" customHeight="1">
      <c r="C2730">
        <v>4000</v>
      </c>
      <c r="D2730" s="184">
        <v>36068</v>
      </c>
      <c r="E2730" s="185">
        <v>61768</v>
      </c>
      <c r="F2730" s="185" t="s">
        <v>1495</v>
      </c>
      <c r="G2730" s="186">
        <v>45939.13</v>
      </c>
      <c r="H2730">
        <v>-22651.38</v>
      </c>
      <c r="I2730">
        <v>60984.46</v>
      </c>
      <c r="J2730" s="181">
        <v>38292</v>
      </c>
      <c r="K2730" s="183">
        <v>2004</v>
      </c>
      <c r="L2730" t="s">
        <v>629</v>
      </c>
    </row>
    <row r="2731" spans="3:12" ht="12.75" customHeight="1">
      <c r="C2731">
        <v>4000</v>
      </c>
      <c r="D2731" s="184">
        <v>36075</v>
      </c>
      <c r="E2731" s="185">
        <v>65355</v>
      </c>
      <c r="F2731" s="185" t="s">
        <v>2391</v>
      </c>
      <c r="G2731" s="186">
        <v>30995.75</v>
      </c>
      <c r="H2731">
        <v>-8379.01</v>
      </c>
      <c r="I2731">
        <v>22558.87</v>
      </c>
      <c r="J2731" s="181">
        <v>38292</v>
      </c>
      <c r="K2731" s="183">
        <v>2004</v>
      </c>
      <c r="L2731" t="s">
        <v>629</v>
      </c>
    </row>
    <row r="2732" spans="3:12" ht="12.75" customHeight="1">
      <c r="C2732">
        <v>4000</v>
      </c>
      <c r="D2732" s="184">
        <v>36100</v>
      </c>
      <c r="E2732" s="185">
        <v>70512</v>
      </c>
      <c r="F2732" s="185" t="s">
        <v>2392</v>
      </c>
      <c r="G2732" s="186">
        <v>5500</v>
      </c>
      <c r="H2732">
        <v>-2603.31</v>
      </c>
      <c r="I2732">
        <v>0</v>
      </c>
      <c r="J2732" s="181">
        <v>35752</v>
      </c>
      <c r="K2732" s="183">
        <v>1997</v>
      </c>
      <c r="L2732" t="s">
        <v>629</v>
      </c>
    </row>
    <row r="2733" spans="3:12" ht="12.75" customHeight="1">
      <c r="C2733">
        <v>4000</v>
      </c>
      <c r="D2733" s="184">
        <v>36111</v>
      </c>
      <c r="E2733" s="185">
        <v>66011</v>
      </c>
      <c r="F2733" s="185" t="s">
        <v>160</v>
      </c>
      <c r="G2733" s="186">
        <v>43106.73</v>
      </c>
      <c r="H2733">
        <v>-48138.99</v>
      </c>
      <c r="I2733">
        <v>0</v>
      </c>
      <c r="J2733" s="181">
        <v>35844</v>
      </c>
      <c r="K2733" s="183">
        <v>1998</v>
      </c>
      <c r="L2733" t="s">
        <v>629</v>
      </c>
    </row>
    <row r="2734" spans="3:12" ht="12.75" customHeight="1">
      <c r="C2734">
        <v>4000</v>
      </c>
      <c r="D2734" s="184">
        <v>36312</v>
      </c>
      <c r="E2734" s="185">
        <v>60180</v>
      </c>
      <c r="F2734" s="185" t="s">
        <v>2394</v>
      </c>
      <c r="G2734" s="186">
        <v>5251.7</v>
      </c>
      <c r="H2734">
        <v>-11472.13</v>
      </c>
      <c r="I2734">
        <v>630.34</v>
      </c>
      <c r="J2734" s="181">
        <v>36312</v>
      </c>
      <c r="K2734" s="183">
        <v>1999</v>
      </c>
      <c r="L2734" t="s">
        <v>629</v>
      </c>
    </row>
    <row r="2735" spans="3:12" ht="12.75" customHeight="1">
      <c r="C2735">
        <v>4000</v>
      </c>
      <c r="D2735" s="184">
        <v>36312</v>
      </c>
      <c r="E2735" s="185">
        <v>60183</v>
      </c>
      <c r="F2735" s="185" t="s">
        <v>1209</v>
      </c>
      <c r="G2735" s="186">
        <v>2899.23</v>
      </c>
      <c r="H2735">
        <v>-13479.56</v>
      </c>
      <c r="I2735">
        <v>5550.39</v>
      </c>
      <c r="J2735" s="181">
        <v>37529</v>
      </c>
      <c r="K2735" s="183">
        <v>2002</v>
      </c>
      <c r="L2735" t="s">
        <v>629</v>
      </c>
    </row>
    <row r="2736" spans="3:12" ht="12.75" customHeight="1">
      <c r="C2736">
        <v>4000</v>
      </c>
      <c r="D2736" s="184">
        <v>36312</v>
      </c>
      <c r="E2736" s="185">
        <v>67157</v>
      </c>
      <c r="F2736" s="185" t="s">
        <v>1580</v>
      </c>
      <c r="G2736" s="186">
        <v>12102.47</v>
      </c>
      <c r="H2736">
        <v>-29032.78</v>
      </c>
      <c r="I2736">
        <v>38398.19</v>
      </c>
      <c r="J2736" s="181">
        <v>38139</v>
      </c>
      <c r="K2736" s="183">
        <v>2004</v>
      </c>
      <c r="L2736" t="s">
        <v>629</v>
      </c>
    </row>
    <row r="2737" spans="3:12" ht="12.75" customHeight="1">
      <c r="C2737">
        <v>4000</v>
      </c>
      <c r="D2737" s="184">
        <v>36350</v>
      </c>
      <c r="E2737" s="185">
        <v>65387</v>
      </c>
      <c r="F2737" s="185" t="s">
        <v>920</v>
      </c>
      <c r="G2737" s="186">
        <v>5906.26</v>
      </c>
      <c r="H2737">
        <v>-8921.06</v>
      </c>
      <c r="I2737">
        <v>0</v>
      </c>
      <c r="J2737" s="181">
        <v>35303</v>
      </c>
      <c r="K2737" s="183">
        <v>1996</v>
      </c>
      <c r="L2737" t="s">
        <v>629</v>
      </c>
    </row>
    <row r="2738" spans="3:12" ht="12.75" customHeight="1">
      <c r="C2738">
        <v>4000</v>
      </c>
      <c r="D2738" s="184">
        <v>36396</v>
      </c>
      <c r="E2738" s="185">
        <v>70526</v>
      </c>
      <c r="F2738" s="185" t="s">
        <v>1581</v>
      </c>
      <c r="G2738" s="186">
        <v>75282.7</v>
      </c>
      <c r="H2738">
        <v>-17080</v>
      </c>
      <c r="I2738">
        <v>0</v>
      </c>
      <c r="J2738" s="181">
        <v>35947</v>
      </c>
      <c r="K2738" s="183">
        <v>1998</v>
      </c>
      <c r="L2738" t="s">
        <v>629</v>
      </c>
    </row>
    <row r="2739" spans="3:12" ht="12.75" customHeight="1">
      <c r="C2739">
        <v>4000</v>
      </c>
      <c r="D2739" s="184">
        <v>36448</v>
      </c>
      <c r="E2739" s="185">
        <v>68641</v>
      </c>
      <c r="F2739" s="185" t="s">
        <v>1832</v>
      </c>
      <c r="G2739" s="186">
        <v>62082.14</v>
      </c>
      <c r="H2739">
        <v>-17080</v>
      </c>
      <c r="I2739">
        <v>0</v>
      </c>
      <c r="J2739" s="181">
        <v>35947</v>
      </c>
      <c r="K2739" s="183">
        <v>1998</v>
      </c>
      <c r="L2739" t="s">
        <v>629</v>
      </c>
    </row>
    <row r="2740" spans="3:12" ht="12.75" customHeight="1">
      <c r="C2740">
        <v>4000</v>
      </c>
      <c r="D2740" s="184">
        <v>36448</v>
      </c>
      <c r="E2740" s="185">
        <v>68642</v>
      </c>
      <c r="F2740" s="185" t="s">
        <v>1836</v>
      </c>
      <c r="G2740" s="186">
        <v>136580.70000000001</v>
      </c>
      <c r="H2740">
        <v>-1051</v>
      </c>
      <c r="I2740">
        <v>0</v>
      </c>
      <c r="J2740" s="181">
        <v>34880</v>
      </c>
      <c r="K2740" s="183">
        <v>1995</v>
      </c>
      <c r="L2740" t="s">
        <v>629</v>
      </c>
    </row>
    <row r="2741" spans="3:12" ht="12.75" customHeight="1">
      <c r="C2741">
        <v>4000</v>
      </c>
      <c r="D2741" s="184">
        <v>36448</v>
      </c>
      <c r="E2741" s="185">
        <v>68643</v>
      </c>
      <c r="F2741" s="185" t="s">
        <v>921</v>
      </c>
      <c r="G2741" s="186">
        <v>62082.14</v>
      </c>
      <c r="H2741">
        <v>-1051</v>
      </c>
      <c r="I2741">
        <v>0</v>
      </c>
      <c r="J2741" s="181">
        <v>34880</v>
      </c>
      <c r="K2741" s="183">
        <v>1995</v>
      </c>
      <c r="L2741" t="s">
        <v>629</v>
      </c>
    </row>
    <row r="2742" spans="3:12" ht="12.75" customHeight="1">
      <c r="C2742">
        <v>4000</v>
      </c>
      <c r="D2742" s="184">
        <v>36448</v>
      </c>
      <c r="E2742" s="185">
        <v>68644</v>
      </c>
      <c r="F2742" s="185" t="s">
        <v>1835</v>
      </c>
      <c r="G2742" s="186">
        <v>117956.06</v>
      </c>
      <c r="H2742">
        <v>-1051</v>
      </c>
      <c r="I2742">
        <v>0</v>
      </c>
      <c r="J2742" s="181">
        <v>34880</v>
      </c>
      <c r="K2742" s="183">
        <v>1995</v>
      </c>
      <c r="L2742" t="s">
        <v>629</v>
      </c>
    </row>
    <row r="2743" spans="3:12" ht="12.75" customHeight="1">
      <c r="C2743">
        <v>4000</v>
      </c>
      <c r="D2743" s="184">
        <v>36448</v>
      </c>
      <c r="E2743" s="185">
        <v>68645</v>
      </c>
      <c r="F2743" s="185" t="s">
        <v>1833</v>
      </c>
      <c r="G2743" s="186">
        <v>117956.06</v>
      </c>
      <c r="H2743">
        <v>-1051</v>
      </c>
      <c r="I2743">
        <v>0</v>
      </c>
      <c r="J2743" s="181">
        <v>34880</v>
      </c>
      <c r="K2743" s="183">
        <v>1995</v>
      </c>
      <c r="L2743" t="s">
        <v>629</v>
      </c>
    </row>
    <row r="2744" spans="3:12" ht="12.75" customHeight="1">
      <c r="C2744">
        <v>4000</v>
      </c>
      <c r="D2744" s="184">
        <v>36448</v>
      </c>
      <c r="E2744" s="185">
        <v>68646</v>
      </c>
      <c r="F2744" s="185" t="s">
        <v>1834</v>
      </c>
      <c r="G2744" s="186">
        <v>117956.06</v>
      </c>
      <c r="H2744">
        <v>-14594.79</v>
      </c>
      <c r="I2744">
        <v>0</v>
      </c>
      <c r="J2744" s="181">
        <v>35185</v>
      </c>
      <c r="K2744" s="183">
        <v>1996</v>
      </c>
      <c r="L2744" t="s">
        <v>629</v>
      </c>
    </row>
    <row r="2745" spans="3:12" ht="12.75" customHeight="1">
      <c r="C2745">
        <v>4000</v>
      </c>
      <c r="D2745" s="184">
        <v>36678</v>
      </c>
      <c r="E2745" s="185">
        <v>63644</v>
      </c>
      <c r="F2745" s="185" t="s">
        <v>1838</v>
      </c>
      <c r="G2745" s="186">
        <v>158001.01</v>
      </c>
      <c r="H2745">
        <v>-32865.29</v>
      </c>
      <c r="I2745">
        <v>37247.32</v>
      </c>
      <c r="J2745" s="181">
        <v>37711</v>
      </c>
      <c r="K2745" s="183">
        <v>2003</v>
      </c>
      <c r="L2745" t="s">
        <v>629</v>
      </c>
    </row>
    <row r="2746" spans="3:12" ht="12.75" customHeight="1">
      <c r="C2746">
        <v>4000</v>
      </c>
      <c r="D2746" s="184">
        <v>36927</v>
      </c>
      <c r="E2746" s="185">
        <v>63654</v>
      </c>
      <c r="F2746" s="185" t="s">
        <v>1839</v>
      </c>
      <c r="G2746" s="186">
        <v>55595.47</v>
      </c>
      <c r="H2746">
        <v>-6143.8</v>
      </c>
      <c r="I2746">
        <v>4143.5</v>
      </c>
      <c r="J2746" s="181">
        <v>37773</v>
      </c>
      <c r="K2746" s="183">
        <v>2003</v>
      </c>
      <c r="L2746" t="s">
        <v>629</v>
      </c>
    </row>
    <row r="2747" spans="3:12" ht="12.75" customHeight="1">
      <c r="C2747">
        <v>4000</v>
      </c>
      <c r="D2747" s="184">
        <v>37072</v>
      </c>
      <c r="E2747" s="185">
        <v>62272</v>
      </c>
      <c r="F2747" s="185" t="s">
        <v>2402</v>
      </c>
      <c r="G2747" s="186">
        <v>10640.88</v>
      </c>
      <c r="H2747">
        <v>-1707.72</v>
      </c>
      <c r="I2747">
        <v>426.93</v>
      </c>
      <c r="J2747" s="181">
        <v>37631</v>
      </c>
      <c r="K2747" s="183">
        <v>2003</v>
      </c>
      <c r="L2747" t="s">
        <v>629</v>
      </c>
    </row>
    <row r="2748" spans="3:12" ht="12.75" customHeight="1">
      <c r="C2748">
        <v>4000</v>
      </c>
      <c r="D2748" s="184">
        <v>37072</v>
      </c>
      <c r="E2748" s="185">
        <v>65243</v>
      </c>
      <c r="F2748" s="185" t="s">
        <v>3352</v>
      </c>
      <c r="G2748" s="186">
        <v>33491.53</v>
      </c>
      <c r="H2748">
        <v>-46307.21</v>
      </c>
      <c r="I2748">
        <v>11576.81</v>
      </c>
      <c r="J2748" s="181">
        <v>37631</v>
      </c>
      <c r="K2748" s="183">
        <v>2003</v>
      </c>
      <c r="L2748" t="s">
        <v>629</v>
      </c>
    </row>
    <row r="2749" spans="3:12" ht="12.75" customHeight="1">
      <c r="C2749">
        <v>4000</v>
      </c>
      <c r="D2749" s="184">
        <v>37225</v>
      </c>
      <c r="E2749" s="185">
        <v>65414</v>
      </c>
      <c r="F2749" s="185" t="s">
        <v>2403</v>
      </c>
      <c r="G2749" s="186">
        <v>12476.72</v>
      </c>
      <c r="H2749">
        <v>-2467.2399999999998</v>
      </c>
      <c r="I2749">
        <v>1663.96</v>
      </c>
      <c r="J2749" s="181">
        <v>37773</v>
      </c>
      <c r="K2749" s="183">
        <v>2003</v>
      </c>
      <c r="L2749" t="s">
        <v>629</v>
      </c>
    </row>
    <row r="2750" spans="3:12" ht="12.75" customHeight="1">
      <c r="C2750">
        <v>4000</v>
      </c>
      <c r="D2750" s="184">
        <v>37408</v>
      </c>
      <c r="E2750" s="185">
        <v>62612</v>
      </c>
      <c r="F2750" s="185" t="s">
        <v>1585</v>
      </c>
      <c r="G2750" s="186">
        <v>12617.38</v>
      </c>
      <c r="H2750">
        <v>-62082.14</v>
      </c>
      <c r="I2750">
        <v>0</v>
      </c>
      <c r="J2750" s="181">
        <v>36448</v>
      </c>
      <c r="K2750" s="183">
        <v>1999</v>
      </c>
      <c r="L2750" t="s">
        <v>629</v>
      </c>
    </row>
    <row r="2751" spans="3:12" ht="12.75" customHeight="1">
      <c r="C2751">
        <v>4000</v>
      </c>
      <c r="D2751" s="184">
        <v>37408</v>
      </c>
      <c r="E2751" s="185">
        <v>65679</v>
      </c>
      <c r="F2751" s="185" t="s">
        <v>2404</v>
      </c>
      <c r="G2751" s="186">
        <v>5897.26</v>
      </c>
      <c r="H2751">
        <v>-136580.70000000001</v>
      </c>
      <c r="I2751">
        <v>0</v>
      </c>
      <c r="J2751" s="181">
        <v>36448</v>
      </c>
      <c r="K2751" s="183">
        <v>1999</v>
      </c>
      <c r="L2751" t="s">
        <v>629</v>
      </c>
    </row>
    <row r="2752" spans="3:12" ht="12.75" customHeight="1">
      <c r="C2752">
        <v>4000</v>
      </c>
      <c r="D2752" s="184">
        <v>37408</v>
      </c>
      <c r="E2752" s="185">
        <v>65680</v>
      </c>
      <c r="F2752" s="185" t="s">
        <v>2405</v>
      </c>
      <c r="G2752" s="186">
        <v>9945</v>
      </c>
      <c r="H2752">
        <v>-62082.14</v>
      </c>
      <c r="I2752">
        <v>0</v>
      </c>
      <c r="J2752" s="181">
        <v>36448</v>
      </c>
      <c r="K2752" s="183">
        <v>1999</v>
      </c>
      <c r="L2752" t="s">
        <v>629</v>
      </c>
    </row>
    <row r="2753" spans="3:12" ht="12.75" customHeight="1">
      <c r="C2753">
        <v>4000</v>
      </c>
      <c r="D2753" s="184">
        <v>37408</v>
      </c>
      <c r="E2753" s="185">
        <v>66359</v>
      </c>
      <c r="F2753" s="185" t="s">
        <v>2406</v>
      </c>
      <c r="G2753" s="186">
        <v>14977.86</v>
      </c>
      <c r="H2753">
        <v>-117956.06</v>
      </c>
      <c r="I2753">
        <v>0</v>
      </c>
      <c r="J2753" s="181">
        <v>36448</v>
      </c>
      <c r="K2753" s="183">
        <v>1999</v>
      </c>
      <c r="L2753" t="s">
        <v>629</v>
      </c>
    </row>
    <row r="2754" spans="3:12" ht="12.75" customHeight="1">
      <c r="C2754">
        <v>4000</v>
      </c>
      <c r="D2754" s="184">
        <v>37435</v>
      </c>
      <c r="E2754" s="185">
        <v>65856</v>
      </c>
      <c r="F2754" s="185" t="s">
        <v>2407</v>
      </c>
      <c r="G2754" s="186">
        <v>4595.6499999999996</v>
      </c>
      <c r="H2754">
        <v>-117956.06</v>
      </c>
      <c r="I2754">
        <v>0</v>
      </c>
      <c r="J2754" s="181">
        <v>36448</v>
      </c>
      <c r="K2754" s="183">
        <v>1999</v>
      </c>
      <c r="L2754" t="s">
        <v>629</v>
      </c>
    </row>
    <row r="2755" spans="3:12" ht="12.75" customHeight="1">
      <c r="C2755">
        <v>4000</v>
      </c>
      <c r="D2755" s="184">
        <v>37529</v>
      </c>
      <c r="E2755" s="185">
        <v>67221</v>
      </c>
      <c r="F2755" s="185" t="s">
        <v>2408</v>
      </c>
      <c r="G2755" s="186">
        <v>19029.95</v>
      </c>
      <c r="H2755">
        <v>-117956.06</v>
      </c>
      <c r="I2755">
        <v>0</v>
      </c>
      <c r="J2755" s="181">
        <v>36448</v>
      </c>
      <c r="K2755" s="183">
        <v>1999</v>
      </c>
      <c r="L2755" t="s">
        <v>629</v>
      </c>
    </row>
    <row r="2756" spans="3:12" ht="12.75" customHeight="1">
      <c r="C2756">
        <v>4000</v>
      </c>
      <c r="D2756" s="184">
        <v>37622</v>
      </c>
      <c r="E2756" s="185">
        <v>70380</v>
      </c>
      <c r="F2756" s="185" t="s">
        <v>1586</v>
      </c>
      <c r="G2756" s="186">
        <v>15225.24</v>
      </c>
      <c r="H2756">
        <v>-2481.5100000000002</v>
      </c>
      <c r="I2756">
        <v>1579.14</v>
      </c>
      <c r="J2756" s="181">
        <v>37742</v>
      </c>
      <c r="K2756" s="183">
        <v>2003</v>
      </c>
      <c r="L2756" t="s">
        <v>629</v>
      </c>
    </row>
    <row r="2757" spans="3:12" ht="12.75" customHeight="1">
      <c r="C2757">
        <v>4000</v>
      </c>
      <c r="D2757" s="184">
        <v>37631</v>
      </c>
      <c r="E2757" s="185">
        <v>68583</v>
      </c>
      <c r="F2757" s="185" t="s">
        <v>1587</v>
      </c>
      <c r="G2757" s="186">
        <v>2134.65</v>
      </c>
      <c r="H2757">
        <v>-2481.5100000000002</v>
      </c>
      <c r="I2757">
        <v>1579.14</v>
      </c>
      <c r="J2757" s="181">
        <v>37742</v>
      </c>
      <c r="K2757" s="183">
        <v>2003</v>
      </c>
      <c r="L2757" t="s">
        <v>629</v>
      </c>
    </row>
    <row r="2758" spans="3:12" ht="12.75" customHeight="1">
      <c r="C2758">
        <v>4000</v>
      </c>
      <c r="D2758" s="184">
        <v>37631</v>
      </c>
      <c r="E2758" s="185">
        <v>68584</v>
      </c>
      <c r="F2758" s="185" t="s">
        <v>1588</v>
      </c>
      <c r="G2758" s="186">
        <v>57884.02</v>
      </c>
      <c r="H2758">
        <v>-2743.07</v>
      </c>
      <c r="I2758">
        <v>1745.58</v>
      </c>
      <c r="J2758" s="181">
        <v>37742</v>
      </c>
      <c r="K2758" s="183">
        <v>2003</v>
      </c>
      <c r="L2758" t="s">
        <v>629</v>
      </c>
    </row>
    <row r="2759" spans="3:12" ht="12.75" customHeight="1">
      <c r="C2759">
        <v>4000</v>
      </c>
      <c r="D2759" s="184">
        <v>37711</v>
      </c>
      <c r="E2759" s="185">
        <v>67842</v>
      </c>
      <c r="F2759" s="185" t="s">
        <v>2410</v>
      </c>
      <c r="G2759" s="186">
        <v>70112.61</v>
      </c>
      <c r="H2759">
        <v>-4216.82</v>
      </c>
      <c r="I2759">
        <v>2683.42</v>
      </c>
      <c r="J2759" s="181">
        <v>37742</v>
      </c>
      <c r="K2759" s="183">
        <v>2003</v>
      </c>
      <c r="L2759" t="s">
        <v>629</v>
      </c>
    </row>
    <row r="2760" spans="3:12" ht="12.75" customHeight="1">
      <c r="C2760">
        <v>4000</v>
      </c>
      <c r="D2760" s="184">
        <v>37742</v>
      </c>
      <c r="E2760" s="185">
        <v>68929</v>
      </c>
      <c r="F2760" s="185" t="s">
        <v>2411</v>
      </c>
      <c r="G2760" s="186">
        <v>4060.65</v>
      </c>
      <c r="H2760">
        <v>-8779.2199999999993</v>
      </c>
      <c r="I2760">
        <v>0</v>
      </c>
      <c r="J2760" s="181">
        <v>35461</v>
      </c>
      <c r="K2760" s="183">
        <v>1997</v>
      </c>
      <c r="L2760" t="s">
        <v>629</v>
      </c>
    </row>
    <row r="2761" spans="3:12" ht="12.75" customHeight="1">
      <c r="C2761">
        <v>4000</v>
      </c>
      <c r="D2761" s="184">
        <v>37742</v>
      </c>
      <c r="E2761" s="185">
        <v>68930</v>
      </c>
      <c r="F2761" s="185" t="s">
        <v>2411</v>
      </c>
      <c r="G2761" s="186">
        <v>4060.65</v>
      </c>
      <c r="H2761">
        <v>-13902.44</v>
      </c>
      <c r="I2761">
        <v>0</v>
      </c>
      <c r="J2761" s="181">
        <v>35795</v>
      </c>
      <c r="K2761" s="183">
        <v>1997</v>
      </c>
      <c r="L2761" t="s">
        <v>629</v>
      </c>
    </row>
    <row r="2762" spans="3:12" ht="12.75" customHeight="1">
      <c r="C2762">
        <v>4000</v>
      </c>
      <c r="D2762" s="184">
        <v>37742</v>
      </c>
      <c r="E2762" s="185">
        <v>68931</v>
      </c>
      <c r="F2762" s="185" t="s">
        <v>2412</v>
      </c>
      <c r="G2762" s="186">
        <v>4488.6499999999996</v>
      </c>
      <c r="H2762">
        <v>-5944.15</v>
      </c>
      <c r="I2762">
        <v>0</v>
      </c>
      <c r="J2762" s="181">
        <v>35977</v>
      </c>
      <c r="K2762" s="183">
        <v>1998</v>
      </c>
      <c r="L2762" t="s">
        <v>629</v>
      </c>
    </row>
    <row r="2763" spans="3:12" ht="12.75" customHeight="1">
      <c r="C2763">
        <v>4000</v>
      </c>
      <c r="D2763" s="184">
        <v>37742</v>
      </c>
      <c r="E2763" s="185">
        <v>68932</v>
      </c>
      <c r="F2763" s="185" t="s">
        <v>2413</v>
      </c>
      <c r="G2763" s="186">
        <v>6900.24</v>
      </c>
      <c r="H2763">
        <v>-21039.360000000001</v>
      </c>
      <c r="I2763">
        <v>0</v>
      </c>
      <c r="J2763" s="181">
        <v>35977</v>
      </c>
      <c r="K2763" s="183">
        <v>1998</v>
      </c>
      <c r="L2763" t="s">
        <v>629</v>
      </c>
    </row>
    <row r="2764" spans="3:12" ht="12.75" customHeight="1">
      <c r="C2764">
        <v>4000</v>
      </c>
      <c r="D2764" s="184">
        <v>37773</v>
      </c>
      <c r="E2764" s="185">
        <v>62654</v>
      </c>
      <c r="F2764" s="185" t="s">
        <v>2416</v>
      </c>
      <c r="G2764" s="186">
        <v>13459.33</v>
      </c>
      <c r="H2764">
        <v>-40269.03</v>
      </c>
      <c r="I2764">
        <v>0</v>
      </c>
      <c r="J2764" s="181">
        <v>35977</v>
      </c>
      <c r="K2764" s="183">
        <v>1998</v>
      </c>
      <c r="L2764" t="s">
        <v>629</v>
      </c>
    </row>
    <row r="2765" spans="3:12" ht="12.75" customHeight="1">
      <c r="C2765">
        <v>4000</v>
      </c>
      <c r="D2765" s="184">
        <v>37773</v>
      </c>
      <c r="E2765" s="185">
        <v>67937</v>
      </c>
      <c r="F2765" s="185" t="s">
        <v>1734</v>
      </c>
      <c r="G2765" s="186">
        <v>10287.299999999999</v>
      </c>
      <c r="H2765">
        <v>-15225.24</v>
      </c>
      <c r="I2765">
        <v>0</v>
      </c>
      <c r="J2765" s="181">
        <v>37622</v>
      </c>
      <c r="K2765" s="183">
        <v>2003</v>
      </c>
      <c r="L2765" t="s">
        <v>629</v>
      </c>
    </row>
    <row r="2766" spans="3:12" ht="12.75" customHeight="1">
      <c r="C2766">
        <v>4000</v>
      </c>
      <c r="D2766" s="184">
        <v>37773</v>
      </c>
      <c r="E2766" s="185">
        <v>68591</v>
      </c>
      <c r="F2766" s="185" t="s">
        <v>2414</v>
      </c>
      <c r="G2766" s="186">
        <v>4131.2</v>
      </c>
      <c r="H2766">
        <v>-5366.3</v>
      </c>
      <c r="I2766">
        <v>2121.56</v>
      </c>
      <c r="J2766" s="181">
        <v>37773</v>
      </c>
      <c r="K2766" s="183">
        <v>2003</v>
      </c>
      <c r="L2766" t="s">
        <v>629</v>
      </c>
    </row>
    <row r="2767" spans="3:12" ht="12.75" customHeight="1">
      <c r="C2767">
        <v>4000</v>
      </c>
      <c r="D2767" s="184">
        <v>37773</v>
      </c>
      <c r="E2767" s="185">
        <v>70389</v>
      </c>
      <c r="F2767" s="185" t="s">
        <v>2415</v>
      </c>
      <c r="G2767" s="186">
        <v>7487.86</v>
      </c>
      <c r="H2767">
        <v>-85783.37</v>
      </c>
      <c r="I2767">
        <v>0</v>
      </c>
      <c r="J2767" s="181">
        <v>35947</v>
      </c>
      <c r="K2767" s="183">
        <v>1998</v>
      </c>
      <c r="L2767" t="s">
        <v>629</v>
      </c>
    </row>
    <row r="2768" spans="3:12" ht="12.75" customHeight="1">
      <c r="C2768">
        <v>4000</v>
      </c>
      <c r="D2768" s="184">
        <v>38139</v>
      </c>
      <c r="E2768" s="185">
        <v>67286</v>
      </c>
      <c r="F2768" s="185" t="s">
        <v>3465</v>
      </c>
      <c r="G2768" s="186">
        <v>67430.97</v>
      </c>
      <c r="H2768">
        <v>-5500</v>
      </c>
      <c r="I2768">
        <v>0</v>
      </c>
      <c r="J2768" s="181">
        <v>36100</v>
      </c>
      <c r="K2768" s="183">
        <v>1998</v>
      </c>
      <c r="L2768" t="s">
        <v>629</v>
      </c>
    </row>
    <row r="2769" spans="3:13" ht="12.75" customHeight="1">
      <c r="C2769">
        <v>4000</v>
      </c>
      <c r="D2769" s="184">
        <v>38159</v>
      </c>
      <c r="E2769" s="185">
        <v>64451</v>
      </c>
      <c r="F2769" s="185" t="s">
        <v>2469</v>
      </c>
      <c r="G2769" s="186">
        <v>19135.97</v>
      </c>
      <c r="H2769">
        <v>-69009.149999999994</v>
      </c>
      <c r="I2769">
        <v>6273.55</v>
      </c>
      <c r="J2769" s="181">
        <v>36396</v>
      </c>
      <c r="K2769" s="183">
        <v>1999</v>
      </c>
      <c r="L2769" t="s">
        <v>629</v>
      </c>
    </row>
    <row r="2770" spans="3:13" ht="12.75" customHeight="1">
      <c r="C2770">
        <v>4000</v>
      </c>
      <c r="D2770" s="184">
        <v>38292</v>
      </c>
      <c r="E2770" s="185">
        <v>66238</v>
      </c>
      <c r="F2770" s="185" t="s">
        <v>993</v>
      </c>
      <c r="G2770" s="186">
        <v>44095.87</v>
      </c>
      <c r="H2770">
        <v>-41089.360000000001</v>
      </c>
      <c r="I2770">
        <v>0</v>
      </c>
      <c r="J2770" s="181">
        <v>34515</v>
      </c>
      <c r="K2770" s="183">
        <v>1994</v>
      </c>
      <c r="L2770" t="s">
        <v>629</v>
      </c>
    </row>
    <row r="2771" spans="3:13" ht="12.75" customHeight="1">
      <c r="C2771">
        <v>4000</v>
      </c>
      <c r="D2771" s="184">
        <v>38292</v>
      </c>
      <c r="E2771" s="185">
        <v>66640</v>
      </c>
      <c r="F2771" s="185" t="s">
        <v>994</v>
      </c>
      <c r="G2771" s="186">
        <v>83635.839999999997</v>
      </c>
      <c r="H2771">
        <v>-2077.02</v>
      </c>
      <c r="I2771">
        <v>0</v>
      </c>
      <c r="J2771" s="181">
        <v>34515</v>
      </c>
      <c r="K2771" s="183">
        <v>1994</v>
      </c>
      <c r="L2771" t="s">
        <v>629</v>
      </c>
    </row>
    <row r="2772" spans="3:13" ht="12.75" customHeight="1">
      <c r="C2772">
        <v>4000</v>
      </c>
      <c r="D2772" s="184">
        <v>38292</v>
      </c>
      <c r="E2772" s="185">
        <v>66641</v>
      </c>
      <c r="F2772" s="185" t="s">
        <v>995</v>
      </c>
      <c r="G2772" s="186">
        <v>30937.88</v>
      </c>
      <c r="H2772">
        <v>-1726.53</v>
      </c>
      <c r="I2772">
        <v>0</v>
      </c>
      <c r="J2772" s="181">
        <v>34515</v>
      </c>
      <c r="K2772" s="183">
        <v>1994</v>
      </c>
      <c r="L2772" t="s">
        <v>629</v>
      </c>
    </row>
    <row r="2773" spans="3:13" ht="12.75" customHeight="1">
      <c r="C2773">
        <v>4000</v>
      </c>
      <c r="D2773" s="184">
        <v>38504</v>
      </c>
      <c r="E2773" s="185">
        <v>70820</v>
      </c>
      <c r="F2773" s="185" t="s">
        <v>2410</v>
      </c>
      <c r="G2773" s="186">
        <v>46517.51</v>
      </c>
      <c r="H2773">
        <v>-12275.46</v>
      </c>
      <c r="I2773">
        <v>34242.050000000003</v>
      </c>
      <c r="J2773" s="181">
        <v>38504</v>
      </c>
      <c r="K2773" s="183">
        <v>2005</v>
      </c>
      <c r="L2773" t="s">
        <v>629</v>
      </c>
    </row>
    <row r="2774" spans="3:13" ht="12.75" customHeight="1">
      <c r="C2774">
        <v>4000</v>
      </c>
      <c r="D2774" s="184">
        <v>38796</v>
      </c>
      <c r="E2774" s="185">
        <v>70838</v>
      </c>
      <c r="F2774" s="185" t="s">
        <v>1295</v>
      </c>
      <c r="G2774" s="186">
        <v>30994.82</v>
      </c>
      <c r="H2774">
        <v>-8609.67</v>
      </c>
      <c r="I2774">
        <v>22385.15</v>
      </c>
      <c r="J2774" s="181">
        <v>38796</v>
      </c>
      <c r="K2774" s="183">
        <v>2006</v>
      </c>
      <c r="L2774" t="s">
        <v>629</v>
      </c>
    </row>
    <row r="2775" spans="3:13" ht="12.75" customHeight="1">
      <c r="C2775">
        <v>5000</v>
      </c>
      <c r="D2775" s="187">
        <v>29372</v>
      </c>
      <c r="E2775" s="188">
        <v>61344</v>
      </c>
      <c r="F2775" s="188" t="s">
        <v>1187</v>
      </c>
      <c r="G2775" s="189">
        <v>-17960</v>
      </c>
      <c r="H2775">
        <v>0</v>
      </c>
      <c r="I2775">
        <v>0</v>
      </c>
      <c r="J2775" s="181">
        <v>38292</v>
      </c>
      <c r="K2775" s="183">
        <v>2004</v>
      </c>
      <c r="L2775" t="s">
        <v>629</v>
      </c>
    </row>
    <row r="2776" spans="3:13" ht="12.75" customHeight="1">
      <c r="C2776">
        <v>5000</v>
      </c>
      <c r="D2776" s="187">
        <v>31564</v>
      </c>
      <c r="E2776" s="188">
        <v>61349</v>
      </c>
      <c r="F2776" s="188" t="s">
        <v>1189</v>
      </c>
      <c r="G2776" s="189">
        <v>8942.8799999999992</v>
      </c>
      <c r="H2776">
        <v>-1900</v>
      </c>
      <c r="I2776">
        <v>0</v>
      </c>
      <c r="J2776" s="181">
        <v>34086</v>
      </c>
      <c r="K2776" s="183">
        <v>1993</v>
      </c>
      <c r="L2776" t="s">
        <v>629</v>
      </c>
    </row>
    <row r="2777" spans="3:13" ht="12.75" customHeight="1">
      <c r="C2777">
        <v>5000</v>
      </c>
      <c r="D2777" s="187">
        <v>31564</v>
      </c>
      <c r="E2777" s="188">
        <v>61350</v>
      </c>
      <c r="F2777" s="188" t="s">
        <v>1191</v>
      </c>
      <c r="G2777" s="189">
        <v>8964.8799999999992</v>
      </c>
      <c r="H2777">
        <v>-14720.48</v>
      </c>
      <c r="I2777">
        <v>0</v>
      </c>
      <c r="J2777" s="181">
        <v>34486</v>
      </c>
      <c r="K2777" s="183">
        <v>1994</v>
      </c>
      <c r="L2777" t="s">
        <v>629</v>
      </c>
    </row>
    <row r="2778" spans="3:13" ht="12.75" customHeight="1">
      <c r="C2778">
        <v>5000</v>
      </c>
      <c r="D2778" s="187">
        <v>31564</v>
      </c>
      <c r="E2778" s="188">
        <v>61351</v>
      </c>
      <c r="F2778" s="188" t="s">
        <v>1190</v>
      </c>
      <c r="G2778" s="189">
        <v>8964.8799999999992</v>
      </c>
      <c r="H2778">
        <v>-21845</v>
      </c>
      <c r="I2778">
        <v>0</v>
      </c>
      <c r="J2778" s="181">
        <v>33133</v>
      </c>
      <c r="K2778" s="183">
        <v>1990</v>
      </c>
      <c r="L2778" t="s">
        <v>629</v>
      </c>
    </row>
    <row r="2779" spans="3:13" ht="12.75" customHeight="1">
      <c r="C2779">
        <v>5000</v>
      </c>
      <c r="D2779" s="187">
        <v>31564</v>
      </c>
      <c r="E2779" s="188">
        <v>61352</v>
      </c>
      <c r="F2779" s="188" t="s">
        <v>1188</v>
      </c>
      <c r="G2779" s="189">
        <v>-557</v>
      </c>
      <c r="H2779">
        <v>-4200</v>
      </c>
      <c r="I2779">
        <v>0</v>
      </c>
      <c r="J2779" s="181">
        <v>32324</v>
      </c>
      <c r="K2779" s="183">
        <v>1988</v>
      </c>
      <c r="L2779" t="s">
        <v>629</v>
      </c>
    </row>
    <row r="2780" spans="3:13" ht="12.75" customHeight="1">
      <c r="C2780">
        <v>5000</v>
      </c>
      <c r="D2780" s="187">
        <v>32324</v>
      </c>
      <c r="E2780" s="188">
        <v>60023</v>
      </c>
      <c r="F2780" s="188" t="s">
        <v>1192</v>
      </c>
      <c r="G2780" s="189">
        <v>4200</v>
      </c>
      <c r="H2780">
        <v>-44900</v>
      </c>
      <c r="I2780">
        <v>0</v>
      </c>
      <c r="J2780" s="181">
        <v>33756</v>
      </c>
      <c r="K2780" s="183">
        <v>1992</v>
      </c>
      <c r="L2780" t="s">
        <v>629</v>
      </c>
    </row>
    <row r="2781" spans="3:13" ht="12.75" customHeight="1">
      <c r="C2781">
        <v>5000</v>
      </c>
      <c r="D2781" s="187">
        <v>32429</v>
      </c>
      <c r="E2781" s="188">
        <v>60233</v>
      </c>
      <c r="F2781" s="188" t="s">
        <v>1193</v>
      </c>
      <c r="G2781" s="190">
        <v>4800</v>
      </c>
      <c r="H2781">
        <v>-19321.73</v>
      </c>
      <c r="I2781">
        <v>0</v>
      </c>
      <c r="J2781" s="181">
        <v>36262</v>
      </c>
      <c r="K2781" s="183">
        <v>1999</v>
      </c>
      <c r="L2781" t="s">
        <v>629</v>
      </c>
    </row>
    <row r="2782" spans="3:13" ht="12.75" customHeight="1">
      <c r="C2782">
        <v>5000</v>
      </c>
      <c r="D2782" s="187">
        <v>32431</v>
      </c>
      <c r="E2782" s="188">
        <v>60232</v>
      </c>
      <c r="F2782" s="188" t="s">
        <v>1194</v>
      </c>
      <c r="G2782" s="189">
        <v>4805</v>
      </c>
      <c r="H2782">
        <v>-10141.25</v>
      </c>
      <c r="I2782">
        <v>0</v>
      </c>
      <c r="J2782" s="181">
        <v>36494</v>
      </c>
      <c r="K2782" s="183">
        <v>1999</v>
      </c>
      <c r="L2782" t="s">
        <v>629</v>
      </c>
    </row>
    <row r="2783" spans="3:13" ht="12.75" customHeight="1">
      <c r="C2783">
        <v>5000</v>
      </c>
      <c r="D2783" s="187">
        <v>32504</v>
      </c>
      <c r="E2783" s="188">
        <v>60607</v>
      </c>
      <c r="F2783" s="188" t="s">
        <v>1195</v>
      </c>
      <c r="G2783" s="190">
        <v>4800</v>
      </c>
      <c r="H2783">
        <v>-4805</v>
      </c>
      <c r="I2783">
        <v>0</v>
      </c>
      <c r="J2783" s="181">
        <v>32431</v>
      </c>
      <c r="K2783" s="183">
        <v>1988</v>
      </c>
      <c r="L2783" t="s">
        <v>629</v>
      </c>
      <c r="M2783" s="167">
        <f>+G2781+G2783</f>
        <v>9600</v>
      </c>
    </row>
    <row r="2784" spans="3:13" ht="12.75" customHeight="1">
      <c r="C2784">
        <v>5000</v>
      </c>
      <c r="D2784" s="187">
        <v>32518</v>
      </c>
      <c r="E2784" s="188">
        <v>70774</v>
      </c>
      <c r="F2784" s="188" t="s">
        <v>1305</v>
      </c>
      <c r="G2784" s="190">
        <v>36858</v>
      </c>
      <c r="H2784">
        <v>-4800</v>
      </c>
      <c r="I2784">
        <v>0</v>
      </c>
      <c r="J2784" s="181">
        <v>32429</v>
      </c>
      <c r="K2784" s="183">
        <v>1988</v>
      </c>
      <c r="L2784" t="s">
        <v>629</v>
      </c>
      <c r="M2784" s="167">
        <f>+G2784</f>
        <v>36858</v>
      </c>
    </row>
    <row r="2785" spans="3:13" ht="12.75" customHeight="1">
      <c r="C2785">
        <v>5000</v>
      </c>
      <c r="D2785" s="187">
        <v>32952</v>
      </c>
      <c r="E2785" s="188">
        <v>60249</v>
      </c>
      <c r="F2785" s="188" t="s">
        <v>3079</v>
      </c>
      <c r="G2785" s="190">
        <v>17050.52</v>
      </c>
      <c r="H2785">
        <v>-17050.52</v>
      </c>
      <c r="I2785">
        <v>0</v>
      </c>
      <c r="J2785" s="181">
        <v>32952</v>
      </c>
      <c r="K2785" s="183">
        <v>1990</v>
      </c>
      <c r="L2785" t="s">
        <v>629</v>
      </c>
      <c r="M2785" s="167"/>
    </row>
    <row r="2786" spans="3:13" ht="12.75" customHeight="1">
      <c r="C2786">
        <v>5000</v>
      </c>
      <c r="D2786" s="187">
        <v>33029</v>
      </c>
      <c r="E2786" s="188">
        <v>60867</v>
      </c>
      <c r="F2786" s="188" t="s">
        <v>1196</v>
      </c>
      <c r="G2786" s="189">
        <v>22118.13</v>
      </c>
      <c r="H2786">
        <v>-33204.129999999997</v>
      </c>
      <c r="I2786">
        <v>0</v>
      </c>
      <c r="J2786" s="181">
        <v>33177</v>
      </c>
      <c r="K2786" s="183">
        <v>1990</v>
      </c>
      <c r="L2786" t="s">
        <v>629</v>
      </c>
    </row>
    <row r="2787" spans="3:13" ht="12.75" customHeight="1">
      <c r="C2787">
        <v>5000</v>
      </c>
      <c r="D2787" s="187">
        <v>33133</v>
      </c>
      <c r="E2787" s="188">
        <v>59774</v>
      </c>
      <c r="F2787" s="188" t="s">
        <v>1197</v>
      </c>
      <c r="G2787" s="190">
        <v>21845</v>
      </c>
      <c r="H2787">
        <v>-33204.120000000003</v>
      </c>
      <c r="I2787">
        <v>0</v>
      </c>
      <c r="J2787" s="181">
        <v>33177</v>
      </c>
      <c r="K2787" s="183">
        <v>1990</v>
      </c>
      <c r="L2787" t="s">
        <v>629</v>
      </c>
    </row>
    <row r="2788" spans="3:13" ht="12.75" customHeight="1">
      <c r="C2788">
        <v>5000</v>
      </c>
      <c r="D2788" s="187">
        <v>33177</v>
      </c>
      <c r="E2788" s="188">
        <v>60268</v>
      </c>
      <c r="F2788" s="188" t="s">
        <v>1298</v>
      </c>
      <c r="G2788" s="190">
        <v>33204.129999999997</v>
      </c>
      <c r="H2788">
        <v>-15616.84</v>
      </c>
      <c r="I2788">
        <v>0</v>
      </c>
      <c r="J2788" s="181">
        <v>33875</v>
      </c>
      <c r="K2788" s="183">
        <v>1992</v>
      </c>
      <c r="L2788" t="s">
        <v>629</v>
      </c>
    </row>
    <row r="2789" spans="3:13" ht="12.75" customHeight="1">
      <c r="C2789">
        <v>5000</v>
      </c>
      <c r="D2789" s="187">
        <v>33177</v>
      </c>
      <c r="E2789" s="188">
        <v>60269</v>
      </c>
      <c r="F2789" s="188" t="s">
        <v>1299</v>
      </c>
      <c r="G2789" s="190">
        <v>33204.120000000003</v>
      </c>
      <c r="H2789">
        <v>-4800</v>
      </c>
      <c r="I2789">
        <v>0</v>
      </c>
      <c r="J2789" s="181">
        <v>32504</v>
      </c>
      <c r="K2789" s="183">
        <v>1988</v>
      </c>
      <c r="L2789" t="s">
        <v>629</v>
      </c>
      <c r="M2789" s="167">
        <f>+G2785+SUM(G2787:G2789)</f>
        <v>105303.77</v>
      </c>
    </row>
    <row r="2790" spans="3:13" ht="12.75" customHeight="1">
      <c r="C2790">
        <v>5000</v>
      </c>
      <c r="D2790" s="187">
        <v>33239</v>
      </c>
      <c r="E2790" s="188">
        <v>69103</v>
      </c>
      <c r="F2790" s="188" t="s">
        <v>1303</v>
      </c>
      <c r="G2790" s="189">
        <v>17038022.43</v>
      </c>
      <c r="H2790">
        <v>-22118.13</v>
      </c>
      <c r="I2790">
        <v>0</v>
      </c>
      <c r="J2790" s="181">
        <v>33029</v>
      </c>
      <c r="K2790" s="183">
        <v>1990</v>
      </c>
      <c r="L2790" t="s">
        <v>629</v>
      </c>
    </row>
    <row r="2791" spans="3:13" ht="12.75" customHeight="1">
      <c r="C2791">
        <v>5000</v>
      </c>
      <c r="D2791" s="187">
        <v>33501</v>
      </c>
      <c r="E2791" s="188">
        <v>69119</v>
      </c>
      <c r="F2791" s="188" t="s">
        <v>1304</v>
      </c>
      <c r="G2791" s="189">
        <v>27226.93</v>
      </c>
      <c r="H2791">
        <v>-21394.23</v>
      </c>
      <c r="I2791">
        <v>0</v>
      </c>
      <c r="J2791" s="181">
        <v>34486</v>
      </c>
      <c r="K2791" s="183">
        <v>1994</v>
      </c>
      <c r="L2791" t="s">
        <v>629</v>
      </c>
    </row>
    <row r="2792" spans="3:13" ht="12.75" customHeight="1">
      <c r="C2792">
        <v>5000</v>
      </c>
      <c r="D2792" s="187">
        <v>33756</v>
      </c>
      <c r="E2792" s="188">
        <v>60078</v>
      </c>
      <c r="F2792" s="188" t="s">
        <v>312</v>
      </c>
      <c r="G2792" s="190">
        <v>44900</v>
      </c>
      <c r="H2792">
        <v>17960</v>
      </c>
      <c r="I2792">
        <v>0</v>
      </c>
      <c r="J2792" s="181">
        <v>29372</v>
      </c>
      <c r="K2792" s="183">
        <v>1980</v>
      </c>
      <c r="L2792" t="s">
        <v>629</v>
      </c>
      <c r="M2792" s="167">
        <f>+G2792</f>
        <v>44900</v>
      </c>
    </row>
    <row r="2793" spans="3:13" ht="12.75" customHeight="1">
      <c r="C2793">
        <v>5000</v>
      </c>
      <c r="D2793" s="187">
        <v>33875</v>
      </c>
      <c r="E2793" s="188">
        <v>60291</v>
      </c>
      <c r="F2793" s="188" t="s">
        <v>1198</v>
      </c>
      <c r="G2793" s="189">
        <v>15616.84</v>
      </c>
      <c r="H2793">
        <v>-8942.8799999999992</v>
      </c>
      <c r="I2793">
        <v>0</v>
      </c>
      <c r="J2793" s="181">
        <v>31564</v>
      </c>
      <c r="K2793" s="183">
        <v>1986</v>
      </c>
      <c r="L2793" t="s">
        <v>629</v>
      </c>
    </row>
    <row r="2794" spans="3:13" ht="12.75" customHeight="1">
      <c r="C2794">
        <v>5000</v>
      </c>
      <c r="D2794" s="187">
        <v>34086</v>
      </c>
      <c r="E2794" s="188">
        <v>59646</v>
      </c>
      <c r="F2794" s="188" t="s">
        <v>1199</v>
      </c>
      <c r="G2794" s="190">
        <v>1900</v>
      </c>
      <c r="H2794">
        <v>-8964.8799999999992</v>
      </c>
      <c r="I2794">
        <v>0</v>
      </c>
      <c r="J2794" s="181">
        <v>31564</v>
      </c>
      <c r="K2794" s="183">
        <v>1986</v>
      </c>
      <c r="L2794" t="s">
        <v>629</v>
      </c>
    </row>
    <row r="2795" spans="3:13" ht="12.75" customHeight="1">
      <c r="C2795">
        <v>5000</v>
      </c>
      <c r="D2795" s="187">
        <v>34093</v>
      </c>
      <c r="E2795" s="188">
        <v>63274</v>
      </c>
      <c r="F2795" s="188" t="s">
        <v>3080</v>
      </c>
      <c r="G2795" s="190">
        <v>66000</v>
      </c>
      <c r="H2795">
        <v>-8964.8799999999992</v>
      </c>
      <c r="I2795">
        <v>0</v>
      </c>
      <c r="J2795" s="181">
        <v>31564</v>
      </c>
      <c r="K2795" s="183">
        <v>1986</v>
      </c>
      <c r="L2795" t="s">
        <v>629</v>
      </c>
      <c r="M2795" s="167">
        <f>+G2794+G2795</f>
        <v>67900</v>
      </c>
    </row>
    <row r="2796" spans="3:13" ht="12.75" customHeight="1">
      <c r="C2796">
        <v>5000</v>
      </c>
      <c r="D2796" s="187">
        <v>34486</v>
      </c>
      <c r="E2796" s="188">
        <v>59671</v>
      </c>
      <c r="F2796" s="188" t="s">
        <v>1297</v>
      </c>
      <c r="G2796" s="189">
        <v>14720.48</v>
      </c>
      <c r="H2796">
        <v>557</v>
      </c>
      <c r="I2796">
        <v>0</v>
      </c>
      <c r="J2796" s="181">
        <v>31564</v>
      </c>
      <c r="K2796" s="183">
        <v>1986</v>
      </c>
      <c r="L2796" t="s">
        <v>629</v>
      </c>
    </row>
    <row r="2797" spans="3:13" ht="12.75" customHeight="1">
      <c r="C2797">
        <v>5000</v>
      </c>
      <c r="D2797" s="187">
        <v>34486</v>
      </c>
      <c r="E2797" s="188">
        <v>61296</v>
      </c>
      <c r="F2797" s="188" t="s">
        <v>313</v>
      </c>
      <c r="G2797" s="190">
        <v>21394.23</v>
      </c>
      <c r="H2797">
        <v>-189525</v>
      </c>
      <c r="I2797">
        <v>0</v>
      </c>
      <c r="J2797" s="181">
        <v>34816</v>
      </c>
      <c r="K2797" s="183">
        <v>1995</v>
      </c>
      <c r="L2797" t="s">
        <v>629</v>
      </c>
      <c r="M2797" s="167">
        <f>+G2797</f>
        <v>21394.23</v>
      </c>
    </row>
    <row r="2798" spans="3:13" ht="12.75" customHeight="1">
      <c r="C2798">
        <v>5000</v>
      </c>
      <c r="D2798" s="187">
        <v>34814</v>
      </c>
      <c r="E2798" s="188">
        <v>61658</v>
      </c>
      <c r="F2798" s="188" t="s">
        <v>314</v>
      </c>
      <c r="G2798" s="190">
        <v>189525</v>
      </c>
      <c r="H2798">
        <v>-189525</v>
      </c>
      <c r="I2798">
        <v>0</v>
      </c>
      <c r="J2798" s="181">
        <v>34814</v>
      </c>
      <c r="K2798" s="183">
        <v>1995</v>
      </c>
      <c r="L2798" t="s">
        <v>629</v>
      </c>
    </row>
    <row r="2799" spans="3:13" ht="12.75" customHeight="1">
      <c r="C2799">
        <v>5000</v>
      </c>
      <c r="D2799" s="187">
        <v>34816</v>
      </c>
      <c r="E2799" s="188">
        <v>61657</v>
      </c>
      <c r="F2799" s="188" t="s">
        <v>314</v>
      </c>
      <c r="G2799" s="190">
        <v>189525</v>
      </c>
      <c r="H2799">
        <v>-23630</v>
      </c>
      <c r="I2799">
        <v>0</v>
      </c>
      <c r="J2799" s="181">
        <v>35125</v>
      </c>
      <c r="K2799" s="183">
        <v>1996</v>
      </c>
      <c r="L2799" t="s">
        <v>629</v>
      </c>
      <c r="M2799" s="167">
        <f>+G2798+G2799</f>
        <v>379050</v>
      </c>
    </row>
    <row r="2800" spans="3:13" ht="12.75" customHeight="1">
      <c r="C2800">
        <v>5000</v>
      </c>
      <c r="D2800" s="187">
        <v>34954</v>
      </c>
      <c r="E2800" s="188">
        <v>64837</v>
      </c>
      <c r="F2800" s="188" t="s">
        <v>1200</v>
      </c>
      <c r="G2800" s="189">
        <v>4500</v>
      </c>
      <c r="H2800">
        <v>-40980.69</v>
      </c>
      <c r="I2800">
        <v>0</v>
      </c>
      <c r="J2800" s="181">
        <v>37773</v>
      </c>
      <c r="K2800" s="183">
        <v>2003</v>
      </c>
      <c r="L2800" t="s">
        <v>629</v>
      </c>
    </row>
    <row r="2801" spans="3:13" ht="12.75" customHeight="1">
      <c r="C2801">
        <v>5000</v>
      </c>
      <c r="D2801" s="187">
        <v>35125</v>
      </c>
      <c r="E2801" s="188">
        <v>61670</v>
      </c>
      <c r="F2801" s="188" t="s">
        <v>3081</v>
      </c>
      <c r="G2801" s="190">
        <v>23630</v>
      </c>
      <c r="H2801">
        <v>-6701.77</v>
      </c>
      <c r="I2801">
        <v>0</v>
      </c>
      <c r="J2801" s="181">
        <v>36678</v>
      </c>
      <c r="K2801" s="183">
        <v>2000</v>
      </c>
      <c r="L2801" t="s">
        <v>629</v>
      </c>
      <c r="M2801" s="167">
        <f>+G2801</f>
        <v>23630</v>
      </c>
    </row>
    <row r="2802" spans="3:13" ht="12.75" customHeight="1">
      <c r="C2802">
        <v>5000</v>
      </c>
      <c r="D2802" s="187">
        <v>35173</v>
      </c>
      <c r="E2802" s="188">
        <v>65954</v>
      </c>
      <c r="F2802" s="188" t="s">
        <v>1201</v>
      </c>
      <c r="G2802" s="189">
        <v>9976.9500000000007</v>
      </c>
      <c r="H2802">
        <v>-58500.01</v>
      </c>
      <c r="I2802">
        <v>0</v>
      </c>
      <c r="J2802" s="181">
        <v>36140</v>
      </c>
      <c r="K2802" s="183">
        <v>1998</v>
      </c>
      <c r="L2802" t="s">
        <v>629</v>
      </c>
    </row>
    <row r="2803" spans="3:13" ht="12.75" customHeight="1">
      <c r="C2803">
        <v>5000</v>
      </c>
      <c r="D2803" s="187">
        <v>35417</v>
      </c>
      <c r="E2803" s="188">
        <v>65296</v>
      </c>
      <c r="F2803" s="188" t="s">
        <v>3065</v>
      </c>
      <c r="G2803" s="189">
        <v>21393.84</v>
      </c>
      <c r="H2803">
        <v>-6376.91</v>
      </c>
      <c r="I2803">
        <v>0</v>
      </c>
      <c r="J2803" s="181">
        <v>36067</v>
      </c>
      <c r="K2803" s="183">
        <v>1998</v>
      </c>
      <c r="L2803" t="s">
        <v>629</v>
      </c>
    </row>
    <row r="2804" spans="3:13" ht="12.75" customHeight="1">
      <c r="C2804">
        <v>5000</v>
      </c>
      <c r="D2804" s="187">
        <v>35582</v>
      </c>
      <c r="E2804" s="188">
        <v>65331</v>
      </c>
      <c r="F2804" s="188" t="s">
        <v>1823</v>
      </c>
      <c r="G2804" s="190">
        <v>7236</v>
      </c>
      <c r="H2804">
        <v>-25935.08</v>
      </c>
      <c r="I2804">
        <v>0</v>
      </c>
      <c r="J2804" s="181">
        <v>35999</v>
      </c>
      <c r="K2804" s="183">
        <v>1998</v>
      </c>
      <c r="L2804" t="s">
        <v>629</v>
      </c>
    </row>
    <row r="2805" spans="3:13" ht="12.75" customHeight="1">
      <c r="C2805">
        <v>5000</v>
      </c>
      <c r="D2805" s="187">
        <v>35607</v>
      </c>
      <c r="E2805" s="188">
        <v>65333</v>
      </c>
      <c r="F2805" s="188" t="s">
        <v>2550</v>
      </c>
      <c r="G2805" s="190">
        <v>210490.4</v>
      </c>
      <c r="H2805">
        <v>-73893.429999999993</v>
      </c>
      <c r="I2805">
        <v>0</v>
      </c>
      <c r="J2805" s="181">
        <v>36101</v>
      </c>
      <c r="K2805" s="183">
        <v>1998</v>
      </c>
      <c r="L2805" t="s">
        <v>629</v>
      </c>
      <c r="M2805" s="167">
        <f>+G2804+G2805</f>
        <v>217726.4</v>
      </c>
    </row>
    <row r="2806" spans="3:13" ht="12.75" customHeight="1">
      <c r="C2806">
        <v>5000</v>
      </c>
      <c r="D2806" s="187">
        <v>35776</v>
      </c>
      <c r="E2806" s="188">
        <v>65332</v>
      </c>
      <c r="F2806" s="188" t="s">
        <v>3066</v>
      </c>
      <c r="G2806" s="189">
        <v>14787.4</v>
      </c>
      <c r="H2806">
        <v>-18428.5</v>
      </c>
      <c r="I2806">
        <v>0</v>
      </c>
      <c r="J2806" s="181">
        <v>35947</v>
      </c>
      <c r="K2806" s="183">
        <v>1998</v>
      </c>
      <c r="L2806" t="s">
        <v>629</v>
      </c>
    </row>
    <row r="2807" spans="3:13" ht="12.75" customHeight="1">
      <c r="C2807">
        <v>5000</v>
      </c>
      <c r="D2807" s="187">
        <v>35947</v>
      </c>
      <c r="E2807" s="188">
        <v>62919</v>
      </c>
      <c r="F2807" s="188" t="s">
        <v>3067</v>
      </c>
      <c r="G2807" s="189">
        <v>18428.5</v>
      </c>
      <c r="H2807">
        <v>-21350</v>
      </c>
      <c r="I2807">
        <v>0</v>
      </c>
      <c r="J2807" s="181">
        <v>37103</v>
      </c>
      <c r="K2807" s="183">
        <v>2001</v>
      </c>
      <c r="L2807" t="s">
        <v>629</v>
      </c>
    </row>
    <row r="2808" spans="3:13" ht="12.75" customHeight="1">
      <c r="C2808">
        <v>5000</v>
      </c>
      <c r="D2808" s="187">
        <v>35947</v>
      </c>
      <c r="E2808" s="188">
        <v>63581</v>
      </c>
      <c r="F2808" s="188" t="s">
        <v>3082</v>
      </c>
      <c r="G2808" s="190">
        <v>11241.53</v>
      </c>
      <c r="H2808">
        <v>-66000</v>
      </c>
      <c r="I2808">
        <v>0</v>
      </c>
      <c r="J2808" s="181">
        <v>34093</v>
      </c>
      <c r="K2808" s="183">
        <v>1993</v>
      </c>
      <c r="L2808" t="s">
        <v>629</v>
      </c>
    </row>
    <row r="2809" spans="3:13" ht="12.75" customHeight="1">
      <c r="C2809">
        <v>5000</v>
      </c>
      <c r="D2809" s="187">
        <v>35947</v>
      </c>
      <c r="E2809" s="188">
        <v>63582</v>
      </c>
      <c r="F2809" s="188" t="s">
        <v>3083</v>
      </c>
      <c r="G2809" s="190">
        <v>18681.25</v>
      </c>
      <c r="H2809">
        <v>-11241.53</v>
      </c>
      <c r="I2809">
        <v>0</v>
      </c>
      <c r="J2809" s="181">
        <v>35947</v>
      </c>
      <c r="K2809" s="183">
        <v>1998</v>
      </c>
      <c r="L2809" t="s">
        <v>629</v>
      </c>
    </row>
    <row r="2810" spans="3:13" ht="12.75" customHeight="1">
      <c r="C2810">
        <v>5000</v>
      </c>
      <c r="D2810" s="187">
        <v>35999</v>
      </c>
      <c r="E2810" s="188">
        <v>62917</v>
      </c>
      <c r="F2810" s="188" t="s">
        <v>3068</v>
      </c>
      <c r="G2810" s="189">
        <v>25935.08</v>
      </c>
      <c r="H2810">
        <v>-18681.25</v>
      </c>
      <c r="I2810">
        <v>0</v>
      </c>
      <c r="J2810" s="181">
        <v>35947</v>
      </c>
      <c r="K2810" s="183">
        <v>1998</v>
      </c>
      <c r="L2810" t="s">
        <v>629</v>
      </c>
    </row>
    <row r="2811" spans="3:13" ht="12.75" customHeight="1">
      <c r="C2811">
        <v>5000</v>
      </c>
      <c r="D2811" s="187">
        <v>36067</v>
      </c>
      <c r="E2811" s="188">
        <v>62916</v>
      </c>
      <c r="F2811" s="188" t="s">
        <v>3069</v>
      </c>
      <c r="G2811" s="189">
        <v>6376.91</v>
      </c>
      <c r="H2811">
        <v>-20539.47</v>
      </c>
      <c r="I2811">
        <v>0</v>
      </c>
      <c r="J2811" s="181">
        <v>37408</v>
      </c>
      <c r="K2811" s="183">
        <v>2002</v>
      </c>
      <c r="L2811" t="s">
        <v>629</v>
      </c>
    </row>
    <row r="2812" spans="3:13" ht="12.75" customHeight="1">
      <c r="C2812">
        <v>5000</v>
      </c>
      <c r="D2812" s="187">
        <v>36101</v>
      </c>
      <c r="E2812" s="188">
        <v>62918</v>
      </c>
      <c r="F2812" s="188" t="s">
        <v>155</v>
      </c>
      <c r="G2812" s="190">
        <v>73893.429999999993</v>
      </c>
      <c r="H2812">
        <v>-1164767.73</v>
      </c>
      <c r="I2812">
        <v>2442254.91</v>
      </c>
      <c r="J2812" s="181">
        <v>38139</v>
      </c>
      <c r="K2812" s="183">
        <v>2004</v>
      </c>
      <c r="L2812" t="s">
        <v>629</v>
      </c>
      <c r="M2812" s="167">
        <f>+G2808+G2809+G2812</f>
        <v>103816.20999999999</v>
      </c>
    </row>
    <row r="2813" spans="3:13" ht="12.75" customHeight="1">
      <c r="C2813">
        <v>5000</v>
      </c>
      <c r="D2813" s="187">
        <v>36140</v>
      </c>
      <c r="E2813" s="188">
        <v>62915</v>
      </c>
      <c r="F2813" s="188" t="s">
        <v>166</v>
      </c>
      <c r="G2813" s="189">
        <v>58500.01</v>
      </c>
      <c r="H2813">
        <v>-4500</v>
      </c>
      <c r="I2813">
        <v>0</v>
      </c>
      <c r="J2813" s="181">
        <v>34954</v>
      </c>
      <c r="K2813" s="183">
        <v>1995</v>
      </c>
      <c r="L2813" t="s">
        <v>629</v>
      </c>
    </row>
    <row r="2814" spans="3:13" ht="12.75" customHeight="1">
      <c r="C2814">
        <v>5000</v>
      </c>
      <c r="D2814" s="187">
        <v>36262</v>
      </c>
      <c r="E2814" s="188">
        <v>60148</v>
      </c>
      <c r="F2814" s="188" t="s">
        <v>3070</v>
      </c>
      <c r="G2814" s="190">
        <v>19321.73</v>
      </c>
      <c r="H2814">
        <v>-21393.84</v>
      </c>
      <c r="I2814">
        <v>0</v>
      </c>
      <c r="J2814" s="181">
        <v>35417</v>
      </c>
      <c r="K2814" s="183">
        <v>1996</v>
      </c>
      <c r="L2814" t="s">
        <v>629</v>
      </c>
    </row>
    <row r="2815" spans="3:13" ht="12.75" customHeight="1">
      <c r="C2815">
        <v>5000</v>
      </c>
      <c r="D2815" s="187">
        <v>36494</v>
      </c>
      <c r="E2815" s="188">
        <v>60188</v>
      </c>
      <c r="F2815" s="188" t="s">
        <v>322</v>
      </c>
      <c r="G2815" s="190">
        <v>10141.25</v>
      </c>
      <c r="H2815">
        <v>-7236</v>
      </c>
      <c r="I2815">
        <v>0</v>
      </c>
      <c r="J2815" s="181">
        <v>35582</v>
      </c>
      <c r="K2815" s="183">
        <v>1997</v>
      </c>
      <c r="L2815" t="s">
        <v>629</v>
      </c>
      <c r="M2815" s="167">
        <f>+G2814+G2815</f>
        <v>29462.98</v>
      </c>
    </row>
    <row r="2816" spans="3:13" ht="12.75" customHeight="1">
      <c r="C2816">
        <v>5000</v>
      </c>
      <c r="D2816" s="187">
        <v>36542</v>
      </c>
      <c r="E2816" s="188">
        <v>65376</v>
      </c>
      <c r="F2816" s="188" t="s">
        <v>3085</v>
      </c>
      <c r="G2816" s="190">
        <v>14394.89</v>
      </c>
      <c r="H2816">
        <v>-14787.4</v>
      </c>
      <c r="I2816">
        <v>0</v>
      </c>
      <c r="J2816" s="181">
        <v>35776</v>
      </c>
      <c r="K2816" s="183">
        <v>1997</v>
      </c>
      <c r="L2816" t="s">
        <v>629</v>
      </c>
    </row>
    <row r="2817" spans="3:13" ht="12.75" customHeight="1">
      <c r="C2817">
        <v>5000</v>
      </c>
      <c r="D2817" s="187">
        <v>36678</v>
      </c>
      <c r="E2817" s="188">
        <v>62259</v>
      </c>
      <c r="F2817" s="188" t="s">
        <v>323</v>
      </c>
      <c r="G2817" s="190">
        <v>6701.77</v>
      </c>
      <c r="H2817">
        <v>-210490.4</v>
      </c>
      <c r="I2817">
        <v>0</v>
      </c>
      <c r="J2817" s="181">
        <v>35607</v>
      </c>
      <c r="K2817" s="183">
        <v>1997</v>
      </c>
      <c r="L2817" t="s">
        <v>629</v>
      </c>
      <c r="M2817" s="167">
        <f>+G2816+G2817</f>
        <v>21096.66</v>
      </c>
    </row>
    <row r="2818" spans="3:13" ht="12.75" customHeight="1">
      <c r="C2818">
        <v>5000</v>
      </c>
      <c r="D2818" s="187">
        <v>36678</v>
      </c>
      <c r="E2818" s="188">
        <v>69892</v>
      </c>
      <c r="F2818" s="188" t="s">
        <v>3073</v>
      </c>
      <c r="G2818" s="189">
        <v>17315.560000000001</v>
      </c>
      <c r="H2818">
        <v>-6637.64</v>
      </c>
      <c r="I2818">
        <v>7757.25</v>
      </c>
      <c r="J2818" s="181">
        <v>36542</v>
      </c>
      <c r="K2818" s="183">
        <v>2000</v>
      </c>
      <c r="L2818" t="s">
        <v>629</v>
      </c>
    </row>
    <row r="2819" spans="3:13" ht="12.75" customHeight="1">
      <c r="C2819">
        <v>5000</v>
      </c>
      <c r="D2819" s="187">
        <v>36678</v>
      </c>
      <c r="E2819" s="188">
        <v>69893</v>
      </c>
      <c r="F2819" s="188" t="s">
        <v>3074</v>
      </c>
      <c r="G2819" s="189">
        <v>20665.04</v>
      </c>
      <c r="H2819">
        <v>-3968317.49</v>
      </c>
      <c r="I2819">
        <v>19073525.989999998</v>
      </c>
      <c r="J2819" s="181">
        <v>38139</v>
      </c>
      <c r="K2819" s="183">
        <v>2004</v>
      </c>
      <c r="L2819" t="s">
        <v>629</v>
      </c>
    </row>
    <row r="2820" spans="3:13" ht="12.75" customHeight="1">
      <c r="C2820">
        <v>5000</v>
      </c>
      <c r="D2820" s="187">
        <v>36678</v>
      </c>
      <c r="E2820" s="188">
        <v>69894</v>
      </c>
      <c r="F2820" s="188" t="s">
        <v>3072</v>
      </c>
      <c r="G2820" s="189">
        <v>17315.560000000001</v>
      </c>
      <c r="H2820">
        <v>-9976.9500000000007</v>
      </c>
      <c r="I2820">
        <v>0</v>
      </c>
      <c r="J2820" s="181">
        <v>35173</v>
      </c>
      <c r="K2820" s="183">
        <v>1996</v>
      </c>
      <c r="L2820" t="s">
        <v>629</v>
      </c>
    </row>
    <row r="2821" spans="3:13" ht="12.75" customHeight="1">
      <c r="C2821">
        <v>5000</v>
      </c>
      <c r="D2821" s="187">
        <v>36678</v>
      </c>
      <c r="E2821" s="188">
        <v>69895</v>
      </c>
      <c r="F2821" s="188" t="s">
        <v>3071</v>
      </c>
      <c r="G2821" s="189">
        <v>9150</v>
      </c>
      <c r="H2821">
        <v>-14548</v>
      </c>
      <c r="I2821">
        <v>0</v>
      </c>
      <c r="J2821" s="181">
        <v>38292</v>
      </c>
      <c r="K2821" s="183">
        <v>2004</v>
      </c>
      <c r="L2821" t="s">
        <v>629</v>
      </c>
    </row>
    <row r="2822" spans="3:13" ht="12.75" customHeight="1">
      <c r="C2822">
        <v>5000</v>
      </c>
      <c r="D2822" s="187">
        <v>37103</v>
      </c>
      <c r="E2822" s="188">
        <v>62975</v>
      </c>
      <c r="F2822" s="188" t="s">
        <v>3075</v>
      </c>
      <c r="G2822" s="189">
        <v>21350</v>
      </c>
      <c r="H2822">
        <v>-19850</v>
      </c>
      <c r="I2822">
        <v>0</v>
      </c>
      <c r="J2822" s="181">
        <v>37408</v>
      </c>
      <c r="K2822" s="183">
        <v>2002</v>
      </c>
      <c r="L2822" t="s">
        <v>629</v>
      </c>
    </row>
    <row r="2823" spans="3:13" ht="12.75" customHeight="1">
      <c r="C2823">
        <v>5000</v>
      </c>
      <c r="D2823" s="187">
        <v>37408</v>
      </c>
      <c r="E2823" s="188">
        <v>64369</v>
      </c>
      <c r="F2823" s="188" t="s">
        <v>3889</v>
      </c>
      <c r="G2823" s="190">
        <v>20539.47</v>
      </c>
      <c r="H2823">
        <v>-9426.58</v>
      </c>
      <c r="I2823">
        <v>0</v>
      </c>
      <c r="J2823" s="181">
        <v>37699</v>
      </c>
      <c r="K2823" s="183">
        <v>2003</v>
      </c>
      <c r="L2823" t="s">
        <v>629</v>
      </c>
      <c r="M2823" s="167">
        <f>+G2823</f>
        <v>20539.47</v>
      </c>
    </row>
    <row r="2824" spans="3:13" ht="12.75" customHeight="1">
      <c r="C2824">
        <v>5000</v>
      </c>
      <c r="D2824" s="187">
        <v>37408</v>
      </c>
      <c r="E2824" s="188">
        <v>68138</v>
      </c>
      <c r="F2824" s="188" t="s">
        <v>3076</v>
      </c>
      <c r="G2824" s="189">
        <v>19850</v>
      </c>
      <c r="H2824">
        <v>-15044.58</v>
      </c>
      <c r="I2824">
        <v>0</v>
      </c>
      <c r="J2824" s="181">
        <v>37700</v>
      </c>
      <c r="K2824" s="183">
        <v>2003</v>
      </c>
      <c r="L2824" t="s">
        <v>629</v>
      </c>
    </row>
    <row r="2825" spans="3:13" ht="12.75" customHeight="1">
      <c r="C2825">
        <v>5000</v>
      </c>
      <c r="D2825" s="187">
        <v>37699</v>
      </c>
      <c r="E2825" s="188">
        <v>68588</v>
      </c>
      <c r="F2825" s="188" t="s">
        <v>3077</v>
      </c>
      <c r="G2825" s="189">
        <v>9426.58</v>
      </c>
      <c r="H2825">
        <v>-11970.58</v>
      </c>
      <c r="I2825">
        <v>0</v>
      </c>
      <c r="J2825" s="181">
        <v>37699</v>
      </c>
      <c r="K2825" s="183">
        <v>2003</v>
      </c>
      <c r="L2825" t="s">
        <v>629</v>
      </c>
    </row>
    <row r="2826" spans="3:13" ht="12.75" customHeight="1">
      <c r="C2826">
        <v>5000</v>
      </c>
      <c r="D2826" s="187">
        <v>37699</v>
      </c>
      <c r="E2826" s="188">
        <v>68590</v>
      </c>
      <c r="F2826" s="188" t="s">
        <v>3078</v>
      </c>
      <c r="G2826" s="189">
        <v>11970.58</v>
      </c>
      <c r="H2826">
        <v>-17038022.43</v>
      </c>
      <c r="I2826">
        <v>0</v>
      </c>
      <c r="J2826" s="181">
        <v>33239</v>
      </c>
      <c r="K2826" s="183">
        <v>1991</v>
      </c>
      <c r="L2826" t="s">
        <v>629</v>
      </c>
    </row>
    <row r="2827" spans="3:13" ht="12.75" customHeight="1">
      <c r="C2827">
        <v>5000</v>
      </c>
      <c r="D2827" s="187">
        <v>37700</v>
      </c>
      <c r="E2827" s="188">
        <v>68589</v>
      </c>
      <c r="F2827" s="188" t="s">
        <v>3078</v>
      </c>
      <c r="G2827" s="189">
        <v>15044.58</v>
      </c>
      <c r="H2827">
        <v>-27226.93</v>
      </c>
      <c r="I2827">
        <v>0</v>
      </c>
      <c r="J2827" s="181">
        <v>33501</v>
      </c>
      <c r="K2827" s="183">
        <v>1991</v>
      </c>
      <c r="L2827" t="s">
        <v>629</v>
      </c>
    </row>
    <row r="2828" spans="3:13" ht="12.75" customHeight="1">
      <c r="C2828">
        <v>5000</v>
      </c>
      <c r="D2828" s="187">
        <v>37773</v>
      </c>
      <c r="E2828" s="188">
        <v>62054</v>
      </c>
      <c r="F2828" s="188" t="s">
        <v>1300</v>
      </c>
      <c r="G2828" s="189">
        <v>40980.69</v>
      </c>
      <c r="H2828">
        <v>-4911.3</v>
      </c>
      <c r="I2828">
        <v>0</v>
      </c>
      <c r="J2828" s="181">
        <v>38139</v>
      </c>
      <c r="K2828" s="183">
        <v>2004</v>
      </c>
      <c r="L2828" t="s">
        <v>629</v>
      </c>
    </row>
    <row r="2829" spans="3:13" ht="12.75" customHeight="1">
      <c r="C2829">
        <v>5000</v>
      </c>
      <c r="D2829" s="187">
        <v>38139</v>
      </c>
      <c r="E2829" s="188">
        <v>64453</v>
      </c>
      <c r="F2829" s="188" t="s">
        <v>1301</v>
      </c>
      <c r="G2829" s="189">
        <v>3607022.64</v>
      </c>
      <c r="H2829">
        <v>-8991</v>
      </c>
      <c r="I2829">
        <v>0</v>
      </c>
      <c r="J2829" s="181">
        <v>38139</v>
      </c>
      <c r="K2829" s="183">
        <v>2004</v>
      </c>
      <c r="L2829" t="s">
        <v>629</v>
      </c>
    </row>
    <row r="2830" spans="3:13" ht="12.75" customHeight="1">
      <c r="C2830">
        <v>5000</v>
      </c>
      <c r="D2830" s="187">
        <v>38139</v>
      </c>
      <c r="E2830" s="188">
        <v>65516</v>
      </c>
      <c r="F2830" s="188" t="s">
        <v>1302</v>
      </c>
      <c r="G2830" s="189">
        <v>23041843.48</v>
      </c>
      <c r="H2830">
        <v>-6612.6</v>
      </c>
      <c r="I2830">
        <v>0</v>
      </c>
      <c r="J2830" s="181">
        <v>38139</v>
      </c>
      <c r="K2830" s="183">
        <v>2004</v>
      </c>
      <c r="L2830" t="s">
        <v>629</v>
      </c>
    </row>
    <row r="2831" spans="3:13" ht="12.75" customHeight="1">
      <c r="C2831">
        <v>5000</v>
      </c>
      <c r="D2831" s="187">
        <v>38139</v>
      </c>
      <c r="E2831" s="188">
        <v>69761</v>
      </c>
      <c r="F2831" s="188" t="s">
        <v>68</v>
      </c>
      <c r="G2831" s="189">
        <v>4911.3</v>
      </c>
      <c r="H2831">
        <v>-6612.6</v>
      </c>
      <c r="I2831">
        <v>0</v>
      </c>
      <c r="J2831" s="181">
        <v>38139</v>
      </c>
      <c r="K2831" s="183">
        <v>2004</v>
      </c>
      <c r="L2831" t="s">
        <v>629</v>
      </c>
    </row>
    <row r="2832" spans="3:13" ht="12.75" customHeight="1">
      <c r="C2832">
        <v>5000</v>
      </c>
      <c r="D2832" s="187">
        <v>38139</v>
      </c>
      <c r="E2832" s="188">
        <v>69762</v>
      </c>
      <c r="F2832" s="188" t="s">
        <v>3590</v>
      </c>
      <c r="G2832" s="189">
        <v>8991</v>
      </c>
      <c r="H2832">
        <v>-7736</v>
      </c>
      <c r="I2832">
        <v>0</v>
      </c>
      <c r="J2832" s="181">
        <v>38139</v>
      </c>
      <c r="K2832" s="183">
        <v>2004</v>
      </c>
      <c r="L2832" t="s">
        <v>629</v>
      </c>
    </row>
    <row r="2833" spans="3:13" ht="12.75" customHeight="1">
      <c r="C2833">
        <v>5000</v>
      </c>
      <c r="D2833" s="187">
        <v>38139</v>
      </c>
      <c r="E2833" s="188">
        <v>69763</v>
      </c>
      <c r="F2833" s="188" t="s">
        <v>3584</v>
      </c>
      <c r="G2833" s="189">
        <v>6612.6</v>
      </c>
      <c r="H2833">
        <v>-17315.560000000001</v>
      </c>
      <c r="I2833">
        <v>0</v>
      </c>
      <c r="J2833" s="181">
        <v>36678</v>
      </c>
      <c r="K2833" s="183">
        <v>2000</v>
      </c>
      <c r="L2833" t="s">
        <v>629</v>
      </c>
    </row>
    <row r="2834" spans="3:13" ht="12.75" customHeight="1">
      <c r="C2834">
        <v>5000</v>
      </c>
      <c r="D2834" s="187">
        <v>38139</v>
      </c>
      <c r="E2834" s="188">
        <v>69764</v>
      </c>
      <c r="F2834" s="188" t="s">
        <v>3585</v>
      </c>
      <c r="G2834" s="189">
        <v>6612.6</v>
      </c>
      <c r="H2834">
        <v>-20665.04</v>
      </c>
      <c r="I2834">
        <v>0</v>
      </c>
      <c r="J2834" s="181">
        <v>36678</v>
      </c>
      <c r="K2834" s="183">
        <v>2000</v>
      </c>
      <c r="L2834" t="s">
        <v>629</v>
      </c>
    </row>
    <row r="2835" spans="3:13" ht="12.75" customHeight="1">
      <c r="C2835">
        <v>5000</v>
      </c>
      <c r="D2835" s="187">
        <v>38139</v>
      </c>
      <c r="E2835" s="188">
        <v>69765</v>
      </c>
      <c r="F2835" s="188" t="s">
        <v>3587</v>
      </c>
      <c r="G2835" s="189">
        <v>7736</v>
      </c>
      <c r="H2835">
        <v>-17315.560000000001</v>
      </c>
      <c r="I2835">
        <v>0</v>
      </c>
      <c r="J2835" s="181">
        <v>36678</v>
      </c>
      <c r="K2835" s="183">
        <v>2000</v>
      </c>
      <c r="L2835" t="s">
        <v>629</v>
      </c>
    </row>
    <row r="2836" spans="3:13" ht="12.75" customHeight="1">
      <c r="C2836">
        <v>5000</v>
      </c>
      <c r="D2836" s="187">
        <v>38292</v>
      </c>
      <c r="E2836" s="188">
        <v>7186</v>
      </c>
      <c r="F2836" s="188" t="s">
        <v>1296</v>
      </c>
      <c r="G2836" s="190">
        <v>0</v>
      </c>
      <c r="H2836">
        <v>-9150</v>
      </c>
      <c r="I2836">
        <v>0</v>
      </c>
      <c r="J2836" s="181">
        <v>36678</v>
      </c>
      <c r="K2836" s="183">
        <v>2000</v>
      </c>
      <c r="L2836" t="s">
        <v>629</v>
      </c>
    </row>
    <row r="2837" spans="3:13" ht="12.75" customHeight="1">
      <c r="C2837">
        <v>5000</v>
      </c>
      <c r="D2837" s="187">
        <v>38292</v>
      </c>
      <c r="E2837" s="188">
        <v>68003</v>
      </c>
      <c r="F2837" s="188" t="s">
        <v>1364</v>
      </c>
      <c r="G2837" s="189">
        <v>14548</v>
      </c>
      <c r="H2837">
        <v>-36858</v>
      </c>
      <c r="I2837">
        <v>0</v>
      </c>
      <c r="J2837" s="181">
        <v>32518</v>
      </c>
      <c r="K2837" s="183">
        <v>1989</v>
      </c>
      <c r="L2837" t="s">
        <v>629</v>
      </c>
      <c r="M2837">
        <f>SUM(M2775:M2836)</f>
        <v>1081277.72</v>
      </c>
    </row>
    <row r="2838" spans="3:13" ht="12.75" customHeight="1">
      <c r="C2838">
        <v>6500</v>
      </c>
      <c r="D2838" s="181">
        <v>36020</v>
      </c>
      <c r="E2838">
        <v>60157</v>
      </c>
      <c r="F2838" t="s">
        <v>1171</v>
      </c>
      <c r="G2838" s="167">
        <v>4436.53</v>
      </c>
      <c r="H2838">
        <v>-4436.53</v>
      </c>
      <c r="I2838">
        <v>0</v>
      </c>
      <c r="J2838" s="181">
        <v>36020</v>
      </c>
      <c r="K2838" s="183">
        <v>1998</v>
      </c>
      <c r="L2838" t="s">
        <v>629</v>
      </c>
    </row>
    <row r="2839" spans="3:13" ht="12.75" customHeight="1">
      <c r="C2839">
        <v>6500</v>
      </c>
      <c r="D2839" s="181">
        <v>36312</v>
      </c>
      <c r="E2839">
        <v>60194</v>
      </c>
      <c r="F2839" t="s">
        <v>1174</v>
      </c>
      <c r="G2839" s="167">
        <v>83340.039999999994</v>
      </c>
      <c r="H2839">
        <v>-83340.039999999994</v>
      </c>
      <c r="I2839">
        <v>0</v>
      </c>
      <c r="J2839" s="181">
        <v>36312</v>
      </c>
      <c r="K2839" s="183">
        <v>1999</v>
      </c>
      <c r="L2839" t="s">
        <v>629</v>
      </c>
    </row>
    <row r="2840" spans="3:13" ht="12.75" customHeight="1">
      <c r="C2840">
        <v>6500</v>
      </c>
      <c r="D2840" s="181">
        <v>34212</v>
      </c>
      <c r="E2840">
        <v>60587</v>
      </c>
      <c r="F2840" t="s">
        <v>2372</v>
      </c>
      <c r="G2840" s="167">
        <v>20805</v>
      </c>
      <c r="H2840">
        <v>-20805</v>
      </c>
      <c r="I2840">
        <v>0</v>
      </c>
      <c r="J2840" s="181">
        <v>34212</v>
      </c>
      <c r="K2840" s="183">
        <v>1993</v>
      </c>
      <c r="L2840" t="s">
        <v>629</v>
      </c>
    </row>
    <row r="2841" spans="3:13" ht="12.75" customHeight="1">
      <c r="C2841">
        <v>6500</v>
      </c>
      <c r="D2841" s="181">
        <v>37072</v>
      </c>
      <c r="E2841">
        <v>62284</v>
      </c>
      <c r="F2841" t="s">
        <v>3343</v>
      </c>
      <c r="G2841" s="167">
        <v>8025</v>
      </c>
      <c r="H2841">
        <v>-8025</v>
      </c>
      <c r="I2841">
        <v>0</v>
      </c>
      <c r="J2841" s="181">
        <v>37072</v>
      </c>
      <c r="K2841" s="183">
        <v>2001</v>
      </c>
      <c r="L2841" t="s">
        <v>629</v>
      </c>
    </row>
    <row r="2842" spans="3:13" ht="12.75" customHeight="1">
      <c r="C2842">
        <v>6500</v>
      </c>
      <c r="D2842" s="181">
        <v>37773</v>
      </c>
      <c r="E2842">
        <v>62786</v>
      </c>
      <c r="F2842" t="s">
        <v>1186</v>
      </c>
      <c r="G2842" s="167">
        <v>19000</v>
      </c>
      <c r="H2842">
        <v>-17020.830000000002</v>
      </c>
      <c r="I2842">
        <v>1979.17</v>
      </c>
      <c r="J2842" s="181">
        <v>37773</v>
      </c>
      <c r="K2842" s="183">
        <v>2003</v>
      </c>
      <c r="L2842" t="s">
        <v>629</v>
      </c>
    </row>
    <row r="2843" spans="3:13" ht="12.75" customHeight="1">
      <c r="C2843">
        <v>6500</v>
      </c>
      <c r="D2843" s="181">
        <v>37529</v>
      </c>
      <c r="E2843">
        <v>63016</v>
      </c>
      <c r="F2843" t="s">
        <v>1183</v>
      </c>
      <c r="G2843" s="167">
        <v>27560</v>
      </c>
      <c r="H2843">
        <v>-27560</v>
      </c>
      <c r="I2843">
        <v>0</v>
      </c>
      <c r="J2843" s="181">
        <v>37529</v>
      </c>
      <c r="K2843" s="183">
        <v>2002</v>
      </c>
      <c r="L2843" t="s">
        <v>629</v>
      </c>
    </row>
    <row r="2844" spans="3:13" ht="12.75" customHeight="1">
      <c r="C2844">
        <v>6500</v>
      </c>
      <c r="D2844" s="181">
        <v>36927</v>
      </c>
      <c r="E2844">
        <v>63651</v>
      </c>
      <c r="F2844" t="s">
        <v>1179</v>
      </c>
      <c r="G2844" s="167">
        <v>23940.22</v>
      </c>
      <c r="H2844">
        <v>-23940.22</v>
      </c>
      <c r="I2844">
        <v>0</v>
      </c>
      <c r="J2844" s="181">
        <v>36927</v>
      </c>
      <c r="K2844" s="183">
        <v>2001</v>
      </c>
      <c r="L2844" t="s">
        <v>629</v>
      </c>
    </row>
    <row r="2845" spans="3:13" ht="12.75" customHeight="1">
      <c r="C2845">
        <v>6500</v>
      </c>
      <c r="D2845" s="181">
        <v>36927</v>
      </c>
      <c r="E2845">
        <v>63652</v>
      </c>
      <c r="F2845" t="s">
        <v>1178</v>
      </c>
      <c r="G2845" s="167">
        <v>15218.28</v>
      </c>
      <c r="H2845">
        <v>-15218.28</v>
      </c>
      <c r="I2845">
        <v>0</v>
      </c>
      <c r="J2845" s="181">
        <v>36927</v>
      </c>
      <c r="K2845" s="183">
        <v>2001</v>
      </c>
      <c r="L2845" t="s">
        <v>629</v>
      </c>
    </row>
    <row r="2846" spans="3:13" ht="12.75" customHeight="1">
      <c r="C2846">
        <v>6500</v>
      </c>
      <c r="D2846" s="181">
        <v>37408</v>
      </c>
      <c r="E2846">
        <v>63917</v>
      </c>
      <c r="F2846" t="s">
        <v>3881</v>
      </c>
      <c r="G2846" s="167">
        <v>13364.3</v>
      </c>
      <c r="H2846">
        <v>-13364.3</v>
      </c>
      <c r="I2846">
        <v>0</v>
      </c>
      <c r="J2846" s="181">
        <v>37408</v>
      </c>
      <c r="K2846" s="183">
        <v>2002</v>
      </c>
      <c r="L2846" t="s">
        <v>629</v>
      </c>
    </row>
    <row r="2847" spans="3:13" ht="12.75" customHeight="1">
      <c r="C2847">
        <v>6500</v>
      </c>
      <c r="D2847" s="181">
        <v>34851</v>
      </c>
      <c r="E2847">
        <v>64139</v>
      </c>
      <c r="F2847" t="s">
        <v>1735</v>
      </c>
      <c r="G2847" s="167">
        <v>1095</v>
      </c>
      <c r="H2847">
        <v>-1095</v>
      </c>
      <c r="I2847">
        <v>0</v>
      </c>
      <c r="J2847" s="181">
        <v>34851</v>
      </c>
      <c r="K2847" s="183">
        <v>1995</v>
      </c>
      <c r="L2847" t="s">
        <v>629</v>
      </c>
    </row>
    <row r="2848" spans="3:13" ht="12.75" customHeight="1">
      <c r="C2848">
        <v>6500</v>
      </c>
      <c r="D2848" s="181">
        <v>34851</v>
      </c>
      <c r="E2848">
        <v>64140</v>
      </c>
      <c r="F2848" t="s">
        <v>1595</v>
      </c>
      <c r="G2848" s="167">
        <v>6395</v>
      </c>
      <c r="H2848">
        <v>-6395</v>
      </c>
      <c r="I2848">
        <v>0</v>
      </c>
      <c r="J2848" s="181">
        <v>34851</v>
      </c>
      <c r="K2848" s="183">
        <v>1995</v>
      </c>
      <c r="L2848" t="s">
        <v>629</v>
      </c>
    </row>
    <row r="2849" spans="3:12" ht="12.75" customHeight="1">
      <c r="C2849">
        <v>6500</v>
      </c>
      <c r="D2849" s="181">
        <v>34851</v>
      </c>
      <c r="E2849">
        <v>64141</v>
      </c>
      <c r="F2849" t="s">
        <v>1594</v>
      </c>
      <c r="G2849" s="167">
        <v>3395</v>
      </c>
      <c r="H2849">
        <v>-3395</v>
      </c>
      <c r="I2849">
        <v>0</v>
      </c>
      <c r="J2849" s="181">
        <v>34851</v>
      </c>
      <c r="K2849" s="183">
        <v>1995</v>
      </c>
      <c r="L2849" t="s">
        <v>629</v>
      </c>
    </row>
    <row r="2850" spans="3:12" ht="12.75" customHeight="1">
      <c r="C2850">
        <v>6500</v>
      </c>
      <c r="D2850" s="181">
        <v>35582</v>
      </c>
      <c r="E2850">
        <v>64219</v>
      </c>
      <c r="F2850" t="s">
        <v>1600</v>
      </c>
      <c r="G2850" s="167">
        <v>298234.45</v>
      </c>
      <c r="H2850">
        <v>-298234.45</v>
      </c>
      <c r="I2850">
        <v>0</v>
      </c>
      <c r="J2850" s="181">
        <v>35582</v>
      </c>
      <c r="K2850" s="183">
        <v>1997</v>
      </c>
      <c r="L2850" t="s">
        <v>629</v>
      </c>
    </row>
    <row r="2851" spans="3:12" ht="12.75" customHeight="1">
      <c r="C2851">
        <v>6500</v>
      </c>
      <c r="D2851" s="181">
        <v>35582</v>
      </c>
      <c r="E2851">
        <v>64222</v>
      </c>
      <c r="F2851" t="s">
        <v>2388</v>
      </c>
      <c r="G2851" s="167">
        <v>66365.3</v>
      </c>
      <c r="H2851">
        <v>-66365.3</v>
      </c>
      <c r="I2851">
        <v>0</v>
      </c>
      <c r="J2851" s="181">
        <v>35582</v>
      </c>
      <c r="K2851" s="183">
        <v>1997</v>
      </c>
      <c r="L2851" t="s">
        <v>629</v>
      </c>
    </row>
    <row r="2852" spans="3:12" ht="12.75" customHeight="1">
      <c r="C2852">
        <v>6500</v>
      </c>
      <c r="D2852" s="181">
        <v>35993</v>
      </c>
      <c r="E2852">
        <v>64705</v>
      </c>
      <c r="F2852" t="s">
        <v>1169</v>
      </c>
      <c r="G2852" s="167">
        <v>6430.62</v>
      </c>
      <c r="H2852">
        <v>-6430.62</v>
      </c>
      <c r="I2852">
        <v>0</v>
      </c>
      <c r="J2852" s="181">
        <v>35993</v>
      </c>
      <c r="K2852" s="183">
        <v>1998</v>
      </c>
      <c r="L2852" t="s">
        <v>629</v>
      </c>
    </row>
    <row r="2853" spans="3:12" ht="12.75" customHeight="1">
      <c r="C2853">
        <v>6500</v>
      </c>
      <c r="D2853" s="181">
        <v>36341</v>
      </c>
      <c r="E2853">
        <v>65214</v>
      </c>
      <c r="F2853" t="s">
        <v>1175</v>
      </c>
      <c r="G2853" s="167">
        <v>28827.84</v>
      </c>
      <c r="H2853">
        <v>-28827.84</v>
      </c>
      <c r="I2853">
        <v>0</v>
      </c>
      <c r="J2853" s="181">
        <v>36341</v>
      </c>
      <c r="K2853" s="183">
        <v>1999</v>
      </c>
      <c r="L2853" t="s">
        <v>629</v>
      </c>
    </row>
    <row r="2854" spans="3:12" ht="12.75" customHeight="1">
      <c r="C2854">
        <v>6500</v>
      </c>
      <c r="D2854" s="181">
        <v>35582</v>
      </c>
      <c r="E2854">
        <v>66005</v>
      </c>
      <c r="F2854" t="s">
        <v>1598</v>
      </c>
      <c r="G2854" s="167">
        <v>15485</v>
      </c>
      <c r="H2854">
        <v>-15485</v>
      </c>
      <c r="I2854">
        <v>0</v>
      </c>
      <c r="J2854" s="181">
        <v>35582</v>
      </c>
      <c r="K2854" s="183">
        <v>1997</v>
      </c>
      <c r="L2854" t="s">
        <v>629</v>
      </c>
    </row>
    <row r="2855" spans="3:12" ht="12.75" customHeight="1">
      <c r="C2855">
        <v>6500</v>
      </c>
      <c r="D2855" s="181">
        <v>35582</v>
      </c>
      <c r="E2855">
        <v>66008</v>
      </c>
      <c r="F2855" t="s">
        <v>1599</v>
      </c>
      <c r="G2855" s="167">
        <v>20000</v>
      </c>
      <c r="H2855">
        <v>-20000</v>
      </c>
      <c r="I2855">
        <v>0</v>
      </c>
      <c r="J2855" s="181">
        <v>35582</v>
      </c>
      <c r="K2855" s="183">
        <v>1997</v>
      </c>
      <c r="L2855" t="s">
        <v>629</v>
      </c>
    </row>
    <row r="2856" spans="3:12" ht="12.75" customHeight="1">
      <c r="C2856">
        <v>6500</v>
      </c>
      <c r="D2856" s="181">
        <v>36004</v>
      </c>
      <c r="E2856">
        <v>66027</v>
      </c>
      <c r="F2856" t="s">
        <v>1170</v>
      </c>
      <c r="G2856" s="167">
        <v>10164.74</v>
      </c>
      <c r="H2856">
        <v>-10164.74</v>
      </c>
      <c r="I2856">
        <v>0</v>
      </c>
      <c r="J2856" s="181">
        <v>36004</v>
      </c>
      <c r="K2856" s="183">
        <v>1998</v>
      </c>
      <c r="L2856" t="s">
        <v>629</v>
      </c>
    </row>
    <row r="2857" spans="3:12" ht="12.75" customHeight="1">
      <c r="C2857">
        <v>6500</v>
      </c>
      <c r="D2857" s="181">
        <v>35704</v>
      </c>
      <c r="E2857">
        <v>67096</v>
      </c>
      <c r="F2857" t="s">
        <v>1165</v>
      </c>
      <c r="G2857" s="167">
        <v>34908.730000000003</v>
      </c>
      <c r="H2857">
        <v>-34908.730000000003</v>
      </c>
      <c r="I2857">
        <v>0</v>
      </c>
      <c r="J2857" s="181">
        <v>35704</v>
      </c>
      <c r="K2857" s="183">
        <v>1997</v>
      </c>
      <c r="L2857" t="s">
        <v>629</v>
      </c>
    </row>
    <row r="2858" spans="3:12" ht="12.75" customHeight="1">
      <c r="C2858">
        <v>6500</v>
      </c>
      <c r="D2858" s="181">
        <v>36312</v>
      </c>
      <c r="E2858">
        <v>67145</v>
      </c>
      <c r="F2858" t="s">
        <v>1173</v>
      </c>
      <c r="G2858" s="167">
        <v>2188.8000000000002</v>
      </c>
      <c r="H2858">
        <v>-2188.8000000000002</v>
      </c>
      <c r="I2858">
        <v>0</v>
      </c>
      <c r="J2858" s="181">
        <v>36312</v>
      </c>
      <c r="K2858" s="183">
        <v>1999</v>
      </c>
      <c r="L2858" t="s">
        <v>629</v>
      </c>
    </row>
    <row r="2859" spans="3:12" ht="12.75" customHeight="1">
      <c r="C2859">
        <v>6500</v>
      </c>
      <c r="D2859" s="181">
        <v>37043</v>
      </c>
      <c r="E2859">
        <v>67201</v>
      </c>
      <c r="F2859" t="s">
        <v>1180</v>
      </c>
      <c r="G2859" s="167">
        <v>36222.25</v>
      </c>
      <c r="H2859">
        <v>-36222.25</v>
      </c>
      <c r="I2859">
        <v>0</v>
      </c>
      <c r="J2859" s="181">
        <v>37043</v>
      </c>
      <c r="K2859" s="183">
        <v>2001</v>
      </c>
      <c r="L2859" t="s">
        <v>629</v>
      </c>
    </row>
    <row r="2860" spans="3:12" ht="12.75" customHeight="1">
      <c r="C2860">
        <v>6500</v>
      </c>
      <c r="D2860" s="181">
        <v>37551</v>
      </c>
      <c r="E2860">
        <v>67840</v>
      </c>
      <c r="F2860" t="s">
        <v>2409</v>
      </c>
      <c r="G2860" s="167">
        <v>91886.3</v>
      </c>
      <c r="H2860">
        <v>-91886.3</v>
      </c>
      <c r="I2860">
        <v>0</v>
      </c>
      <c r="J2860" s="181">
        <v>37551</v>
      </c>
      <c r="K2860" s="183">
        <v>2002</v>
      </c>
      <c r="L2860" t="s">
        <v>629</v>
      </c>
    </row>
    <row r="2861" spans="3:12" ht="12.75" customHeight="1">
      <c r="C2861">
        <v>6500</v>
      </c>
      <c r="D2861" s="181">
        <v>37631</v>
      </c>
      <c r="E2861">
        <v>67922</v>
      </c>
      <c r="F2861" t="s">
        <v>1185</v>
      </c>
      <c r="G2861" s="167">
        <v>19564.95</v>
      </c>
      <c r="H2861">
        <v>-19564.95</v>
      </c>
      <c r="I2861">
        <v>0</v>
      </c>
      <c r="J2861" s="181">
        <v>37631</v>
      </c>
      <c r="K2861" s="183">
        <v>2003</v>
      </c>
      <c r="L2861" t="s">
        <v>629</v>
      </c>
    </row>
    <row r="2862" spans="3:12" ht="12.75" customHeight="1">
      <c r="C2862">
        <v>6500</v>
      </c>
      <c r="D2862" s="181">
        <v>35478</v>
      </c>
      <c r="E2862">
        <v>69362</v>
      </c>
      <c r="F2862" t="s">
        <v>1597</v>
      </c>
      <c r="G2862" s="167">
        <v>1500000</v>
      </c>
      <c r="H2862">
        <v>-1500000</v>
      </c>
      <c r="I2862">
        <v>0</v>
      </c>
      <c r="J2862" s="181">
        <v>35478</v>
      </c>
      <c r="K2862" s="183">
        <v>1997</v>
      </c>
      <c r="L2862" t="s">
        <v>629</v>
      </c>
    </row>
    <row r="2863" spans="3:12" ht="12.75" customHeight="1">
      <c r="C2863">
        <v>6500</v>
      </c>
      <c r="D2863" s="181">
        <v>37072</v>
      </c>
      <c r="E2863">
        <v>69915</v>
      </c>
      <c r="F2863" t="s">
        <v>1181</v>
      </c>
      <c r="G2863" s="167">
        <v>6405</v>
      </c>
      <c r="H2863">
        <v>-6405</v>
      </c>
      <c r="I2863">
        <v>0</v>
      </c>
      <c r="J2863" s="181">
        <v>37072</v>
      </c>
      <c r="K2863" s="183">
        <v>2001</v>
      </c>
      <c r="L2863" t="s">
        <v>629</v>
      </c>
    </row>
    <row r="2864" spans="3:12" ht="12.75" customHeight="1">
      <c r="C2864">
        <v>6500</v>
      </c>
      <c r="D2864" s="181">
        <v>36039</v>
      </c>
      <c r="E2864">
        <v>70513</v>
      </c>
      <c r="F2864" t="s">
        <v>1172</v>
      </c>
      <c r="G2864" s="167">
        <v>12544.19</v>
      </c>
      <c r="H2864">
        <v>-12544.19</v>
      </c>
      <c r="I2864">
        <v>0</v>
      </c>
      <c r="J2864" s="181">
        <v>36039</v>
      </c>
      <c r="K2864" s="183">
        <v>1998</v>
      </c>
      <c r="L2864" t="s">
        <v>629</v>
      </c>
    </row>
    <row r="2865" spans="2:12" ht="12.75" customHeight="1">
      <c r="C2865">
        <v>6500</v>
      </c>
      <c r="D2865" s="181">
        <v>35947</v>
      </c>
      <c r="E2865">
        <v>70514</v>
      </c>
      <c r="F2865" t="s">
        <v>1166</v>
      </c>
      <c r="G2865" s="167">
        <v>26687.5</v>
      </c>
      <c r="H2865">
        <v>-26687.5</v>
      </c>
      <c r="I2865">
        <v>0</v>
      </c>
      <c r="J2865" s="181">
        <v>35947</v>
      </c>
      <c r="K2865" s="183">
        <v>1998</v>
      </c>
      <c r="L2865" t="s">
        <v>629</v>
      </c>
    </row>
    <row r="2866" spans="2:12" ht="12.75" customHeight="1">
      <c r="C2866">
        <v>6500</v>
      </c>
      <c r="D2866" s="181">
        <v>37560</v>
      </c>
      <c r="E2866">
        <v>70622</v>
      </c>
      <c r="F2866" t="s">
        <v>1184</v>
      </c>
      <c r="G2866" s="167">
        <v>17825</v>
      </c>
      <c r="H2866">
        <v>-17825</v>
      </c>
      <c r="I2866">
        <v>0</v>
      </c>
      <c r="J2866" s="181">
        <v>37560</v>
      </c>
      <c r="K2866" s="183">
        <v>2002</v>
      </c>
      <c r="L2866" t="s">
        <v>629</v>
      </c>
    </row>
    <row r="2867" spans="2:12" ht="12.75" customHeight="1">
      <c r="B2867">
        <v>10</v>
      </c>
      <c r="C2867">
        <v>3005</v>
      </c>
      <c r="D2867" s="181">
        <v>38869</v>
      </c>
      <c r="E2867">
        <v>200571</v>
      </c>
      <c r="F2867" t="s">
        <v>1306</v>
      </c>
      <c r="G2867" s="167">
        <v>0</v>
      </c>
      <c r="H2867">
        <v>0</v>
      </c>
      <c r="I2867">
        <v>0</v>
      </c>
      <c r="J2867" s="181">
        <v>38869</v>
      </c>
      <c r="K2867" s="183">
        <v>2006</v>
      </c>
      <c r="L2867" t="s">
        <v>629</v>
      </c>
    </row>
    <row r="2868" spans="2:12" ht="12.75" customHeight="1">
      <c r="B2868">
        <v>10</v>
      </c>
      <c r="C2868">
        <v>3005</v>
      </c>
      <c r="D2868" s="181">
        <v>38869</v>
      </c>
      <c r="E2868">
        <v>200575</v>
      </c>
      <c r="F2868" t="s">
        <v>1307</v>
      </c>
      <c r="G2868" s="167">
        <v>0</v>
      </c>
      <c r="H2868">
        <v>0</v>
      </c>
      <c r="I2868">
        <v>0</v>
      </c>
      <c r="J2868" s="181">
        <v>38869</v>
      </c>
      <c r="K2868" s="183">
        <v>2006</v>
      </c>
      <c r="L2868" t="s">
        <v>629</v>
      </c>
    </row>
    <row r="2869" spans="2:12" ht="12.75" customHeight="1">
      <c r="B2869">
        <v>10</v>
      </c>
      <c r="C2869">
        <v>3005</v>
      </c>
      <c r="D2869" s="181">
        <v>38869</v>
      </c>
      <c r="E2869">
        <v>200584</v>
      </c>
      <c r="F2869" t="s">
        <v>1308</v>
      </c>
      <c r="G2869" s="167">
        <v>0</v>
      </c>
      <c r="H2869">
        <v>0</v>
      </c>
      <c r="I2869">
        <v>0</v>
      </c>
      <c r="J2869" s="181">
        <v>38869</v>
      </c>
      <c r="K2869" s="183">
        <v>2006</v>
      </c>
      <c r="L2869" t="s">
        <v>629</v>
      </c>
    </row>
    <row r="2870" spans="2:12" ht="12.75" customHeight="1">
      <c r="B2870">
        <v>10</v>
      </c>
      <c r="C2870">
        <v>3010</v>
      </c>
      <c r="D2870" s="181">
        <v>38869</v>
      </c>
      <c r="E2870">
        <v>200581</v>
      </c>
      <c r="F2870" t="s">
        <v>1309</v>
      </c>
      <c r="G2870" s="167">
        <v>0</v>
      </c>
      <c r="H2870">
        <v>0</v>
      </c>
      <c r="I2870">
        <v>0</v>
      </c>
      <c r="J2870" s="181">
        <v>38869</v>
      </c>
      <c r="K2870" s="183">
        <v>2006</v>
      </c>
      <c r="L2870" t="s">
        <v>629</v>
      </c>
    </row>
    <row r="2871" spans="2:12" ht="12.75" customHeight="1">
      <c r="B2871">
        <v>70</v>
      </c>
      <c r="C2871">
        <v>1100</v>
      </c>
      <c r="D2871" s="181">
        <v>32781</v>
      </c>
      <c r="E2871">
        <v>59574</v>
      </c>
      <c r="F2871" t="s">
        <v>2631</v>
      </c>
      <c r="G2871" s="167">
        <v>15672.2</v>
      </c>
      <c r="H2871">
        <v>-13923.18</v>
      </c>
      <c r="I2871">
        <v>1749.02</v>
      </c>
      <c r="J2871" s="181">
        <v>32781</v>
      </c>
      <c r="K2871" s="183">
        <v>1989</v>
      </c>
      <c r="L2871" t="s">
        <v>629</v>
      </c>
    </row>
    <row r="2872" spans="2:12" ht="12.75" customHeight="1">
      <c r="B2872">
        <v>70</v>
      </c>
      <c r="C2872">
        <v>1100</v>
      </c>
      <c r="D2872" s="181">
        <v>32952</v>
      </c>
      <c r="E2872">
        <v>59582</v>
      </c>
      <c r="F2872" t="s">
        <v>1333</v>
      </c>
      <c r="G2872" s="167">
        <v>100022.73</v>
      </c>
      <c r="H2872">
        <v>-100022.73</v>
      </c>
      <c r="I2872">
        <v>0</v>
      </c>
      <c r="J2872" s="181">
        <v>32952</v>
      </c>
      <c r="K2872" s="183">
        <v>1990</v>
      </c>
      <c r="L2872" t="s">
        <v>629</v>
      </c>
    </row>
    <row r="2873" spans="2:12" ht="12.75" customHeight="1">
      <c r="B2873">
        <v>70</v>
      </c>
      <c r="C2873">
        <v>1100</v>
      </c>
      <c r="D2873" s="181">
        <v>32952</v>
      </c>
      <c r="E2873">
        <v>59583</v>
      </c>
      <c r="F2873" t="s">
        <v>1332</v>
      </c>
      <c r="G2873" s="167">
        <v>5339.07</v>
      </c>
      <c r="H2873">
        <v>-5339.07</v>
      </c>
      <c r="I2873">
        <v>0</v>
      </c>
      <c r="J2873" s="181">
        <v>32952</v>
      </c>
      <c r="K2873" s="183">
        <v>1990</v>
      </c>
      <c r="L2873" t="s">
        <v>629</v>
      </c>
    </row>
    <row r="2874" spans="2:12" ht="12.75" customHeight="1">
      <c r="B2874">
        <v>70</v>
      </c>
      <c r="C2874">
        <v>1100</v>
      </c>
      <c r="D2874" s="181">
        <v>33079</v>
      </c>
      <c r="E2874">
        <v>59590</v>
      </c>
      <c r="F2874" t="s">
        <v>2178</v>
      </c>
      <c r="G2874" s="167">
        <v>33100</v>
      </c>
      <c r="H2874">
        <v>-33100</v>
      </c>
      <c r="I2874">
        <v>0</v>
      </c>
      <c r="J2874" s="181">
        <v>33079</v>
      </c>
      <c r="K2874" s="183">
        <v>1990</v>
      </c>
      <c r="L2874" t="s">
        <v>629</v>
      </c>
    </row>
    <row r="2875" spans="2:12" ht="12.75" customHeight="1">
      <c r="B2875">
        <v>70</v>
      </c>
      <c r="C2875">
        <v>1100</v>
      </c>
      <c r="D2875" s="181">
        <v>33068</v>
      </c>
      <c r="E2875">
        <v>59591</v>
      </c>
      <c r="F2875" t="s">
        <v>2176</v>
      </c>
      <c r="G2875" s="167">
        <v>31000</v>
      </c>
      <c r="H2875">
        <v>-31000</v>
      </c>
      <c r="I2875">
        <v>0</v>
      </c>
      <c r="J2875" s="181">
        <v>33068</v>
      </c>
      <c r="K2875" s="183">
        <v>1990</v>
      </c>
      <c r="L2875" t="s">
        <v>629</v>
      </c>
    </row>
    <row r="2876" spans="2:12" ht="12.75" customHeight="1">
      <c r="B2876">
        <v>70</v>
      </c>
      <c r="C2876">
        <v>1100</v>
      </c>
      <c r="D2876" s="181">
        <v>33390</v>
      </c>
      <c r="E2876">
        <v>59700</v>
      </c>
      <c r="F2876" t="s">
        <v>2226</v>
      </c>
      <c r="G2876" s="167">
        <v>324501.36</v>
      </c>
      <c r="H2876">
        <v>-198888.98</v>
      </c>
      <c r="I2876">
        <v>125612.38</v>
      </c>
      <c r="J2876" s="181">
        <v>33390</v>
      </c>
      <c r="K2876" s="183">
        <v>1991</v>
      </c>
      <c r="L2876" t="s">
        <v>629</v>
      </c>
    </row>
    <row r="2877" spans="2:12" ht="12.75" customHeight="1">
      <c r="B2877">
        <v>70</v>
      </c>
      <c r="C2877">
        <v>1100</v>
      </c>
      <c r="D2877" s="181">
        <v>33081</v>
      </c>
      <c r="E2877">
        <v>59763</v>
      </c>
      <c r="F2877" t="s">
        <v>2180</v>
      </c>
      <c r="G2877" s="167">
        <v>40000</v>
      </c>
      <c r="H2877">
        <v>-40000</v>
      </c>
      <c r="I2877">
        <v>0</v>
      </c>
      <c r="J2877" s="181">
        <v>33081</v>
      </c>
      <c r="K2877" s="183">
        <v>1990</v>
      </c>
      <c r="L2877" t="s">
        <v>629</v>
      </c>
    </row>
    <row r="2878" spans="2:12" ht="12.75" customHeight="1">
      <c r="B2878">
        <v>70</v>
      </c>
      <c r="C2878">
        <v>1100</v>
      </c>
      <c r="D2878" s="181">
        <v>33786</v>
      </c>
      <c r="E2878">
        <v>59814</v>
      </c>
      <c r="F2878" t="s">
        <v>1460</v>
      </c>
      <c r="G2878" s="167">
        <v>118023.44</v>
      </c>
      <c r="H2878">
        <v>-114538.86</v>
      </c>
      <c r="I2878">
        <v>3484.58</v>
      </c>
      <c r="J2878" s="181">
        <v>33786</v>
      </c>
      <c r="K2878" s="183">
        <v>1992</v>
      </c>
      <c r="L2878" t="s">
        <v>629</v>
      </c>
    </row>
    <row r="2879" spans="2:12" ht="12.75" customHeight="1">
      <c r="B2879">
        <v>70</v>
      </c>
      <c r="C2879">
        <v>1100</v>
      </c>
      <c r="D2879" s="181">
        <v>33756</v>
      </c>
      <c r="E2879">
        <v>59931</v>
      </c>
      <c r="F2879" t="s">
        <v>1457</v>
      </c>
      <c r="G2879" s="167">
        <v>44401.120000000003</v>
      </c>
      <c r="H2879">
        <v>-43308.69</v>
      </c>
      <c r="I2879">
        <v>1092.43</v>
      </c>
      <c r="J2879" s="181">
        <v>33756</v>
      </c>
      <c r="K2879" s="183">
        <v>1992</v>
      </c>
      <c r="L2879" t="s">
        <v>629</v>
      </c>
    </row>
    <row r="2880" spans="2:12" ht="12.75" customHeight="1">
      <c r="B2880">
        <v>70</v>
      </c>
      <c r="C2880">
        <v>1100</v>
      </c>
      <c r="D2880" s="181">
        <v>33238</v>
      </c>
      <c r="E2880">
        <v>60002</v>
      </c>
      <c r="F2880" t="s">
        <v>2206</v>
      </c>
      <c r="G2880" s="167">
        <v>9706.5</v>
      </c>
      <c r="H2880">
        <v>-9706.5</v>
      </c>
      <c r="I2880">
        <v>0</v>
      </c>
      <c r="J2880" s="181">
        <v>33238</v>
      </c>
      <c r="K2880" s="183">
        <v>1990</v>
      </c>
      <c r="L2880" t="s">
        <v>629</v>
      </c>
    </row>
    <row r="2881" spans="2:12" ht="12.75" customHeight="1">
      <c r="B2881">
        <v>70</v>
      </c>
      <c r="C2881">
        <v>1100</v>
      </c>
      <c r="D2881" s="181">
        <v>33284</v>
      </c>
      <c r="E2881">
        <v>60007</v>
      </c>
      <c r="F2881" t="s">
        <v>2213</v>
      </c>
      <c r="G2881" s="167">
        <v>49756.43</v>
      </c>
      <c r="H2881">
        <v>0</v>
      </c>
      <c r="I2881">
        <v>49756.43</v>
      </c>
      <c r="J2881" s="181">
        <v>33284</v>
      </c>
      <c r="K2881" s="183">
        <v>1991</v>
      </c>
      <c r="L2881" t="s">
        <v>629</v>
      </c>
    </row>
    <row r="2882" spans="2:12" ht="12.75" customHeight="1">
      <c r="B2882">
        <v>70</v>
      </c>
      <c r="C2882">
        <v>1100</v>
      </c>
      <c r="D2882" s="181">
        <v>33522</v>
      </c>
      <c r="E2882">
        <v>60009</v>
      </c>
      <c r="F2882" t="s">
        <v>1453</v>
      </c>
      <c r="G2882" s="167">
        <v>112147.5</v>
      </c>
      <c r="H2882">
        <v>-112147.5</v>
      </c>
      <c r="I2882">
        <v>0</v>
      </c>
      <c r="J2882" s="181">
        <v>33522</v>
      </c>
      <c r="K2882" s="183">
        <v>1991</v>
      </c>
      <c r="L2882" t="s">
        <v>629</v>
      </c>
    </row>
    <row r="2883" spans="2:12" ht="12.75" customHeight="1">
      <c r="B2883">
        <v>70</v>
      </c>
      <c r="C2883">
        <v>1100</v>
      </c>
      <c r="D2883" s="181">
        <v>34121</v>
      </c>
      <c r="E2883">
        <v>60095</v>
      </c>
      <c r="F2883" t="s">
        <v>74</v>
      </c>
      <c r="G2883" s="167">
        <v>22637.42</v>
      </c>
      <c r="H2883">
        <v>-20743.740000000002</v>
      </c>
      <c r="I2883">
        <v>1893.68</v>
      </c>
      <c r="J2883" s="181">
        <v>34121</v>
      </c>
      <c r="K2883" s="183">
        <v>1993</v>
      </c>
      <c r="L2883" t="s">
        <v>629</v>
      </c>
    </row>
    <row r="2884" spans="2:12" ht="12.75" customHeight="1">
      <c r="B2884">
        <v>70</v>
      </c>
      <c r="C2884">
        <v>1100</v>
      </c>
      <c r="D2884" s="181">
        <v>32417</v>
      </c>
      <c r="E2884">
        <v>60237</v>
      </c>
      <c r="F2884" t="s">
        <v>2519</v>
      </c>
      <c r="G2884" s="167">
        <v>14550</v>
      </c>
      <c r="H2884">
        <v>-14550</v>
      </c>
      <c r="I2884">
        <v>0</v>
      </c>
      <c r="J2884" s="181">
        <v>32417</v>
      </c>
      <c r="K2884" s="183">
        <v>1988</v>
      </c>
      <c r="L2884" t="s">
        <v>629</v>
      </c>
    </row>
    <row r="2885" spans="2:12" ht="12.75" customHeight="1">
      <c r="B2885">
        <v>70</v>
      </c>
      <c r="C2885">
        <v>1100</v>
      </c>
      <c r="D2885" s="181">
        <v>32416</v>
      </c>
      <c r="E2885">
        <v>60241</v>
      </c>
      <c r="F2885" t="s">
        <v>2517</v>
      </c>
      <c r="G2885" s="167">
        <v>19212.72</v>
      </c>
      <c r="H2885">
        <v>-19212.72</v>
      </c>
      <c r="I2885">
        <v>0</v>
      </c>
      <c r="J2885" s="181">
        <v>32416</v>
      </c>
      <c r="K2885" s="183">
        <v>1988</v>
      </c>
      <c r="L2885" t="s">
        <v>629</v>
      </c>
    </row>
    <row r="2886" spans="2:12" ht="12.75" customHeight="1">
      <c r="B2886">
        <v>70</v>
      </c>
      <c r="C2886">
        <v>1100</v>
      </c>
      <c r="D2886" s="181">
        <v>32355</v>
      </c>
      <c r="E2886">
        <v>60242</v>
      </c>
      <c r="F2886" t="s">
        <v>2514</v>
      </c>
      <c r="G2886" s="167">
        <v>12789.56</v>
      </c>
      <c r="H2886">
        <v>-12789.56</v>
      </c>
      <c r="I2886">
        <v>0</v>
      </c>
      <c r="J2886" s="181">
        <v>32355</v>
      </c>
      <c r="K2886" s="183">
        <v>1988</v>
      </c>
      <c r="L2886" t="s">
        <v>629</v>
      </c>
    </row>
    <row r="2887" spans="2:12" ht="12.75" customHeight="1">
      <c r="B2887">
        <v>70</v>
      </c>
      <c r="C2887">
        <v>1100</v>
      </c>
      <c r="D2887" s="181">
        <v>33390</v>
      </c>
      <c r="E2887">
        <v>60289</v>
      </c>
      <c r="F2887" t="s">
        <v>2219</v>
      </c>
      <c r="G2887" s="167">
        <v>13890.13</v>
      </c>
      <c r="H2887">
        <v>-13890.13</v>
      </c>
      <c r="I2887">
        <v>0</v>
      </c>
      <c r="J2887" s="181">
        <v>33390</v>
      </c>
      <c r="K2887" s="183">
        <v>1991</v>
      </c>
      <c r="L2887" t="s">
        <v>629</v>
      </c>
    </row>
    <row r="2888" spans="2:12" ht="12.75" customHeight="1">
      <c r="B2888">
        <v>70</v>
      </c>
      <c r="C2888">
        <v>1100</v>
      </c>
      <c r="D2888" s="181">
        <v>32873</v>
      </c>
      <c r="E2888">
        <v>60372</v>
      </c>
      <c r="F2888" t="s">
        <v>2635</v>
      </c>
      <c r="G2888" s="167">
        <v>11870.66</v>
      </c>
      <c r="H2888">
        <v>-11870.66</v>
      </c>
      <c r="I2888">
        <v>0</v>
      </c>
      <c r="J2888" s="181">
        <v>32873</v>
      </c>
      <c r="K2888" s="183">
        <v>1989</v>
      </c>
      <c r="L2888" t="s">
        <v>629</v>
      </c>
    </row>
    <row r="2889" spans="2:12" ht="12.75" customHeight="1">
      <c r="B2889">
        <v>70</v>
      </c>
      <c r="C2889">
        <v>1100</v>
      </c>
      <c r="D2889" s="181">
        <v>32873</v>
      </c>
      <c r="E2889">
        <v>60375</v>
      </c>
      <c r="F2889" t="s">
        <v>2636</v>
      </c>
      <c r="G2889" s="167">
        <v>21072.04</v>
      </c>
      <c r="H2889">
        <v>-21072.04</v>
      </c>
      <c r="I2889">
        <v>0</v>
      </c>
      <c r="J2889" s="181">
        <v>32873</v>
      </c>
      <c r="K2889" s="183">
        <v>1989</v>
      </c>
      <c r="L2889" t="s">
        <v>629</v>
      </c>
    </row>
    <row r="2890" spans="2:12" ht="12.75" customHeight="1">
      <c r="B2890">
        <v>70</v>
      </c>
      <c r="C2890">
        <v>1100</v>
      </c>
      <c r="D2890" s="181">
        <v>33186</v>
      </c>
      <c r="E2890">
        <v>60385</v>
      </c>
      <c r="F2890" t="s">
        <v>2193</v>
      </c>
      <c r="G2890" s="167">
        <v>34297</v>
      </c>
      <c r="H2890">
        <v>-34297</v>
      </c>
      <c r="I2890">
        <v>0</v>
      </c>
      <c r="J2890" s="181">
        <v>33186</v>
      </c>
      <c r="K2890" s="183">
        <v>1990</v>
      </c>
      <c r="L2890" t="s">
        <v>629</v>
      </c>
    </row>
    <row r="2891" spans="2:12" ht="12.75" customHeight="1">
      <c r="B2891">
        <v>70</v>
      </c>
      <c r="C2891">
        <v>1100</v>
      </c>
      <c r="D2891" s="181">
        <v>33390</v>
      </c>
      <c r="E2891">
        <v>60397</v>
      </c>
      <c r="F2891" t="s">
        <v>2214</v>
      </c>
      <c r="G2891" s="167">
        <v>2585</v>
      </c>
      <c r="H2891">
        <v>-2585</v>
      </c>
      <c r="I2891">
        <v>0</v>
      </c>
      <c r="J2891" s="181">
        <v>33390</v>
      </c>
      <c r="K2891" s="183">
        <v>1991</v>
      </c>
      <c r="L2891" t="s">
        <v>629</v>
      </c>
    </row>
    <row r="2892" spans="2:12" ht="12.75" customHeight="1">
      <c r="B2892">
        <v>70</v>
      </c>
      <c r="C2892">
        <v>1100</v>
      </c>
      <c r="D2892" s="181">
        <v>32963</v>
      </c>
      <c r="E2892">
        <v>60501</v>
      </c>
      <c r="F2892" t="s">
        <v>1337</v>
      </c>
      <c r="G2892" s="167">
        <v>279767.11</v>
      </c>
      <c r="H2892">
        <v>-279767.11</v>
      </c>
      <c r="I2892">
        <v>0</v>
      </c>
      <c r="J2892" s="181">
        <v>32963</v>
      </c>
      <c r="K2892" s="183">
        <v>1990</v>
      </c>
      <c r="L2892" t="s">
        <v>629</v>
      </c>
    </row>
    <row r="2893" spans="2:12" ht="12.75" customHeight="1">
      <c r="B2893">
        <v>70</v>
      </c>
      <c r="C2893">
        <v>1100</v>
      </c>
      <c r="D2893" s="181">
        <v>32962</v>
      </c>
      <c r="E2893">
        <v>60502</v>
      </c>
      <c r="F2893" t="s">
        <v>1336</v>
      </c>
      <c r="G2893" s="167">
        <v>594726.25</v>
      </c>
      <c r="H2893">
        <v>-594726.25</v>
      </c>
      <c r="I2893">
        <v>0</v>
      </c>
      <c r="J2893" s="181">
        <v>32962</v>
      </c>
      <c r="K2893" s="183">
        <v>1990</v>
      </c>
      <c r="L2893" t="s">
        <v>629</v>
      </c>
    </row>
    <row r="2894" spans="2:12" ht="12.75" customHeight="1">
      <c r="B2894">
        <v>70</v>
      </c>
      <c r="C2894">
        <v>1100</v>
      </c>
      <c r="D2894" s="181">
        <v>33100</v>
      </c>
      <c r="E2894">
        <v>60512</v>
      </c>
      <c r="F2894" t="s">
        <v>2183</v>
      </c>
      <c r="G2894" s="167">
        <v>19230.52</v>
      </c>
      <c r="H2894">
        <v>-19230.52</v>
      </c>
      <c r="I2894">
        <v>0</v>
      </c>
      <c r="J2894" s="181">
        <v>33100</v>
      </c>
      <c r="K2894" s="183">
        <v>1990</v>
      </c>
      <c r="L2894" t="s">
        <v>629</v>
      </c>
    </row>
    <row r="2895" spans="2:12" ht="12.75" customHeight="1">
      <c r="B2895">
        <v>70</v>
      </c>
      <c r="C2895">
        <v>1100</v>
      </c>
      <c r="D2895" s="181">
        <v>33449</v>
      </c>
      <c r="E2895">
        <v>60524</v>
      </c>
      <c r="F2895" t="s">
        <v>2227</v>
      </c>
      <c r="G2895" s="167">
        <v>4500</v>
      </c>
      <c r="H2895">
        <v>-4500</v>
      </c>
      <c r="I2895">
        <v>0</v>
      </c>
      <c r="J2895" s="181">
        <v>33449</v>
      </c>
      <c r="K2895" s="183">
        <v>1991</v>
      </c>
      <c r="L2895" t="s">
        <v>629</v>
      </c>
    </row>
    <row r="2896" spans="2:12" ht="12.75" customHeight="1">
      <c r="B2896">
        <v>70</v>
      </c>
      <c r="C2896">
        <v>1100</v>
      </c>
      <c r="D2896" s="181">
        <v>32932</v>
      </c>
      <c r="E2896">
        <v>60628</v>
      </c>
      <c r="F2896" t="s">
        <v>2648</v>
      </c>
      <c r="G2896" s="167">
        <v>1221726</v>
      </c>
      <c r="H2896">
        <v>-921831.2</v>
      </c>
      <c r="I2896">
        <v>299894.8</v>
      </c>
      <c r="J2896" s="181">
        <v>32932</v>
      </c>
      <c r="K2896" s="183">
        <v>1990</v>
      </c>
      <c r="L2896" t="s">
        <v>629</v>
      </c>
    </row>
    <row r="2897" spans="2:12" ht="12.75" customHeight="1">
      <c r="B2897">
        <v>70</v>
      </c>
      <c r="C2897">
        <v>1100</v>
      </c>
      <c r="D2897" s="181">
        <v>32932</v>
      </c>
      <c r="E2897">
        <v>60629</v>
      </c>
      <c r="F2897" t="s">
        <v>2647</v>
      </c>
      <c r="G2897" s="167">
        <v>825100</v>
      </c>
      <c r="H2897">
        <v>-622564.24</v>
      </c>
      <c r="I2897">
        <v>202535.76</v>
      </c>
      <c r="J2897" s="181">
        <v>32932</v>
      </c>
      <c r="K2897" s="183">
        <v>1990</v>
      </c>
      <c r="L2897" t="s">
        <v>629</v>
      </c>
    </row>
    <row r="2898" spans="2:12" ht="12.75" customHeight="1">
      <c r="B2898">
        <v>70</v>
      </c>
      <c r="C2898">
        <v>1100</v>
      </c>
      <c r="D2898" s="181">
        <v>32932</v>
      </c>
      <c r="E2898">
        <v>60630</v>
      </c>
      <c r="F2898" t="s">
        <v>2652</v>
      </c>
      <c r="G2898" s="167">
        <v>7097690</v>
      </c>
      <c r="H2898">
        <v>-5355433.3099999996</v>
      </c>
      <c r="I2898">
        <v>1742256.69</v>
      </c>
      <c r="J2898" s="181">
        <v>32932</v>
      </c>
      <c r="K2898" s="183">
        <v>1990</v>
      </c>
      <c r="L2898" t="s">
        <v>629</v>
      </c>
    </row>
    <row r="2899" spans="2:12" ht="12.75" customHeight="1">
      <c r="B2899">
        <v>70</v>
      </c>
      <c r="C2899">
        <v>1100</v>
      </c>
      <c r="D2899" s="181">
        <v>32932</v>
      </c>
      <c r="E2899">
        <v>60631</v>
      </c>
      <c r="F2899" t="s">
        <v>2651</v>
      </c>
      <c r="G2899" s="167">
        <v>5769862</v>
      </c>
      <c r="H2899">
        <v>-4353544.76</v>
      </c>
      <c r="I2899">
        <v>1416317.24</v>
      </c>
      <c r="J2899" s="181">
        <v>32932</v>
      </c>
      <c r="K2899" s="183">
        <v>1990</v>
      </c>
      <c r="L2899" t="s">
        <v>629</v>
      </c>
    </row>
    <row r="2900" spans="2:12" ht="12.75" customHeight="1">
      <c r="B2900">
        <v>70</v>
      </c>
      <c r="C2900">
        <v>1100</v>
      </c>
      <c r="D2900" s="181">
        <v>33481</v>
      </c>
      <c r="E2900">
        <v>60641</v>
      </c>
      <c r="F2900" t="s">
        <v>1449</v>
      </c>
      <c r="G2900" s="167">
        <v>35840</v>
      </c>
      <c r="H2900">
        <v>-35840</v>
      </c>
      <c r="I2900">
        <v>0</v>
      </c>
      <c r="J2900" s="181">
        <v>33481</v>
      </c>
      <c r="K2900" s="183">
        <v>1991</v>
      </c>
      <c r="L2900" t="s">
        <v>629</v>
      </c>
    </row>
    <row r="2901" spans="2:12" ht="12.75" customHeight="1">
      <c r="B2901">
        <v>70</v>
      </c>
      <c r="C2901">
        <v>1100</v>
      </c>
      <c r="D2901" s="181">
        <v>33512</v>
      </c>
      <c r="E2901">
        <v>60643</v>
      </c>
      <c r="F2901" t="s">
        <v>1451</v>
      </c>
      <c r="G2901" s="167">
        <v>4897</v>
      </c>
      <c r="H2901">
        <v>-4897</v>
      </c>
      <c r="I2901">
        <v>0</v>
      </c>
      <c r="J2901" s="181">
        <v>33512</v>
      </c>
      <c r="K2901" s="183">
        <v>1991</v>
      </c>
      <c r="L2901" t="s">
        <v>629</v>
      </c>
    </row>
    <row r="2902" spans="2:12" ht="12.75" customHeight="1">
      <c r="B2902">
        <v>70</v>
      </c>
      <c r="C2902">
        <v>1100</v>
      </c>
      <c r="D2902" s="181">
        <v>28460</v>
      </c>
      <c r="E2902">
        <v>60712</v>
      </c>
      <c r="F2902" t="s">
        <v>140</v>
      </c>
      <c r="G2902" s="167">
        <v>1064852.07</v>
      </c>
      <c r="H2902">
        <v>-1064852.07</v>
      </c>
      <c r="I2902">
        <v>0</v>
      </c>
      <c r="J2902" s="181">
        <v>28460</v>
      </c>
      <c r="K2902" s="183">
        <v>1977</v>
      </c>
      <c r="L2902" t="s">
        <v>629</v>
      </c>
    </row>
    <row r="2903" spans="2:12" ht="12.75" customHeight="1">
      <c r="B2903">
        <v>70</v>
      </c>
      <c r="C2903">
        <v>1100</v>
      </c>
      <c r="D2903" s="181">
        <v>32567</v>
      </c>
      <c r="E2903">
        <v>60724</v>
      </c>
      <c r="F2903" t="s">
        <v>2524</v>
      </c>
      <c r="G2903" s="167">
        <v>77658.320000000007</v>
      </c>
      <c r="H2903">
        <v>-77658.320000000007</v>
      </c>
      <c r="I2903">
        <v>0</v>
      </c>
      <c r="J2903" s="181">
        <v>32567</v>
      </c>
      <c r="K2903" s="183">
        <v>1989</v>
      </c>
      <c r="L2903" t="s">
        <v>629</v>
      </c>
    </row>
    <row r="2904" spans="2:12" ht="12.75" customHeight="1">
      <c r="B2904">
        <v>70</v>
      </c>
      <c r="C2904">
        <v>1100</v>
      </c>
      <c r="D2904" s="181">
        <v>33857</v>
      </c>
      <c r="E2904">
        <v>60781</v>
      </c>
      <c r="F2904" t="s">
        <v>1461</v>
      </c>
      <c r="G2904" s="167">
        <v>23730</v>
      </c>
      <c r="H2904">
        <v>-22795.84</v>
      </c>
      <c r="I2904">
        <v>934.16</v>
      </c>
      <c r="J2904" s="181">
        <v>33857</v>
      </c>
      <c r="K2904" s="183">
        <v>1992</v>
      </c>
      <c r="L2904" t="s">
        <v>629</v>
      </c>
    </row>
    <row r="2905" spans="2:12" ht="12.75" customHeight="1">
      <c r="B2905">
        <v>70</v>
      </c>
      <c r="C2905">
        <v>1100</v>
      </c>
      <c r="D2905" s="181">
        <v>33025</v>
      </c>
      <c r="E2905">
        <v>60864</v>
      </c>
      <c r="F2905" t="s">
        <v>1504</v>
      </c>
      <c r="G2905" s="167">
        <v>17353.59</v>
      </c>
      <c r="H2905">
        <v>-17137.939999999999</v>
      </c>
      <c r="I2905">
        <v>215.65</v>
      </c>
      <c r="J2905" s="181">
        <v>33025</v>
      </c>
      <c r="K2905" s="183">
        <v>1990</v>
      </c>
      <c r="L2905" t="s">
        <v>629</v>
      </c>
    </row>
    <row r="2906" spans="2:12" ht="12.75" customHeight="1">
      <c r="B2906">
        <v>70</v>
      </c>
      <c r="C2906">
        <v>1100</v>
      </c>
      <c r="D2906" s="181">
        <v>33025</v>
      </c>
      <c r="E2906">
        <v>60865</v>
      </c>
      <c r="F2906" t="s">
        <v>1503</v>
      </c>
      <c r="G2906" s="167">
        <v>15943.26</v>
      </c>
      <c r="H2906">
        <v>-15943.26</v>
      </c>
      <c r="I2906">
        <v>0</v>
      </c>
      <c r="J2906" s="181">
        <v>33025</v>
      </c>
      <c r="K2906" s="183">
        <v>1990</v>
      </c>
      <c r="L2906" t="s">
        <v>629</v>
      </c>
    </row>
    <row r="2907" spans="2:12" ht="12.75" customHeight="1">
      <c r="B2907">
        <v>70</v>
      </c>
      <c r="C2907">
        <v>1100</v>
      </c>
      <c r="D2907" s="181">
        <v>33213</v>
      </c>
      <c r="E2907">
        <v>60880</v>
      </c>
      <c r="F2907" t="s">
        <v>1696</v>
      </c>
      <c r="G2907" s="167">
        <v>1470</v>
      </c>
      <c r="H2907">
        <v>-1470</v>
      </c>
      <c r="I2907">
        <v>0</v>
      </c>
      <c r="J2907" s="181">
        <v>33213</v>
      </c>
      <c r="K2907" s="183">
        <v>1990</v>
      </c>
      <c r="L2907" t="s">
        <v>629</v>
      </c>
    </row>
    <row r="2908" spans="2:12" ht="12.75" customHeight="1">
      <c r="B2908">
        <v>70</v>
      </c>
      <c r="C2908">
        <v>1100</v>
      </c>
      <c r="D2908" s="181">
        <v>33054</v>
      </c>
      <c r="E2908">
        <v>60885</v>
      </c>
      <c r="F2908" t="s">
        <v>2174</v>
      </c>
      <c r="G2908" s="167">
        <v>16025.6</v>
      </c>
      <c r="H2908">
        <v>-16025.6</v>
      </c>
      <c r="I2908">
        <v>0</v>
      </c>
      <c r="J2908" s="181">
        <v>33054</v>
      </c>
      <c r="K2908" s="183">
        <v>1990</v>
      </c>
      <c r="L2908" t="s">
        <v>629</v>
      </c>
    </row>
    <row r="2909" spans="2:12" ht="12.75" customHeight="1">
      <c r="B2909">
        <v>70</v>
      </c>
      <c r="C2909">
        <v>1100</v>
      </c>
      <c r="D2909" s="181">
        <v>33267</v>
      </c>
      <c r="E2909">
        <v>60891</v>
      </c>
      <c r="F2909" t="s">
        <v>2207</v>
      </c>
      <c r="G2909" s="167">
        <v>33800</v>
      </c>
      <c r="H2909">
        <v>-33800</v>
      </c>
      <c r="I2909">
        <v>0</v>
      </c>
      <c r="J2909" s="181">
        <v>33267</v>
      </c>
      <c r="K2909" s="183">
        <v>1991</v>
      </c>
      <c r="L2909" t="s">
        <v>629</v>
      </c>
    </row>
    <row r="2910" spans="2:12" ht="12.75" customHeight="1">
      <c r="B2910">
        <v>70</v>
      </c>
      <c r="C2910">
        <v>1100</v>
      </c>
      <c r="D2910" s="181">
        <v>34515</v>
      </c>
      <c r="E2910">
        <v>60948</v>
      </c>
      <c r="F2910" t="s">
        <v>84</v>
      </c>
      <c r="G2910" s="167">
        <v>52873.74</v>
      </c>
      <c r="H2910">
        <v>-45068.39</v>
      </c>
      <c r="I2910">
        <v>7805.35</v>
      </c>
      <c r="J2910" s="181">
        <v>34515</v>
      </c>
      <c r="K2910" s="183">
        <v>1994</v>
      </c>
      <c r="L2910" t="s">
        <v>629</v>
      </c>
    </row>
    <row r="2911" spans="2:12" ht="12.75" customHeight="1">
      <c r="B2911">
        <v>70</v>
      </c>
      <c r="C2911">
        <v>1100</v>
      </c>
      <c r="D2911" s="181">
        <v>33025</v>
      </c>
      <c r="E2911">
        <v>60987</v>
      </c>
      <c r="F2911" t="s">
        <v>1497</v>
      </c>
      <c r="G2911" s="167">
        <v>9103</v>
      </c>
      <c r="H2911">
        <v>-9103</v>
      </c>
      <c r="I2911">
        <v>0</v>
      </c>
      <c r="J2911" s="181">
        <v>33025</v>
      </c>
      <c r="K2911" s="183">
        <v>1990</v>
      </c>
      <c r="L2911" t="s">
        <v>629</v>
      </c>
    </row>
    <row r="2912" spans="2:12" ht="12.75" customHeight="1">
      <c r="B2912">
        <v>70</v>
      </c>
      <c r="C2912">
        <v>1100</v>
      </c>
      <c r="D2912" s="181">
        <v>33025</v>
      </c>
      <c r="E2912">
        <v>60989</v>
      </c>
      <c r="F2912" t="s">
        <v>2701</v>
      </c>
      <c r="G2912" s="167">
        <v>66009.5</v>
      </c>
      <c r="H2912">
        <v>-66009.5</v>
      </c>
      <c r="I2912">
        <v>0</v>
      </c>
      <c r="J2912" s="181">
        <v>33025</v>
      </c>
      <c r="K2912" s="183">
        <v>1990</v>
      </c>
      <c r="L2912" t="s">
        <v>629</v>
      </c>
    </row>
    <row r="2913" spans="2:12" ht="12.75" customHeight="1">
      <c r="B2913">
        <v>70</v>
      </c>
      <c r="C2913">
        <v>1100</v>
      </c>
      <c r="D2913" s="181">
        <v>33025</v>
      </c>
      <c r="E2913">
        <v>60993</v>
      </c>
      <c r="F2913" t="s">
        <v>2703</v>
      </c>
      <c r="G2913" s="167">
        <v>135975</v>
      </c>
      <c r="H2913">
        <v>-135975</v>
      </c>
      <c r="I2913">
        <v>0</v>
      </c>
      <c r="J2913" s="181">
        <v>33025</v>
      </c>
      <c r="K2913" s="183">
        <v>1990</v>
      </c>
      <c r="L2913" t="s">
        <v>629</v>
      </c>
    </row>
    <row r="2914" spans="2:12" ht="12.75" customHeight="1">
      <c r="B2914">
        <v>70</v>
      </c>
      <c r="C2914">
        <v>1100</v>
      </c>
      <c r="D2914" s="181">
        <v>33025</v>
      </c>
      <c r="E2914">
        <v>60994</v>
      </c>
      <c r="F2914" t="s">
        <v>2700</v>
      </c>
      <c r="G2914" s="167">
        <v>40425</v>
      </c>
      <c r="H2914">
        <v>-40425</v>
      </c>
      <c r="I2914">
        <v>0</v>
      </c>
      <c r="J2914" s="181">
        <v>33025</v>
      </c>
      <c r="K2914" s="183">
        <v>1990</v>
      </c>
      <c r="L2914" t="s">
        <v>629</v>
      </c>
    </row>
    <row r="2915" spans="2:12" ht="12.75" customHeight="1">
      <c r="B2915">
        <v>70</v>
      </c>
      <c r="C2915">
        <v>1100</v>
      </c>
      <c r="D2915" s="181">
        <v>32708</v>
      </c>
      <c r="E2915">
        <v>61096</v>
      </c>
      <c r="F2915" t="s">
        <v>2629</v>
      </c>
      <c r="G2915" s="167">
        <v>8063</v>
      </c>
      <c r="H2915">
        <v>-8063</v>
      </c>
      <c r="I2915">
        <v>0</v>
      </c>
      <c r="J2915" s="181">
        <v>32708</v>
      </c>
      <c r="K2915" s="183">
        <v>1989</v>
      </c>
      <c r="L2915" t="s">
        <v>629</v>
      </c>
    </row>
    <row r="2916" spans="2:12" ht="12.75" customHeight="1">
      <c r="B2916">
        <v>70</v>
      </c>
      <c r="C2916">
        <v>1100</v>
      </c>
      <c r="D2916" s="181">
        <v>32660</v>
      </c>
      <c r="E2916">
        <v>61100</v>
      </c>
      <c r="F2916" t="s">
        <v>2627</v>
      </c>
      <c r="G2916" s="167">
        <v>12000</v>
      </c>
      <c r="H2916">
        <v>-12000</v>
      </c>
      <c r="I2916">
        <v>0</v>
      </c>
      <c r="J2916" s="181">
        <v>32660</v>
      </c>
      <c r="K2916" s="183">
        <v>1989</v>
      </c>
      <c r="L2916" t="s">
        <v>629</v>
      </c>
    </row>
    <row r="2917" spans="2:12" ht="12.75" customHeight="1">
      <c r="B2917">
        <v>70</v>
      </c>
      <c r="C2917">
        <v>1100</v>
      </c>
      <c r="D2917" s="181">
        <v>33269</v>
      </c>
      <c r="E2917">
        <v>61136</v>
      </c>
      <c r="F2917" t="s">
        <v>2208</v>
      </c>
      <c r="G2917" s="167">
        <v>21835.64</v>
      </c>
      <c r="H2917">
        <v>-21835.64</v>
      </c>
      <c r="I2917">
        <v>0</v>
      </c>
      <c r="J2917" s="181">
        <v>33269</v>
      </c>
      <c r="K2917" s="183">
        <v>1991</v>
      </c>
      <c r="L2917" t="s">
        <v>629</v>
      </c>
    </row>
    <row r="2918" spans="2:12" ht="12.75" customHeight="1">
      <c r="B2918">
        <v>70</v>
      </c>
      <c r="C2918">
        <v>1100</v>
      </c>
      <c r="D2918" s="181">
        <v>34638</v>
      </c>
      <c r="E2918">
        <v>61272</v>
      </c>
      <c r="F2918" t="s">
        <v>92</v>
      </c>
      <c r="G2918" s="167">
        <v>161954.57999999999</v>
      </c>
      <c r="H2918">
        <v>-105343.9</v>
      </c>
      <c r="I2918">
        <v>56610.68</v>
      </c>
      <c r="J2918" s="181">
        <v>34638</v>
      </c>
      <c r="K2918" s="183">
        <v>1994</v>
      </c>
      <c r="L2918" t="s">
        <v>629</v>
      </c>
    </row>
    <row r="2919" spans="2:12" ht="12.75" customHeight="1">
      <c r="B2919">
        <v>70</v>
      </c>
      <c r="C2919">
        <v>1100</v>
      </c>
      <c r="D2919" s="181">
        <v>34638</v>
      </c>
      <c r="E2919">
        <v>61273</v>
      </c>
      <c r="F2919" t="s">
        <v>93</v>
      </c>
      <c r="G2919" s="167">
        <v>197562.7</v>
      </c>
      <c r="H2919">
        <v>-128505.32</v>
      </c>
      <c r="I2919">
        <v>69057.38</v>
      </c>
      <c r="J2919" s="181">
        <v>34638</v>
      </c>
      <c r="K2919" s="183">
        <v>1994</v>
      </c>
      <c r="L2919" t="s">
        <v>629</v>
      </c>
    </row>
    <row r="2920" spans="2:12" ht="12.75" customHeight="1">
      <c r="B2920">
        <v>70</v>
      </c>
      <c r="C2920">
        <v>1100</v>
      </c>
      <c r="D2920" s="181">
        <v>32687</v>
      </c>
      <c r="E2920">
        <v>61329</v>
      </c>
      <c r="F2920" t="s">
        <v>2628</v>
      </c>
      <c r="G2920" s="167">
        <v>209780.54</v>
      </c>
      <c r="H2920">
        <v>-209780.54</v>
      </c>
      <c r="I2920">
        <v>0</v>
      </c>
      <c r="J2920" s="181">
        <v>32687</v>
      </c>
      <c r="K2920" s="183">
        <v>1989</v>
      </c>
      <c r="L2920" t="s">
        <v>629</v>
      </c>
    </row>
    <row r="2921" spans="2:12" ht="12.75" customHeight="1">
      <c r="B2921">
        <v>70</v>
      </c>
      <c r="C2921">
        <v>1100</v>
      </c>
      <c r="D2921" s="181">
        <v>33025</v>
      </c>
      <c r="E2921">
        <v>61338</v>
      </c>
      <c r="F2921" t="s">
        <v>1337</v>
      </c>
      <c r="G2921" s="167">
        <v>6664.44</v>
      </c>
      <c r="H2921">
        <v>-6664.44</v>
      </c>
      <c r="I2921">
        <v>0</v>
      </c>
      <c r="J2921" s="181">
        <v>33025</v>
      </c>
      <c r="K2921" s="183">
        <v>1990</v>
      </c>
      <c r="L2921" t="s">
        <v>629</v>
      </c>
    </row>
    <row r="2922" spans="2:12" ht="12.75" customHeight="1">
      <c r="B2922">
        <v>70</v>
      </c>
      <c r="C2922">
        <v>1100</v>
      </c>
      <c r="D2922" s="181">
        <v>32812</v>
      </c>
      <c r="E2922">
        <v>61365</v>
      </c>
      <c r="F2922" t="s">
        <v>2632</v>
      </c>
      <c r="G2922" s="167">
        <v>27076.66</v>
      </c>
      <c r="H2922">
        <v>-27076.66</v>
      </c>
      <c r="I2922">
        <v>0</v>
      </c>
      <c r="J2922" s="181">
        <v>32812</v>
      </c>
      <c r="K2922" s="183">
        <v>1989</v>
      </c>
      <c r="L2922" t="s">
        <v>629</v>
      </c>
    </row>
    <row r="2923" spans="2:12" ht="12.75" customHeight="1">
      <c r="B2923">
        <v>70</v>
      </c>
      <c r="C2923">
        <v>1100</v>
      </c>
      <c r="D2923" s="181">
        <v>38274</v>
      </c>
      <c r="E2923">
        <v>61460</v>
      </c>
      <c r="F2923" t="s">
        <v>2164</v>
      </c>
      <c r="G2923" s="167">
        <v>58072.13</v>
      </c>
      <c r="H2923">
        <v>-8710.82</v>
      </c>
      <c r="I2923">
        <v>49361.31</v>
      </c>
      <c r="J2923" s="181">
        <v>38274</v>
      </c>
      <c r="K2923" s="183">
        <v>2004</v>
      </c>
      <c r="L2923" t="s">
        <v>629</v>
      </c>
    </row>
    <row r="2924" spans="2:12" ht="12.75" customHeight="1">
      <c r="B2924">
        <v>70</v>
      </c>
      <c r="C2924">
        <v>1100</v>
      </c>
      <c r="D2924" s="181">
        <v>35062</v>
      </c>
      <c r="E2924">
        <v>61663</v>
      </c>
      <c r="F2924" t="s">
        <v>97</v>
      </c>
      <c r="G2924" s="167">
        <v>10223.9</v>
      </c>
      <c r="H2924">
        <v>-7497.52</v>
      </c>
      <c r="I2924">
        <v>2726.38</v>
      </c>
      <c r="J2924" s="181">
        <v>35062</v>
      </c>
      <c r="K2924" s="183">
        <v>1995</v>
      </c>
      <c r="L2924" t="s">
        <v>629</v>
      </c>
    </row>
    <row r="2925" spans="2:12" ht="12.75" customHeight="1">
      <c r="B2925">
        <v>70</v>
      </c>
      <c r="C2925">
        <v>1100</v>
      </c>
      <c r="D2925" s="181">
        <v>36922</v>
      </c>
      <c r="E2925">
        <v>62268</v>
      </c>
      <c r="F2925" t="s">
        <v>2477</v>
      </c>
      <c r="G2925" s="167">
        <v>199904.32</v>
      </c>
      <c r="H2925">
        <v>-78851.14</v>
      </c>
      <c r="I2925">
        <v>121053.18</v>
      </c>
      <c r="J2925" s="181">
        <v>36922</v>
      </c>
      <c r="K2925" s="183">
        <v>2001</v>
      </c>
      <c r="L2925" t="s">
        <v>629</v>
      </c>
    </row>
    <row r="2926" spans="2:12" ht="12.75" customHeight="1">
      <c r="B2926">
        <v>70</v>
      </c>
      <c r="C2926">
        <v>1100</v>
      </c>
      <c r="D2926" s="181">
        <v>37225</v>
      </c>
      <c r="E2926">
        <v>62273</v>
      </c>
      <c r="F2926" t="s">
        <v>288</v>
      </c>
      <c r="G2926" s="167">
        <v>1612800.67</v>
      </c>
      <c r="H2926">
        <v>-546560.22</v>
      </c>
      <c r="I2926">
        <v>1066240.45</v>
      </c>
      <c r="J2926" s="181">
        <v>37225</v>
      </c>
      <c r="K2926" s="183">
        <v>2001</v>
      </c>
      <c r="L2926" t="s">
        <v>629</v>
      </c>
    </row>
    <row r="2927" spans="2:12" ht="12.75" customHeight="1">
      <c r="B2927">
        <v>70</v>
      </c>
      <c r="C2927">
        <v>1100</v>
      </c>
      <c r="D2927" s="181">
        <v>36370</v>
      </c>
      <c r="E2927">
        <v>62941</v>
      </c>
      <c r="F2927" t="s">
        <v>3504</v>
      </c>
      <c r="G2927" s="167">
        <v>23100.02</v>
      </c>
      <c r="H2927">
        <v>-14277.1</v>
      </c>
      <c r="I2927">
        <v>8822.92</v>
      </c>
      <c r="J2927" s="181">
        <v>36370</v>
      </c>
      <c r="K2927" s="183">
        <v>1999</v>
      </c>
      <c r="L2927" t="s">
        <v>629</v>
      </c>
    </row>
    <row r="2928" spans="2:12" ht="12.75" customHeight="1">
      <c r="B2928">
        <v>70</v>
      </c>
      <c r="C2928">
        <v>1100</v>
      </c>
      <c r="D2928" s="181">
        <v>38441</v>
      </c>
      <c r="E2928">
        <v>63113</v>
      </c>
      <c r="F2928" t="s">
        <v>2859</v>
      </c>
      <c r="G2928" s="167">
        <v>39988.31</v>
      </c>
      <c r="H2928">
        <v>-4665.3</v>
      </c>
      <c r="I2928">
        <v>35323.01</v>
      </c>
      <c r="J2928" s="181">
        <v>38441</v>
      </c>
      <c r="K2928" s="183">
        <v>2005</v>
      </c>
      <c r="L2928" t="s">
        <v>629</v>
      </c>
    </row>
    <row r="2929" spans="2:12" ht="12.75" customHeight="1">
      <c r="B2929">
        <v>70</v>
      </c>
      <c r="C2929">
        <v>1100</v>
      </c>
      <c r="D2929" s="181">
        <v>38441</v>
      </c>
      <c r="E2929">
        <v>63799</v>
      </c>
      <c r="F2929" t="s">
        <v>2860</v>
      </c>
      <c r="G2929" s="167">
        <v>134212.47</v>
      </c>
      <c r="H2929">
        <v>-15658.13</v>
      </c>
      <c r="I2929">
        <v>118554.34</v>
      </c>
      <c r="J2929" s="181">
        <v>38441</v>
      </c>
      <c r="K2929" s="183">
        <v>2005</v>
      </c>
      <c r="L2929" t="s">
        <v>629</v>
      </c>
    </row>
    <row r="2930" spans="2:12" ht="12.75" customHeight="1">
      <c r="B2930">
        <v>70</v>
      </c>
      <c r="C2930">
        <v>1100</v>
      </c>
      <c r="D2930" s="181">
        <v>37438</v>
      </c>
      <c r="E2930">
        <v>63905</v>
      </c>
      <c r="F2930" t="s">
        <v>1310</v>
      </c>
      <c r="G2930" s="167">
        <v>178155</v>
      </c>
      <c r="H2930">
        <v>-53446.5</v>
      </c>
      <c r="I2930">
        <v>124708.5</v>
      </c>
      <c r="J2930" s="181">
        <v>37438</v>
      </c>
      <c r="K2930" s="183">
        <v>2002</v>
      </c>
      <c r="L2930" t="s">
        <v>629</v>
      </c>
    </row>
    <row r="2931" spans="2:12" ht="12.75" customHeight="1">
      <c r="B2931">
        <v>70</v>
      </c>
      <c r="C2931">
        <v>1100</v>
      </c>
      <c r="D2931" s="181">
        <v>35969</v>
      </c>
      <c r="E2931">
        <v>65169</v>
      </c>
      <c r="F2931" t="s">
        <v>3481</v>
      </c>
      <c r="G2931" s="167">
        <v>189838.84</v>
      </c>
      <c r="H2931">
        <v>-107575.34</v>
      </c>
      <c r="I2931">
        <v>82263.5</v>
      </c>
      <c r="J2931" s="181">
        <v>35969</v>
      </c>
      <c r="K2931" s="183">
        <v>1998</v>
      </c>
      <c r="L2931" t="s">
        <v>629</v>
      </c>
    </row>
    <row r="2932" spans="2:12" ht="12.75" customHeight="1">
      <c r="B2932">
        <v>70</v>
      </c>
      <c r="C2932">
        <v>1100</v>
      </c>
      <c r="D2932" s="181">
        <v>37043</v>
      </c>
      <c r="E2932">
        <v>65244</v>
      </c>
      <c r="F2932" t="s">
        <v>3513</v>
      </c>
      <c r="G2932" s="167">
        <v>364219.08</v>
      </c>
      <c r="H2932">
        <v>-135570.43</v>
      </c>
      <c r="I2932">
        <v>228648.65</v>
      </c>
      <c r="J2932" s="181">
        <v>37043</v>
      </c>
      <c r="K2932" s="183">
        <v>2001</v>
      </c>
      <c r="L2932" t="s">
        <v>629</v>
      </c>
    </row>
    <row r="2933" spans="2:12" ht="12.75" customHeight="1">
      <c r="B2933">
        <v>70</v>
      </c>
      <c r="C2933">
        <v>1100</v>
      </c>
      <c r="D2933" s="181">
        <v>37256</v>
      </c>
      <c r="E2933">
        <v>65260</v>
      </c>
      <c r="F2933" t="s">
        <v>3516</v>
      </c>
      <c r="G2933" s="167">
        <v>52273.33</v>
      </c>
      <c r="H2933">
        <v>-17424.439999999999</v>
      </c>
      <c r="I2933">
        <v>34848.89</v>
      </c>
      <c r="J2933" s="181">
        <v>37256</v>
      </c>
      <c r="K2933" s="183">
        <v>2001</v>
      </c>
      <c r="L2933" t="s">
        <v>629</v>
      </c>
    </row>
    <row r="2934" spans="2:12" ht="12.75" customHeight="1">
      <c r="B2934">
        <v>70</v>
      </c>
      <c r="C2934">
        <v>1100</v>
      </c>
      <c r="D2934" s="181">
        <v>36336</v>
      </c>
      <c r="E2934">
        <v>65375</v>
      </c>
      <c r="F2934" t="s">
        <v>3501</v>
      </c>
      <c r="G2934" s="167">
        <v>6773.29</v>
      </c>
      <c r="H2934">
        <v>-3386.64</v>
      </c>
      <c r="I2934">
        <v>3386.65</v>
      </c>
      <c r="J2934" s="181">
        <v>36336</v>
      </c>
      <c r="K2934" s="183">
        <v>1999</v>
      </c>
      <c r="L2934" t="s">
        <v>629</v>
      </c>
    </row>
    <row r="2935" spans="2:12" ht="12.75" customHeight="1">
      <c r="B2935">
        <v>70</v>
      </c>
      <c r="C2935">
        <v>1100</v>
      </c>
      <c r="D2935" s="181">
        <v>36678</v>
      </c>
      <c r="E2935">
        <v>65406</v>
      </c>
      <c r="F2935" t="s">
        <v>3148</v>
      </c>
      <c r="G2935" s="167">
        <v>577753.43000000005</v>
      </c>
      <c r="H2935">
        <v>-253569.57</v>
      </c>
      <c r="I2935">
        <v>324183.86</v>
      </c>
      <c r="J2935" s="181">
        <v>36678</v>
      </c>
      <c r="K2935" s="183">
        <v>2000</v>
      </c>
      <c r="L2935" t="s">
        <v>629</v>
      </c>
    </row>
    <row r="2936" spans="2:12" ht="12.75" customHeight="1">
      <c r="B2936">
        <v>70</v>
      </c>
      <c r="C2936">
        <v>1100</v>
      </c>
      <c r="D2936" s="181">
        <v>34486</v>
      </c>
      <c r="E2936">
        <v>65708</v>
      </c>
      <c r="F2936" t="s">
        <v>867</v>
      </c>
      <c r="G2936" s="167">
        <v>97305.71</v>
      </c>
      <c r="H2936">
        <v>0</v>
      </c>
      <c r="I2936">
        <v>97305.71</v>
      </c>
      <c r="J2936" s="181">
        <v>34486</v>
      </c>
      <c r="K2936" s="183">
        <v>1994</v>
      </c>
      <c r="L2936" t="s">
        <v>629</v>
      </c>
    </row>
    <row r="2937" spans="2:12" ht="12.75" customHeight="1">
      <c r="B2937">
        <v>70</v>
      </c>
      <c r="C2937">
        <v>1100</v>
      </c>
      <c r="D2937" s="181">
        <v>36133</v>
      </c>
      <c r="E2937">
        <v>66025</v>
      </c>
      <c r="F2937" t="s">
        <v>3489</v>
      </c>
      <c r="G2937" s="167">
        <v>49902.99</v>
      </c>
      <c r="H2937">
        <v>-26892.17</v>
      </c>
      <c r="I2937">
        <v>23010.82</v>
      </c>
      <c r="J2937" s="181">
        <v>36133</v>
      </c>
      <c r="K2937" s="183">
        <v>1998</v>
      </c>
      <c r="L2937" t="s">
        <v>629</v>
      </c>
    </row>
    <row r="2938" spans="2:12" ht="12.75" customHeight="1">
      <c r="B2938">
        <v>70</v>
      </c>
      <c r="C2938">
        <v>1100</v>
      </c>
      <c r="D2938" s="181">
        <v>36546</v>
      </c>
      <c r="E2938">
        <v>66254</v>
      </c>
      <c r="F2938" t="s">
        <v>3145</v>
      </c>
      <c r="G2938" s="167">
        <v>176680.95</v>
      </c>
      <c r="H2938">
        <v>-81469.55</v>
      </c>
      <c r="I2938">
        <v>95211.4</v>
      </c>
      <c r="J2938" s="181">
        <v>36546</v>
      </c>
      <c r="K2938" s="183">
        <v>2000</v>
      </c>
      <c r="L2938" t="s">
        <v>629</v>
      </c>
    </row>
    <row r="2939" spans="2:12" ht="12.75" customHeight="1">
      <c r="B2939">
        <v>70</v>
      </c>
      <c r="C2939">
        <v>1100</v>
      </c>
      <c r="D2939" s="181">
        <v>37043</v>
      </c>
      <c r="E2939">
        <v>66331</v>
      </c>
      <c r="F2939" t="s">
        <v>3510</v>
      </c>
      <c r="G2939" s="167">
        <v>26993.439999999999</v>
      </c>
      <c r="H2939">
        <v>-10047.549999999999</v>
      </c>
      <c r="I2939">
        <v>16945.89</v>
      </c>
      <c r="J2939" s="181">
        <v>37043</v>
      </c>
      <c r="K2939" s="183">
        <v>2001</v>
      </c>
      <c r="L2939" t="s">
        <v>629</v>
      </c>
    </row>
    <row r="2940" spans="2:12" ht="12.75" customHeight="1">
      <c r="B2940">
        <v>70</v>
      </c>
      <c r="C2940">
        <v>1100</v>
      </c>
      <c r="D2940" s="181">
        <v>37103</v>
      </c>
      <c r="E2940">
        <v>66338</v>
      </c>
      <c r="F2940" t="s">
        <v>3514</v>
      </c>
      <c r="G2940" s="167">
        <v>113754.09</v>
      </c>
      <c r="H2940">
        <v>-41077.870000000003</v>
      </c>
      <c r="I2940">
        <v>72676.22</v>
      </c>
      <c r="J2940" s="181">
        <v>37103</v>
      </c>
      <c r="K2940" s="183">
        <v>2001</v>
      </c>
      <c r="L2940" t="s">
        <v>629</v>
      </c>
    </row>
    <row r="2941" spans="2:12" ht="12.75" customHeight="1">
      <c r="B2941">
        <v>70</v>
      </c>
      <c r="C2941">
        <v>1100</v>
      </c>
      <c r="D2941" s="181">
        <v>35389</v>
      </c>
      <c r="E2941">
        <v>66909</v>
      </c>
      <c r="F2941" t="s">
        <v>106</v>
      </c>
      <c r="G2941" s="167">
        <v>298545.8</v>
      </c>
      <c r="H2941">
        <v>-200689.11</v>
      </c>
      <c r="I2941">
        <v>97856.69</v>
      </c>
      <c r="J2941" s="181">
        <v>35389</v>
      </c>
      <c r="K2941" s="183">
        <v>1996</v>
      </c>
      <c r="L2941" t="s">
        <v>629</v>
      </c>
    </row>
    <row r="2942" spans="2:12" ht="12.75" customHeight="1">
      <c r="B2942">
        <v>70</v>
      </c>
      <c r="C2942">
        <v>1100</v>
      </c>
      <c r="D2942" s="181">
        <v>35826</v>
      </c>
      <c r="E2942">
        <v>67075</v>
      </c>
      <c r="F2942" t="s">
        <v>112</v>
      </c>
      <c r="G2942" s="167">
        <v>63615.49</v>
      </c>
      <c r="H2942">
        <v>-37815.870000000003</v>
      </c>
      <c r="I2942">
        <v>25799.62</v>
      </c>
      <c r="J2942" s="181">
        <v>35826</v>
      </c>
      <c r="K2942" s="183">
        <v>1998</v>
      </c>
      <c r="L2942" t="s">
        <v>629</v>
      </c>
    </row>
    <row r="2943" spans="2:12" ht="12.75" customHeight="1">
      <c r="B2943">
        <v>70</v>
      </c>
      <c r="C2943">
        <v>1100</v>
      </c>
      <c r="D2943" s="181">
        <v>36312</v>
      </c>
      <c r="E2943">
        <v>67164</v>
      </c>
      <c r="F2943" t="s">
        <v>3130</v>
      </c>
      <c r="G2943" s="167">
        <v>6723.33</v>
      </c>
      <c r="H2943">
        <v>-3399.01</v>
      </c>
      <c r="I2943">
        <v>3324.32</v>
      </c>
      <c r="J2943" s="181">
        <v>36312</v>
      </c>
      <c r="K2943" s="183">
        <v>1999</v>
      </c>
      <c r="L2943" t="s">
        <v>629</v>
      </c>
    </row>
    <row r="2944" spans="2:12" ht="12.75" customHeight="1">
      <c r="B2944">
        <v>70</v>
      </c>
      <c r="C2944">
        <v>1100</v>
      </c>
      <c r="D2944" s="181">
        <v>37500</v>
      </c>
      <c r="E2944">
        <v>67219</v>
      </c>
      <c r="F2944" t="s">
        <v>3163</v>
      </c>
      <c r="G2944" s="167">
        <v>12466.09</v>
      </c>
      <c r="H2944">
        <v>-3601.31</v>
      </c>
      <c r="I2944">
        <v>8864.7800000000007</v>
      </c>
      <c r="J2944" s="181">
        <v>37500</v>
      </c>
      <c r="K2944" s="183">
        <v>2002</v>
      </c>
      <c r="L2944" t="s">
        <v>629</v>
      </c>
    </row>
    <row r="2945" spans="2:12" ht="12.75" customHeight="1">
      <c r="B2945">
        <v>70</v>
      </c>
      <c r="C2945">
        <v>1100</v>
      </c>
      <c r="D2945" s="181">
        <v>34516</v>
      </c>
      <c r="E2945">
        <v>67491</v>
      </c>
      <c r="F2945" t="s">
        <v>90</v>
      </c>
      <c r="G2945" s="167">
        <v>15060</v>
      </c>
      <c r="H2945">
        <v>-12836.81</v>
      </c>
      <c r="I2945">
        <v>2223.19</v>
      </c>
      <c r="J2945" s="181">
        <v>34516</v>
      </c>
      <c r="K2945" s="183">
        <v>1994</v>
      </c>
      <c r="L2945" t="s">
        <v>629</v>
      </c>
    </row>
    <row r="2946" spans="2:12" ht="12.75" customHeight="1">
      <c r="B2946">
        <v>70</v>
      </c>
      <c r="C2946">
        <v>1100</v>
      </c>
      <c r="D2946" s="181">
        <v>37530</v>
      </c>
      <c r="E2946">
        <v>67890</v>
      </c>
      <c r="F2946" t="s">
        <v>3518</v>
      </c>
      <c r="G2946" s="167">
        <v>243606.9</v>
      </c>
      <c r="H2946">
        <v>-86277.45</v>
      </c>
      <c r="I2946">
        <v>157329.45000000001</v>
      </c>
      <c r="J2946" s="181">
        <v>37530</v>
      </c>
      <c r="K2946" s="183">
        <v>2002</v>
      </c>
      <c r="L2946" t="s">
        <v>629</v>
      </c>
    </row>
    <row r="2947" spans="2:12" ht="12.75" customHeight="1">
      <c r="B2947">
        <v>70</v>
      </c>
      <c r="C2947">
        <v>1100</v>
      </c>
      <c r="D2947" s="181">
        <v>37773</v>
      </c>
      <c r="E2947">
        <v>67933</v>
      </c>
      <c r="F2947" t="s">
        <v>3519</v>
      </c>
      <c r="G2947" s="167">
        <v>35277.53</v>
      </c>
      <c r="H2947">
        <v>-8427.41</v>
      </c>
      <c r="I2947">
        <v>26850.12</v>
      </c>
      <c r="J2947" s="181">
        <v>37773</v>
      </c>
      <c r="K2947" s="183">
        <v>2003</v>
      </c>
      <c r="L2947" t="s">
        <v>629</v>
      </c>
    </row>
    <row r="2948" spans="2:12" ht="12.75" customHeight="1">
      <c r="B2948">
        <v>70</v>
      </c>
      <c r="C2948">
        <v>1100</v>
      </c>
      <c r="D2948" s="181">
        <v>37043</v>
      </c>
      <c r="E2948">
        <v>68101</v>
      </c>
      <c r="F2948" t="s">
        <v>3509</v>
      </c>
      <c r="G2948" s="167">
        <v>25851.65</v>
      </c>
      <c r="H2948">
        <v>-9622.5499999999993</v>
      </c>
      <c r="I2948">
        <v>16229.1</v>
      </c>
      <c r="J2948" s="181">
        <v>37043</v>
      </c>
      <c r="K2948" s="183">
        <v>2001</v>
      </c>
      <c r="L2948" t="s">
        <v>629</v>
      </c>
    </row>
    <row r="2949" spans="2:12" ht="12.75" customHeight="1">
      <c r="B2949">
        <v>70</v>
      </c>
      <c r="C2949">
        <v>1100</v>
      </c>
      <c r="D2949" s="181">
        <v>34516</v>
      </c>
      <c r="E2949">
        <v>68173</v>
      </c>
      <c r="F2949" t="s">
        <v>91</v>
      </c>
      <c r="G2949" s="167">
        <v>121629.94</v>
      </c>
      <c r="H2949">
        <v>0</v>
      </c>
      <c r="I2949">
        <v>121629.94</v>
      </c>
      <c r="J2949" s="181">
        <v>34516</v>
      </c>
      <c r="K2949" s="183">
        <v>1994</v>
      </c>
      <c r="L2949" t="s">
        <v>629</v>
      </c>
    </row>
    <row r="2950" spans="2:12" ht="12.75" customHeight="1">
      <c r="B2950">
        <v>70</v>
      </c>
      <c r="C2950">
        <v>1100</v>
      </c>
      <c r="D2950" s="181">
        <v>37883</v>
      </c>
      <c r="E2950">
        <v>68261</v>
      </c>
      <c r="F2950" t="s">
        <v>3522</v>
      </c>
      <c r="G2950" s="167">
        <v>228271.24</v>
      </c>
      <c r="H2950">
        <v>-49458.76</v>
      </c>
      <c r="I2950">
        <v>178812.48</v>
      </c>
      <c r="J2950" s="181">
        <v>37883</v>
      </c>
      <c r="K2950" s="183">
        <v>2003</v>
      </c>
      <c r="L2950" t="s">
        <v>629</v>
      </c>
    </row>
    <row r="2951" spans="2:12" ht="12.75" customHeight="1">
      <c r="B2951">
        <v>70</v>
      </c>
      <c r="C2951">
        <v>1100</v>
      </c>
      <c r="D2951" s="181">
        <v>38018</v>
      </c>
      <c r="E2951">
        <v>68954</v>
      </c>
      <c r="F2951" t="s">
        <v>58</v>
      </c>
      <c r="G2951" s="167">
        <v>133167.04000000001</v>
      </c>
      <c r="H2951">
        <v>-25893.59</v>
      </c>
      <c r="I2951">
        <v>107273.45</v>
      </c>
      <c r="J2951" s="181">
        <v>38018</v>
      </c>
      <c r="K2951" s="183">
        <v>2004</v>
      </c>
      <c r="L2951" t="s">
        <v>629</v>
      </c>
    </row>
    <row r="2952" spans="2:12" ht="12.75" customHeight="1">
      <c r="B2952">
        <v>70</v>
      </c>
      <c r="C2952">
        <v>1100</v>
      </c>
      <c r="D2952" s="181">
        <v>33390</v>
      </c>
      <c r="E2952">
        <v>69115</v>
      </c>
      <c r="F2952" t="s">
        <v>2225</v>
      </c>
      <c r="G2952" s="167">
        <v>98402.62</v>
      </c>
      <c r="H2952">
        <v>-98402.62</v>
      </c>
      <c r="I2952">
        <v>0</v>
      </c>
      <c r="J2952" s="181">
        <v>33390</v>
      </c>
      <c r="K2952" s="183">
        <v>1991</v>
      </c>
      <c r="L2952" t="s">
        <v>629</v>
      </c>
    </row>
    <row r="2953" spans="2:12" ht="12.75" customHeight="1">
      <c r="B2953">
        <v>70</v>
      </c>
      <c r="C2953">
        <v>1100</v>
      </c>
      <c r="D2953" s="181">
        <v>37376</v>
      </c>
      <c r="E2953">
        <v>69932</v>
      </c>
      <c r="F2953" t="s">
        <v>3160</v>
      </c>
      <c r="G2953" s="167">
        <v>796903.29</v>
      </c>
      <c r="H2953">
        <v>-247925.48</v>
      </c>
      <c r="I2953">
        <v>548977.81000000006</v>
      </c>
      <c r="J2953" s="181">
        <v>37376</v>
      </c>
      <c r="K2953" s="183">
        <v>2002</v>
      </c>
      <c r="L2953" t="s">
        <v>629</v>
      </c>
    </row>
    <row r="2954" spans="2:12" ht="12.75" customHeight="1">
      <c r="B2954">
        <v>70</v>
      </c>
      <c r="C2954">
        <v>1100</v>
      </c>
      <c r="D2954" s="181">
        <v>37590</v>
      </c>
      <c r="E2954">
        <v>69939</v>
      </c>
      <c r="F2954" t="s">
        <v>25</v>
      </c>
      <c r="G2954" s="167">
        <v>6598.76</v>
      </c>
      <c r="H2954">
        <v>-1796.33</v>
      </c>
      <c r="I2954">
        <v>4802.43</v>
      </c>
      <c r="J2954" s="181">
        <v>37590</v>
      </c>
      <c r="K2954" s="183">
        <v>2002</v>
      </c>
      <c r="L2954" t="s">
        <v>629</v>
      </c>
    </row>
    <row r="2955" spans="2:12" ht="12.75" customHeight="1">
      <c r="B2955">
        <v>70</v>
      </c>
      <c r="C2955">
        <v>1100</v>
      </c>
      <c r="D2955" s="181">
        <v>38610</v>
      </c>
      <c r="E2955">
        <v>70775</v>
      </c>
      <c r="F2955" t="s">
        <v>370</v>
      </c>
      <c r="G2955" s="167">
        <v>8958494.2200000007</v>
      </c>
      <c r="H2955">
        <v>-524440.93999999994</v>
      </c>
      <c r="I2955">
        <v>8434053.2799999993</v>
      </c>
      <c r="J2955" s="181">
        <v>38610</v>
      </c>
      <c r="K2955" s="183">
        <v>2005</v>
      </c>
      <c r="L2955" t="s">
        <v>629</v>
      </c>
    </row>
    <row r="2956" spans="2:12" ht="12.75" customHeight="1">
      <c r="B2956">
        <v>70</v>
      </c>
      <c r="C2956">
        <v>1100</v>
      </c>
      <c r="D2956" s="181">
        <v>38700</v>
      </c>
      <c r="E2956">
        <v>70787</v>
      </c>
      <c r="F2956" t="s">
        <v>1311</v>
      </c>
      <c r="G2956" s="167">
        <v>9729564.7100000009</v>
      </c>
      <c r="H2956">
        <v>-527018.09</v>
      </c>
      <c r="I2956">
        <v>9202546.6199999992</v>
      </c>
      <c r="J2956" s="181">
        <v>38700</v>
      </c>
      <c r="K2956" s="183">
        <v>2005</v>
      </c>
      <c r="L2956" t="s">
        <v>629</v>
      </c>
    </row>
    <row r="2957" spans="2:12" ht="12.75" customHeight="1">
      <c r="B2957">
        <v>70</v>
      </c>
      <c r="C2957">
        <v>2000</v>
      </c>
      <c r="D2957" s="181">
        <v>32099</v>
      </c>
      <c r="E2957">
        <v>60021</v>
      </c>
      <c r="F2957" t="s">
        <v>1312</v>
      </c>
      <c r="G2957" s="167">
        <v>14438</v>
      </c>
      <c r="H2957">
        <v>-14438</v>
      </c>
      <c r="I2957">
        <v>0</v>
      </c>
      <c r="J2957" s="181">
        <v>32099</v>
      </c>
      <c r="K2957" s="183">
        <v>1987</v>
      </c>
      <c r="L2957" t="s">
        <v>629</v>
      </c>
    </row>
    <row r="2958" spans="2:12" ht="12.75" customHeight="1">
      <c r="B2958">
        <v>70</v>
      </c>
      <c r="C2958">
        <v>2000</v>
      </c>
      <c r="D2958" s="181">
        <v>32202</v>
      </c>
      <c r="E2958">
        <v>60022</v>
      </c>
      <c r="F2958" t="s">
        <v>1155</v>
      </c>
      <c r="G2958" s="167">
        <v>14705.07</v>
      </c>
      <c r="H2958">
        <v>-14705.07</v>
      </c>
      <c r="I2958">
        <v>0</v>
      </c>
      <c r="J2958" s="181">
        <v>32202</v>
      </c>
      <c r="K2958" s="183">
        <v>1988</v>
      </c>
      <c r="L2958" t="s">
        <v>629</v>
      </c>
    </row>
    <row r="2959" spans="2:12" ht="12.75" customHeight="1">
      <c r="B2959">
        <v>70</v>
      </c>
      <c r="C2959">
        <v>2000</v>
      </c>
      <c r="D2959" s="181">
        <v>32406</v>
      </c>
      <c r="E2959">
        <v>60482</v>
      </c>
      <c r="F2959" t="s">
        <v>1159</v>
      </c>
      <c r="G2959" s="167">
        <v>20026.060000000001</v>
      </c>
      <c r="H2959">
        <v>-18273.78</v>
      </c>
      <c r="I2959">
        <v>1752.28</v>
      </c>
      <c r="J2959" s="181">
        <v>32406</v>
      </c>
      <c r="K2959" s="183">
        <v>1988</v>
      </c>
      <c r="L2959" t="s">
        <v>629</v>
      </c>
    </row>
    <row r="2960" spans="2:12" ht="12.75" customHeight="1">
      <c r="B2960">
        <v>70</v>
      </c>
      <c r="C2960">
        <v>2000</v>
      </c>
      <c r="D2960" s="181">
        <v>33055</v>
      </c>
      <c r="E2960">
        <v>60517</v>
      </c>
      <c r="F2960" t="s">
        <v>3745</v>
      </c>
      <c r="G2960" s="167">
        <v>2900</v>
      </c>
      <c r="H2960">
        <v>-2900</v>
      </c>
      <c r="I2960">
        <v>0</v>
      </c>
      <c r="J2960" s="181">
        <v>33055</v>
      </c>
      <c r="K2960" s="183">
        <v>1990</v>
      </c>
      <c r="L2960" t="s">
        <v>629</v>
      </c>
    </row>
    <row r="2961" spans="2:12" ht="12.75" customHeight="1">
      <c r="B2961">
        <v>70</v>
      </c>
      <c r="C2961">
        <v>2000</v>
      </c>
      <c r="D2961" s="181">
        <v>27759</v>
      </c>
      <c r="E2961">
        <v>60590</v>
      </c>
      <c r="F2961" t="s">
        <v>1142</v>
      </c>
      <c r="G2961" s="167">
        <v>16554</v>
      </c>
      <c r="H2961">
        <v>-11422.79</v>
      </c>
      <c r="I2961">
        <v>5131.21</v>
      </c>
      <c r="J2961" s="181">
        <v>27759</v>
      </c>
      <c r="K2961" s="183">
        <v>1975</v>
      </c>
      <c r="L2961" t="s">
        <v>629</v>
      </c>
    </row>
    <row r="2962" spans="2:12" ht="12.75" customHeight="1">
      <c r="B2962">
        <v>70</v>
      </c>
      <c r="C2962">
        <v>2000</v>
      </c>
      <c r="D2962" s="181">
        <v>32539</v>
      </c>
      <c r="E2962">
        <v>60734</v>
      </c>
      <c r="F2962" t="s">
        <v>1161</v>
      </c>
      <c r="G2962" s="167">
        <v>55083.19</v>
      </c>
      <c r="H2962">
        <v>-49345.36</v>
      </c>
      <c r="I2962">
        <v>5737.83</v>
      </c>
      <c r="J2962" s="181">
        <v>32539</v>
      </c>
      <c r="K2962" s="183">
        <v>1989</v>
      </c>
      <c r="L2962" t="s">
        <v>629</v>
      </c>
    </row>
    <row r="2963" spans="2:12" ht="12.75" customHeight="1">
      <c r="B2963">
        <v>70</v>
      </c>
      <c r="C2963">
        <v>2000</v>
      </c>
      <c r="D2963" s="181">
        <v>33856</v>
      </c>
      <c r="E2963">
        <v>60794</v>
      </c>
      <c r="F2963" t="s">
        <v>3774</v>
      </c>
      <c r="G2963" s="167">
        <v>30622.38</v>
      </c>
      <c r="H2963">
        <v>-17556.84</v>
      </c>
      <c r="I2963">
        <v>13065.54</v>
      </c>
      <c r="J2963" s="181">
        <v>33856</v>
      </c>
      <c r="K2963" s="183">
        <v>1992</v>
      </c>
      <c r="L2963" t="s">
        <v>629</v>
      </c>
    </row>
    <row r="2964" spans="2:12" ht="12.75" customHeight="1">
      <c r="B2964">
        <v>70</v>
      </c>
      <c r="C2964">
        <v>2000</v>
      </c>
      <c r="D2964" s="181">
        <v>33679</v>
      </c>
      <c r="E2964">
        <v>61406</v>
      </c>
      <c r="F2964" t="s">
        <v>3766</v>
      </c>
      <c r="G2964" s="167">
        <v>75184.820000000007</v>
      </c>
      <c r="H2964">
        <v>-75028.179999999993</v>
      </c>
      <c r="I2964">
        <v>156.63999999999999</v>
      </c>
      <c r="J2964" s="181">
        <v>33679</v>
      </c>
      <c r="K2964" s="183">
        <v>1992</v>
      </c>
      <c r="L2964" t="s">
        <v>629</v>
      </c>
    </row>
    <row r="2965" spans="2:12" ht="12.75" customHeight="1">
      <c r="B2965">
        <v>70</v>
      </c>
      <c r="C2965">
        <v>2000</v>
      </c>
      <c r="D2965" s="181">
        <v>36263</v>
      </c>
      <c r="E2965">
        <v>61787</v>
      </c>
      <c r="F2965" t="s">
        <v>3127</v>
      </c>
      <c r="G2965" s="167">
        <v>16012.5</v>
      </c>
      <c r="H2965">
        <v>-8273.1299999999992</v>
      </c>
      <c r="I2965">
        <v>7739.37</v>
      </c>
      <c r="J2965" s="181">
        <v>36263</v>
      </c>
      <c r="K2965" s="183">
        <v>1999</v>
      </c>
      <c r="L2965" t="s">
        <v>629</v>
      </c>
    </row>
    <row r="2966" spans="2:12" ht="12.75" customHeight="1">
      <c r="B2966">
        <v>70</v>
      </c>
      <c r="C2966">
        <v>2000</v>
      </c>
      <c r="D2966" s="181">
        <v>37408</v>
      </c>
      <c r="E2966">
        <v>62309</v>
      </c>
      <c r="F2966" t="s">
        <v>1925</v>
      </c>
      <c r="G2966" s="167">
        <v>8025</v>
      </c>
      <c r="H2966">
        <v>-3678.13</v>
      </c>
      <c r="I2966">
        <v>4346.87</v>
      </c>
      <c r="J2966" s="181">
        <v>37408</v>
      </c>
      <c r="K2966" s="183">
        <v>2002</v>
      </c>
      <c r="L2966" t="s">
        <v>629</v>
      </c>
    </row>
    <row r="2967" spans="2:12" ht="12.75" customHeight="1">
      <c r="B2967">
        <v>70</v>
      </c>
      <c r="C2967">
        <v>2000</v>
      </c>
      <c r="D2967" s="181">
        <v>35307</v>
      </c>
      <c r="E2967">
        <v>66880</v>
      </c>
      <c r="F2967" t="s">
        <v>103</v>
      </c>
      <c r="G2967" s="167">
        <v>22344.3</v>
      </c>
      <c r="H2967">
        <v>-15392.75</v>
      </c>
      <c r="I2967">
        <v>6951.55</v>
      </c>
      <c r="J2967" s="181">
        <v>35307</v>
      </c>
      <c r="K2967" s="183">
        <v>1996</v>
      </c>
      <c r="L2967" t="s">
        <v>629</v>
      </c>
    </row>
    <row r="2968" spans="2:12" ht="12.75" customHeight="1">
      <c r="B2968">
        <v>70</v>
      </c>
      <c r="C2968">
        <v>2000</v>
      </c>
      <c r="D2968" s="181">
        <v>34516</v>
      </c>
      <c r="E2968">
        <v>69977</v>
      </c>
      <c r="F2968" t="s">
        <v>85</v>
      </c>
      <c r="G2968" s="167">
        <v>1168.76</v>
      </c>
      <c r="H2968">
        <v>-973.97</v>
      </c>
      <c r="I2968">
        <v>194.79</v>
      </c>
      <c r="J2968" s="181">
        <v>34516</v>
      </c>
      <c r="K2968" s="183">
        <v>1994</v>
      </c>
      <c r="L2968" t="s">
        <v>629</v>
      </c>
    </row>
    <row r="2969" spans="2:12" ht="12.75" customHeight="1">
      <c r="B2969">
        <v>70</v>
      </c>
      <c r="C2969">
        <v>2000</v>
      </c>
      <c r="D2969" s="181">
        <v>37164</v>
      </c>
      <c r="E2969">
        <v>70576</v>
      </c>
      <c r="F2969" t="s">
        <v>2488</v>
      </c>
      <c r="G2969" s="167">
        <v>19008.5</v>
      </c>
      <c r="H2969">
        <v>-8316.2099999999991</v>
      </c>
      <c r="I2969">
        <v>10692.29</v>
      </c>
      <c r="J2969" s="181">
        <v>37164</v>
      </c>
      <c r="K2969" s="183">
        <v>2001</v>
      </c>
      <c r="L2969" t="s">
        <v>629</v>
      </c>
    </row>
    <row r="2970" spans="2:12" ht="12.75" customHeight="1">
      <c r="B2970">
        <v>70</v>
      </c>
      <c r="C2970">
        <v>2000</v>
      </c>
      <c r="D2970" s="181">
        <v>37408</v>
      </c>
      <c r="E2970">
        <v>70617</v>
      </c>
      <c r="F2970" t="s">
        <v>1510</v>
      </c>
      <c r="G2970" s="167">
        <v>3076.25</v>
      </c>
      <c r="H2970">
        <v>-939.96</v>
      </c>
      <c r="I2970">
        <v>2136.29</v>
      </c>
      <c r="J2970" s="181">
        <v>37408</v>
      </c>
      <c r="K2970" s="183">
        <v>2002</v>
      </c>
      <c r="L2970" t="s">
        <v>629</v>
      </c>
    </row>
    <row r="2971" spans="2:12" ht="12.75" customHeight="1">
      <c r="B2971">
        <v>70</v>
      </c>
      <c r="C2971">
        <v>3000</v>
      </c>
      <c r="D2971" s="181">
        <v>31564</v>
      </c>
      <c r="E2971">
        <v>59554</v>
      </c>
      <c r="F2971" t="s">
        <v>741</v>
      </c>
      <c r="G2971" s="167">
        <v>14274.38</v>
      </c>
      <c r="H2971">
        <v>-14274.38</v>
      </c>
      <c r="I2971">
        <v>0</v>
      </c>
      <c r="J2971" s="181">
        <v>31564</v>
      </c>
      <c r="K2971" s="183">
        <v>1986</v>
      </c>
      <c r="L2971" t="s">
        <v>629</v>
      </c>
    </row>
    <row r="2972" spans="2:12" ht="12.75" customHeight="1">
      <c r="B2972">
        <v>70</v>
      </c>
      <c r="C2972">
        <v>3000</v>
      </c>
      <c r="D2972" s="181">
        <v>32742</v>
      </c>
      <c r="E2972">
        <v>59579</v>
      </c>
      <c r="F2972" t="s">
        <v>2754</v>
      </c>
      <c r="G2972" s="167">
        <v>40100</v>
      </c>
      <c r="H2972">
        <v>-40100</v>
      </c>
      <c r="I2972">
        <v>0</v>
      </c>
      <c r="J2972" s="181">
        <v>32742</v>
      </c>
      <c r="K2972" s="183">
        <v>1989</v>
      </c>
      <c r="L2972" t="s">
        <v>629</v>
      </c>
    </row>
    <row r="2973" spans="2:12" ht="12.75" customHeight="1">
      <c r="B2973">
        <v>70</v>
      </c>
      <c r="C2973">
        <v>3000</v>
      </c>
      <c r="D2973" s="181">
        <v>33025</v>
      </c>
      <c r="E2973">
        <v>59587</v>
      </c>
      <c r="F2973" t="s">
        <v>3301</v>
      </c>
      <c r="G2973" s="167">
        <v>40656.239999999998</v>
      </c>
      <c r="H2973">
        <v>-40656.239999999998</v>
      </c>
      <c r="I2973">
        <v>0</v>
      </c>
      <c r="J2973" s="181">
        <v>33025</v>
      </c>
      <c r="K2973" s="183">
        <v>1990</v>
      </c>
      <c r="L2973" t="s">
        <v>629</v>
      </c>
    </row>
    <row r="2974" spans="2:12" ht="12.75" customHeight="1">
      <c r="B2974">
        <v>70</v>
      </c>
      <c r="C2974">
        <v>3000</v>
      </c>
      <c r="D2974" s="181">
        <v>33059</v>
      </c>
      <c r="E2974">
        <v>59589</v>
      </c>
      <c r="F2974" t="s">
        <v>780</v>
      </c>
      <c r="G2974" s="167">
        <v>17500</v>
      </c>
      <c r="H2974">
        <v>-17500</v>
      </c>
      <c r="I2974">
        <v>0</v>
      </c>
      <c r="J2974" s="181">
        <v>33059</v>
      </c>
      <c r="K2974" s="183">
        <v>1990</v>
      </c>
      <c r="L2974" t="s">
        <v>629</v>
      </c>
    </row>
    <row r="2975" spans="2:12" ht="12.75" customHeight="1">
      <c r="B2975">
        <v>70</v>
      </c>
      <c r="C2975">
        <v>3000</v>
      </c>
      <c r="D2975" s="181">
        <v>33081</v>
      </c>
      <c r="E2975">
        <v>59595</v>
      </c>
      <c r="F2975" t="s">
        <v>998</v>
      </c>
      <c r="G2975" s="167">
        <v>106081</v>
      </c>
      <c r="H2975">
        <v>-106081</v>
      </c>
      <c r="I2975">
        <v>0</v>
      </c>
      <c r="J2975" s="181">
        <v>33081</v>
      </c>
      <c r="K2975" s="183">
        <v>1990</v>
      </c>
      <c r="L2975" t="s">
        <v>629</v>
      </c>
    </row>
    <row r="2976" spans="2:12" ht="12.75" customHeight="1">
      <c r="B2976">
        <v>70</v>
      </c>
      <c r="C2976">
        <v>3000</v>
      </c>
      <c r="D2976" s="181">
        <v>33081</v>
      </c>
      <c r="E2976">
        <v>59596</v>
      </c>
      <c r="F2976" t="s">
        <v>2917</v>
      </c>
      <c r="G2976" s="167">
        <v>206724</v>
      </c>
      <c r="H2976">
        <v>-206724</v>
      </c>
      <c r="I2976">
        <v>0</v>
      </c>
      <c r="J2976" s="181">
        <v>33081</v>
      </c>
      <c r="K2976" s="183">
        <v>1990</v>
      </c>
      <c r="L2976" t="s">
        <v>629</v>
      </c>
    </row>
    <row r="2977" spans="2:13" ht="12.75" customHeight="1">
      <c r="B2977">
        <v>70</v>
      </c>
      <c r="C2977">
        <v>3000</v>
      </c>
      <c r="D2977" s="181">
        <v>33603</v>
      </c>
      <c r="E2977">
        <v>59626</v>
      </c>
      <c r="F2977" t="s">
        <v>2059</v>
      </c>
      <c r="G2977" s="167">
        <v>6750</v>
      </c>
      <c r="H2977">
        <v>-6750</v>
      </c>
      <c r="I2977">
        <v>0</v>
      </c>
      <c r="J2977" s="181">
        <v>33603</v>
      </c>
      <c r="K2977" s="183">
        <v>1991</v>
      </c>
      <c r="L2977" t="s">
        <v>629</v>
      </c>
    </row>
    <row r="2978" spans="2:13" ht="12.75" customHeight="1">
      <c r="B2978">
        <v>70</v>
      </c>
      <c r="C2978">
        <v>3000</v>
      </c>
      <c r="D2978" s="181">
        <v>33563</v>
      </c>
      <c r="E2978">
        <v>59627</v>
      </c>
      <c r="F2978" t="s">
        <v>3819</v>
      </c>
      <c r="G2978" s="167">
        <v>48720</v>
      </c>
      <c r="H2978">
        <v>-48720</v>
      </c>
      <c r="I2978">
        <v>0</v>
      </c>
      <c r="J2978" s="181">
        <v>33563</v>
      </c>
      <c r="K2978" s="183">
        <v>1991</v>
      </c>
      <c r="L2978" t="s">
        <v>629</v>
      </c>
    </row>
    <row r="2979" spans="2:13" ht="12.75" customHeight="1">
      <c r="B2979">
        <v>70</v>
      </c>
      <c r="C2979">
        <v>3000</v>
      </c>
      <c r="D2979" s="181">
        <v>33563</v>
      </c>
      <c r="E2979">
        <v>59628</v>
      </c>
      <c r="F2979" t="s">
        <v>2057</v>
      </c>
      <c r="G2979" s="167">
        <v>8625</v>
      </c>
      <c r="H2979">
        <v>-8625</v>
      </c>
      <c r="I2979">
        <v>0</v>
      </c>
      <c r="J2979" s="181">
        <v>33563</v>
      </c>
      <c r="K2979" s="183">
        <v>1991</v>
      </c>
      <c r="L2979" t="s">
        <v>629</v>
      </c>
    </row>
    <row r="2980" spans="2:13" ht="12.75" customHeight="1">
      <c r="B2980">
        <v>70</v>
      </c>
      <c r="C2980">
        <v>3000</v>
      </c>
      <c r="D2980" s="181">
        <v>33645</v>
      </c>
      <c r="E2980">
        <v>59632</v>
      </c>
      <c r="F2980" t="s">
        <v>3673</v>
      </c>
      <c r="G2980" s="167">
        <v>2270</v>
      </c>
      <c r="H2980">
        <v>-2270</v>
      </c>
      <c r="I2980">
        <v>0</v>
      </c>
      <c r="J2980" s="181">
        <v>33645</v>
      </c>
      <c r="K2980" s="183">
        <v>1992</v>
      </c>
      <c r="L2980" t="s">
        <v>629</v>
      </c>
    </row>
    <row r="2981" spans="2:13" ht="12.75" customHeight="1">
      <c r="B2981">
        <v>70</v>
      </c>
      <c r="C2981">
        <v>3000</v>
      </c>
      <c r="D2981" s="181">
        <v>33645</v>
      </c>
      <c r="E2981">
        <v>59633</v>
      </c>
      <c r="F2981" t="s">
        <v>3675</v>
      </c>
      <c r="G2981" s="167">
        <v>3740</v>
      </c>
      <c r="H2981">
        <v>-3740</v>
      </c>
      <c r="I2981">
        <v>0</v>
      </c>
      <c r="J2981" s="181">
        <v>33645</v>
      </c>
      <c r="K2981" s="183">
        <v>1992</v>
      </c>
      <c r="L2981" t="s">
        <v>629</v>
      </c>
    </row>
    <row r="2982" spans="2:13" ht="12.75" customHeight="1">
      <c r="B2982">
        <v>70</v>
      </c>
      <c r="C2982">
        <v>3000</v>
      </c>
      <c r="D2982" s="181">
        <v>33938</v>
      </c>
      <c r="E2982">
        <v>59636</v>
      </c>
      <c r="F2982" t="s">
        <v>3170</v>
      </c>
      <c r="G2982" s="167">
        <v>71612.78</v>
      </c>
      <c r="H2982">
        <v>-71612.78</v>
      </c>
      <c r="I2982">
        <v>0</v>
      </c>
      <c r="J2982" s="181">
        <v>33938</v>
      </c>
      <c r="K2982" s="183">
        <v>1992</v>
      </c>
      <c r="L2982" t="s">
        <v>629</v>
      </c>
    </row>
    <row r="2983" spans="2:13" ht="12.75" customHeight="1">
      <c r="B2983">
        <v>70</v>
      </c>
      <c r="C2983">
        <v>3000</v>
      </c>
      <c r="D2983" s="181">
        <v>33128</v>
      </c>
      <c r="E2983">
        <v>59678</v>
      </c>
      <c r="F2983" t="s">
        <v>2969</v>
      </c>
      <c r="G2983" s="167">
        <v>6220</v>
      </c>
      <c r="H2983">
        <v>-6220</v>
      </c>
      <c r="I2983">
        <v>0</v>
      </c>
      <c r="J2983" s="181">
        <v>33128</v>
      </c>
      <c r="K2983" s="183">
        <v>1990</v>
      </c>
      <c r="L2983" t="s">
        <v>629</v>
      </c>
    </row>
    <row r="2984" spans="2:13" ht="12.75" customHeight="1">
      <c r="B2984">
        <v>70</v>
      </c>
      <c r="C2984">
        <v>3000</v>
      </c>
      <c r="D2984" s="181">
        <v>33390</v>
      </c>
      <c r="E2984">
        <v>59696</v>
      </c>
      <c r="F2984" t="s">
        <v>2050</v>
      </c>
      <c r="G2984" s="167">
        <v>33421.769999999997</v>
      </c>
      <c r="H2984">
        <v>-33421.769999999997</v>
      </c>
      <c r="I2984">
        <v>0</v>
      </c>
      <c r="J2984" s="181">
        <v>33390</v>
      </c>
      <c r="K2984" s="183">
        <v>1991</v>
      </c>
      <c r="L2984" t="s">
        <v>629</v>
      </c>
    </row>
    <row r="2985" spans="2:13" ht="12.75" customHeight="1">
      <c r="B2985">
        <v>70</v>
      </c>
      <c r="C2985">
        <v>3000</v>
      </c>
      <c r="D2985" s="181">
        <v>33390</v>
      </c>
      <c r="E2985">
        <v>59698</v>
      </c>
      <c r="F2985" t="s">
        <v>1041</v>
      </c>
      <c r="G2985" s="167">
        <v>13452</v>
      </c>
      <c r="H2985">
        <v>-13452</v>
      </c>
      <c r="I2985">
        <v>0</v>
      </c>
      <c r="J2985" s="181">
        <v>33390</v>
      </c>
      <c r="K2985" s="183">
        <v>1991</v>
      </c>
      <c r="L2985" t="s">
        <v>629</v>
      </c>
    </row>
    <row r="2986" spans="2:13" ht="12.75" customHeight="1">
      <c r="B2986">
        <v>70</v>
      </c>
      <c r="C2986">
        <v>3000</v>
      </c>
      <c r="D2986" s="181">
        <v>34212</v>
      </c>
      <c r="E2986">
        <v>59727</v>
      </c>
      <c r="F2986" t="s">
        <v>2068</v>
      </c>
      <c r="G2986" s="167">
        <v>3513</v>
      </c>
      <c r="H2986">
        <v>-3513</v>
      </c>
      <c r="I2986">
        <v>0</v>
      </c>
      <c r="J2986" s="181">
        <v>34212</v>
      </c>
      <c r="K2986" s="183">
        <v>1993</v>
      </c>
      <c r="L2986" t="s">
        <v>629</v>
      </c>
    </row>
    <row r="2987" spans="2:13" ht="12.75" customHeight="1">
      <c r="B2987">
        <v>70</v>
      </c>
      <c r="C2987">
        <v>3000</v>
      </c>
      <c r="D2987" s="181">
        <v>31016</v>
      </c>
      <c r="E2987">
        <v>59741</v>
      </c>
      <c r="F2987" t="s">
        <v>389</v>
      </c>
      <c r="G2987" s="167">
        <v>18579</v>
      </c>
      <c r="H2987">
        <v>-18579</v>
      </c>
      <c r="I2987">
        <v>0</v>
      </c>
      <c r="J2987" s="181">
        <v>31016</v>
      </c>
      <c r="K2987" s="183">
        <v>1984</v>
      </c>
      <c r="L2987" t="s">
        <v>629</v>
      </c>
    </row>
    <row r="2988" spans="2:13" ht="12.75" customHeight="1">
      <c r="B2988">
        <v>70</v>
      </c>
      <c r="C2988">
        <v>3000</v>
      </c>
      <c r="D2988" s="181">
        <v>30986</v>
      </c>
      <c r="E2988">
        <v>59743</v>
      </c>
      <c r="F2988" t="s">
        <v>147</v>
      </c>
      <c r="G2988" s="167">
        <v>442003</v>
      </c>
      <c r="H2988">
        <v>-442003</v>
      </c>
      <c r="I2988">
        <v>0</v>
      </c>
      <c r="J2988" s="181">
        <v>30986</v>
      </c>
      <c r="K2988" s="183">
        <v>1984</v>
      </c>
      <c r="L2988" t="s">
        <v>629</v>
      </c>
    </row>
    <row r="2989" spans="2:13" ht="12.75" customHeight="1">
      <c r="B2989">
        <v>70</v>
      </c>
      <c r="C2989">
        <v>3000</v>
      </c>
      <c r="D2989" s="181">
        <v>30986</v>
      </c>
      <c r="E2989">
        <v>59747</v>
      </c>
      <c r="F2989" t="s">
        <v>388</v>
      </c>
      <c r="G2989" s="167">
        <v>976864</v>
      </c>
      <c r="H2989">
        <v>-976864</v>
      </c>
      <c r="I2989">
        <v>0</v>
      </c>
      <c r="J2989" s="181">
        <v>30986</v>
      </c>
      <c r="K2989" s="183">
        <v>1984</v>
      </c>
      <c r="L2989" t="s">
        <v>629</v>
      </c>
    </row>
    <row r="2990" spans="2:13" ht="12.75" customHeight="1">
      <c r="B2990">
        <v>70</v>
      </c>
      <c r="C2990">
        <v>3000</v>
      </c>
      <c r="D2990" s="181">
        <v>31047</v>
      </c>
      <c r="E2990">
        <v>59748</v>
      </c>
      <c r="F2990" t="s">
        <v>148</v>
      </c>
      <c r="G2990" s="167">
        <v>198805</v>
      </c>
      <c r="H2990">
        <v>-198805</v>
      </c>
      <c r="I2990">
        <v>0</v>
      </c>
      <c r="J2990" s="181">
        <v>31047</v>
      </c>
      <c r="K2990" s="183">
        <v>1984</v>
      </c>
      <c r="L2990" t="s">
        <v>629</v>
      </c>
      <c r="M2990" s="167">
        <f>SUM(G2987:G2990)</f>
        <v>1636251</v>
      </c>
    </row>
    <row r="2991" spans="2:13" ht="12.75" customHeight="1">
      <c r="B2991">
        <v>70</v>
      </c>
      <c r="C2991">
        <v>3000</v>
      </c>
      <c r="D2991" s="181">
        <v>31320</v>
      </c>
      <c r="E2991">
        <v>59749</v>
      </c>
      <c r="F2991" t="s">
        <v>149</v>
      </c>
      <c r="G2991" s="167">
        <v>91191</v>
      </c>
      <c r="H2991">
        <v>-91191</v>
      </c>
      <c r="I2991">
        <v>0</v>
      </c>
      <c r="J2991" s="181">
        <v>31320</v>
      </c>
      <c r="K2991" s="183">
        <v>1985</v>
      </c>
      <c r="L2991" t="s">
        <v>629</v>
      </c>
    </row>
    <row r="2992" spans="2:13" ht="12.75" customHeight="1">
      <c r="B2992">
        <v>70</v>
      </c>
      <c r="C2992">
        <v>3000</v>
      </c>
      <c r="D2992" s="181">
        <v>31290</v>
      </c>
      <c r="E2992">
        <v>59750</v>
      </c>
      <c r="F2992" t="s">
        <v>392</v>
      </c>
      <c r="G2992" s="167">
        <v>395048</v>
      </c>
      <c r="H2992">
        <v>-395048</v>
      </c>
      <c r="I2992">
        <v>0</v>
      </c>
      <c r="J2992" s="181">
        <v>31290</v>
      </c>
      <c r="K2992" s="183">
        <v>1985</v>
      </c>
      <c r="L2992" t="s">
        <v>629</v>
      </c>
    </row>
    <row r="2993" spans="2:12" ht="12.75" customHeight="1">
      <c r="B2993">
        <v>70</v>
      </c>
      <c r="C2993">
        <v>3000</v>
      </c>
      <c r="D2993" s="181">
        <v>33081</v>
      </c>
      <c r="E2993">
        <v>59766</v>
      </c>
      <c r="F2993" t="s">
        <v>702</v>
      </c>
      <c r="G2993" s="167">
        <v>8100</v>
      </c>
      <c r="H2993">
        <v>-8100</v>
      </c>
      <c r="I2993">
        <v>0</v>
      </c>
      <c r="J2993" s="181">
        <v>33081</v>
      </c>
      <c r="K2993" s="183">
        <v>1990</v>
      </c>
      <c r="L2993" t="s">
        <v>629</v>
      </c>
    </row>
    <row r="2994" spans="2:12" ht="12.75" customHeight="1">
      <c r="B2994">
        <v>70</v>
      </c>
      <c r="C2994">
        <v>3000</v>
      </c>
      <c r="D2994" s="181">
        <v>33081</v>
      </c>
      <c r="E2994">
        <v>59769</v>
      </c>
      <c r="F2994" t="s">
        <v>781</v>
      </c>
      <c r="G2994" s="167">
        <v>53174</v>
      </c>
      <c r="H2994">
        <v>-53174</v>
      </c>
      <c r="I2994">
        <v>0</v>
      </c>
      <c r="J2994" s="181">
        <v>33081</v>
      </c>
      <c r="K2994" s="183">
        <v>1990</v>
      </c>
      <c r="L2994" t="s">
        <v>629</v>
      </c>
    </row>
    <row r="2995" spans="2:12" ht="12.75" customHeight="1">
      <c r="B2995">
        <v>70</v>
      </c>
      <c r="C2995">
        <v>3000</v>
      </c>
      <c r="D2995" s="181">
        <v>33101</v>
      </c>
      <c r="E2995">
        <v>59770</v>
      </c>
      <c r="F2995" t="s">
        <v>2944</v>
      </c>
      <c r="G2995" s="167">
        <v>30445.62</v>
      </c>
      <c r="H2995">
        <v>-30445.62</v>
      </c>
      <c r="I2995">
        <v>0</v>
      </c>
      <c r="J2995" s="181">
        <v>33101</v>
      </c>
      <c r="K2995" s="183">
        <v>1990</v>
      </c>
      <c r="L2995" t="s">
        <v>629</v>
      </c>
    </row>
    <row r="2996" spans="2:12" ht="12.75" customHeight="1">
      <c r="B2996">
        <v>70</v>
      </c>
      <c r="C2996">
        <v>3000</v>
      </c>
      <c r="D2996" s="181">
        <v>33077</v>
      </c>
      <c r="E2996">
        <v>59771</v>
      </c>
      <c r="F2996" t="s">
        <v>999</v>
      </c>
      <c r="G2996" s="167">
        <v>60784.959999999999</v>
      </c>
      <c r="H2996">
        <v>-60784.959999999999</v>
      </c>
      <c r="I2996">
        <v>0</v>
      </c>
      <c r="J2996" s="181">
        <v>33077</v>
      </c>
      <c r="K2996" s="183">
        <v>1990</v>
      </c>
      <c r="L2996" t="s">
        <v>629</v>
      </c>
    </row>
    <row r="2997" spans="2:12" ht="12.75" customHeight="1">
      <c r="B2997">
        <v>70</v>
      </c>
      <c r="C2997">
        <v>3000</v>
      </c>
      <c r="D2997" s="181">
        <v>33025</v>
      </c>
      <c r="E2997">
        <v>59772</v>
      </c>
      <c r="F2997" t="s">
        <v>3445</v>
      </c>
      <c r="G2997" s="167">
        <v>1719.9</v>
      </c>
      <c r="H2997">
        <v>-1719.9</v>
      </c>
      <c r="I2997">
        <v>0</v>
      </c>
      <c r="J2997" s="181">
        <v>33025</v>
      </c>
      <c r="K2997" s="183">
        <v>1990</v>
      </c>
      <c r="L2997" t="s">
        <v>629</v>
      </c>
    </row>
    <row r="2998" spans="2:12" ht="12.75" customHeight="1">
      <c r="B2998">
        <v>70</v>
      </c>
      <c r="C2998">
        <v>3000</v>
      </c>
      <c r="D2998" s="181">
        <v>33645</v>
      </c>
      <c r="E2998">
        <v>59795</v>
      </c>
      <c r="F2998" t="s">
        <v>3674</v>
      </c>
      <c r="G2998" s="167">
        <v>2760</v>
      </c>
      <c r="H2998">
        <v>-2760</v>
      </c>
      <c r="I2998">
        <v>0</v>
      </c>
      <c r="J2998" s="181">
        <v>33645</v>
      </c>
      <c r="K2998" s="183">
        <v>1992</v>
      </c>
      <c r="L2998" t="s">
        <v>629</v>
      </c>
    </row>
    <row r="2999" spans="2:12" ht="12.75" customHeight="1">
      <c r="B2999">
        <v>70</v>
      </c>
      <c r="C2999">
        <v>3000</v>
      </c>
      <c r="D2999" s="181">
        <v>33630</v>
      </c>
      <c r="E2999">
        <v>59797</v>
      </c>
      <c r="F2999" t="s">
        <v>3672</v>
      </c>
      <c r="G2999" s="167">
        <v>47559.57</v>
      </c>
      <c r="H2999">
        <v>-47559.57</v>
      </c>
      <c r="I2999">
        <v>0</v>
      </c>
      <c r="J2999" s="181">
        <v>33630</v>
      </c>
      <c r="K2999" s="183">
        <v>1992</v>
      </c>
      <c r="L2999" t="s">
        <v>629</v>
      </c>
    </row>
    <row r="3000" spans="2:12" ht="12.75" customHeight="1">
      <c r="B3000">
        <v>70</v>
      </c>
      <c r="C3000">
        <v>3000</v>
      </c>
      <c r="D3000" s="181">
        <v>33438</v>
      </c>
      <c r="E3000">
        <v>59798</v>
      </c>
      <c r="F3000" t="s">
        <v>2051</v>
      </c>
      <c r="G3000" s="167">
        <v>6453.14</v>
      </c>
      <c r="H3000">
        <v>-6453.14</v>
      </c>
      <c r="I3000">
        <v>0</v>
      </c>
      <c r="J3000" s="181">
        <v>33438</v>
      </c>
      <c r="K3000" s="183">
        <v>1991</v>
      </c>
      <c r="L3000" t="s">
        <v>629</v>
      </c>
    </row>
    <row r="3001" spans="2:12" ht="12.75" customHeight="1">
      <c r="B3001">
        <v>70</v>
      </c>
      <c r="C3001">
        <v>3000</v>
      </c>
      <c r="D3001" s="181">
        <v>34054</v>
      </c>
      <c r="E3001">
        <v>59811</v>
      </c>
      <c r="F3001" t="s">
        <v>227</v>
      </c>
      <c r="G3001" s="167">
        <v>23472.720000000001</v>
      </c>
      <c r="H3001">
        <v>-23472.720000000001</v>
      </c>
      <c r="I3001">
        <v>0</v>
      </c>
      <c r="J3001" s="181">
        <v>34054</v>
      </c>
      <c r="K3001" s="183">
        <v>1993</v>
      </c>
      <c r="L3001" t="s">
        <v>629</v>
      </c>
    </row>
    <row r="3002" spans="2:12" ht="12.75" customHeight="1">
      <c r="B3002">
        <v>70</v>
      </c>
      <c r="C3002">
        <v>3000</v>
      </c>
      <c r="D3002" s="181">
        <v>32079</v>
      </c>
      <c r="E3002">
        <v>59858</v>
      </c>
      <c r="F3002" t="s">
        <v>411</v>
      </c>
      <c r="G3002" s="167">
        <v>14622</v>
      </c>
      <c r="H3002">
        <v>-14622</v>
      </c>
      <c r="I3002">
        <v>0</v>
      </c>
      <c r="J3002" s="181">
        <v>32079</v>
      </c>
      <c r="K3002" s="183">
        <v>1987</v>
      </c>
      <c r="L3002" t="s">
        <v>629</v>
      </c>
    </row>
    <row r="3003" spans="2:12" ht="12.75" customHeight="1">
      <c r="B3003">
        <v>70</v>
      </c>
      <c r="C3003">
        <v>3000</v>
      </c>
      <c r="D3003" s="181">
        <v>32013</v>
      </c>
      <c r="E3003">
        <v>59863</v>
      </c>
      <c r="F3003" t="s">
        <v>404</v>
      </c>
      <c r="G3003" s="167">
        <v>13802</v>
      </c>
      <c r="H3003">
        <v>-13802</v>
      </c>
      <c r="I3003">
        <v>0</v>
      </c>
      <c r="J3003" s="181">
        <v>32013</v>
      </c>
      <c r="K3003" s="183">
        <v>1987</v>
      </c>
      <c r="L3003" t="s">
        <v>629</v>
      </c>
    </row>
    <row r="3004" spans="2:12" ht="12.75" customHeight="1">
      <c r="B3004">
        <v>70</v>
      </c>
      <c r="C3004">
        <v>3000</v>
      </c>
      <c r="D3004" s="181">
        <v>32013</v>
      </c>
      <c r="E3004">
        <v>59864</v>
      </c>
      <c r="F3004" t="s">
        <v>405</v>
      </c>
      <c r="G3004" s="167">
        <v>19146</v>
      </c>
      <c r="H3004">
        <v>-19146</v>
      </c>
      <c r="I3004">
        <v>0</v>
      </c>
      <c r="J3004" s="181">
        <v>32013</v>
      </c>
      <c r="K3004" s="183">
        <v>1987</v>
      </c>
      <c r="L3004" t="s">
        <v>629</v>
      </c>
    </row>
    <row r="3005" spans="2:12" ht="12.75" customHeight="1">
      <c r="B3005">
        <v>70</v>
      </c>
      <c r="C3005">
        <v>3000</v>
      </c>
      <c r="D3005" s="181">
        <v>32263</v>
      </c>
      <c r="E3005">
        <v>59872</v>
      </c>
      <c r="F3005" t="s">
        <v>418</v>
      </c>
      <c r="G3005" s="167">
        <v>13500</v>
      </c>
      <c r="H3005">
        <v>-13500</v>
      </c>
      <c r="I3005">
        <v>0</v>
      </c>
      <c r="J3005" s="181">
        <v>32263</v>
      </c>
      <c r="K3005" s="183">
        <v>1988</v>
      </c>
      <c r="L3005" t="s">
        <v>629</v>
      </c>
    </row>
    <row r="3006" spans="2:12" ht="12.75" customHeight="1">
      <c r="B3006">
        <v>70</v>
      </c>
      <c r="C3006">
        <v>3000</v>
      </c>
      <c r="D3006" s="181">
        <v>33146</v>
      </c>
      <c r="E3006">
        <v>59895</v>
      </c>
      <c r="F3006" t="s">
        <v>2987</v>
      </c>
      <c r="G3006" s="167">
        <v>31447.41</v>
      </c>
      <c r="H3006">
        <v>-31447.41</v>
      </c>
      <c r="I3006">
        <v>0</v>
      </c>
      <c r="J3006" s="181">
        <v>33146</v>
      </c>
      <c r="K3006" s="183">
        <v>1990</v>
      </c>
      <c r="L3006" t="s">
        <v>629</v>
      </c>
    </row>
    <row r="3007" spans="2:12" ht="12.75" customHeight="1">
      <c r="B3007">
        <v>70</v>
      </c>
      <c r="C3007">
        <v>3000</v>
      </c>
      <c r="D3007" s="181">
        <v>33146</v>
      </c>
      <c r="E3007">
        <v>59896</v>
      </c>
      <c r="F3007" t="s">
        <v>2983</v>
      </c>
      <c r="G3007" s="167">
        <v>2382.5</v>
      </c>
      <c r="H3007">
        <v>-2382.5</v>
      </c>
      <c r="I3007">
        <v>0</v>
      </c>
      <c r="J3007" s="181">
        <v>33146</v>
      </c>
      <c r="K3007" s="183">
        <v>1990</v>
      </c>
      <c r="L3007" t="s">
        <v>629</v>
      </c>
    </row>
    <row r="3008" spans="2:12" ht="12.75" customHeight="1">
      <c r="B3008">
        <v>70</v>
      </c>
      <c r="C3008">
        <v>3000</v>
      </c>
      <c r="D3008" s="181">
        <v>33390</v>
      </c>
      <c r="E3008">
        <v>59907</v>
      </c>
      <c r="F3008" t="s">
        <v>3290</v>
      </c>
      <c r="G3008" s="167">
        <v>5500</v>
      </c>
      <c r="H3008">
        <v>-5500</v>
      </c>
      <c r="I3008">
        <v>0</v>
      </c>
      <c r="J3008" s="181">
        <v>33390</v>
      </c>
      <c r="K3008" s="183">
        <v>1991</v>
      </c>
      <c r="L3008" t="s">
        <v>629</v>
      </c>
    </row>
    <row r="3009" spans="2:12" ht="12.75" customHeight="1">
      <c r="B3009">
        <v>70</v>
      </c>
      <c r="C3009">
        <v>3000</v>
      </c>
      <c r="D3009" s="181">
        <v>33390</v>
      </c>
      <c r="E3009">
        <v>59908</v>
      </c>
      <c r="F3009" t="s">
        <v>2120</v>
      </c>
      <c r="G3009" s="167">
        <v>125954.99</v>
      </c>
      <c r="H3009">
        <v>-125954.99</v>
      </c>
      <c r="I3009">
        <v>0</v>
      </c>
      <c r="J3009" s="181">
        <v>33390</v>
      </c>
      <c r="K3009" s="183">
        <v>1991</v>
      </c>
      <c r="L3009" t="s">
        <v>629</v>
      </c>
    </row>
    <row r="3010" spans="2:12" ht="12.75" customHeight="1">
      <c r="B3010">
        <v>70</v>
      </c>
      <c r="C3010">
        <v>3000</v>
      </c>
      <c r="D3010" s="181">
        <v>33390</v>
      </c>
      <c r="E3010">
        <v>59909</v>
      </c>
      <c r="F3010" t="s">
        <v>3421</v>
      </c>
      <c r="G3010" s="167">
        <v>4373</v>
      </c>
      <c r="H3010">
        <v>-4373</v>
      </c>
      <c r="I3010">
        <v>0</v>
      </c>
      <c r="J3010" s="181">
        <v>33390</v>
      </c>
      <c r="K3010" s="183">
        <v>1991</v>
      </c>
      <c r="L3010" t="s">
        <v>629</v>
      </c>
    </row>
    <row r="3011" spans="2:12" ht="12.75" customHeight="1">
      <c r="B3011">
        <v>70</v>
      </c>
      <c r="C3011">
        <v>3000</v>
      </c>
      <c r="D3011" s="181">
        <v>33390</v>
      </c>
      <c r="E3011">
        <v>59910</v>
      </c>
      <c r="F3011" t="s">
        <v>2044</v>
      </c>
      <c r="G3011" s="167">
        <v>6952.14</v>
      </c>
      <c r="H3011">
        <v>-6952.14</v>
      </c>
      <c r="I3011">
        <v>0</v>
      </c>
      <c r="J3011" s="181">
        <v>33390</v>
      </c>
      <c r="K3011" s="183">
        <v>1991</v>
      </c>
      <c r="L3011" t="s">
        <v>629</v>
      </c>
    </row>
    <row r="3012" spans="2:12" ht="12.75" customHeight="1">
      <c r="B3012">
        <v>70</v>
      </c>
      <c r="C3012">
        <v>3000</v>
      </c>
      <c r="D3012" s="181">
        <v>33390</v>
      </c>
      <c r="E3012">
        <v>59911</v>
      </c>
      <c r="F3012" t="s">
        <v>2046</v>
      </c>
      <c r="G3012" s="167">
        <v>23349.52</v>
      </c>
      <c r="H3012">
        <v>-23349.52</v>
      </c>
      <c r="I3012">
        <v>0</v>
      </c>
      <c r="J3012" s="181">
        <v>33390</v>
      </c>
      <c r="K3012" s="183">
        <v>1991</v>
      </c>
      <c r="L3012" t="s">
        <v>629</v>
      </c>
    </row>
    <row r="3013" spans="2:12" ht="12.75" customHeight="1">
      <c r="B3013">
        <v>70</v>
      </c>
      <c r="C3013">
        <v>3000</v>
      </c>
      <c r="D3013" s="181">
        <v>33390</v>
      </c>
      <c r="E3013">
        <v>59912</v>
      </c>
      <c r="F3013" t="s">
        <v>2049</v>
      </c>
      <c r="G3013" s="167">
        <v>33336.46</v>
      </c>
      <c r="H3013">
        <v>-33336.46</v>
      </c>
      <c r="I3013">
        <v>0</v>
      </c>
      <c r="J3013" s="181">
        <v>33390</v>
      </c>
      <c r="K3013" s="183">
        <v>1991</v>
      </c>
      <c r="L3013" t="s">
        <v>629</v>
      </c>
    </row>
    <row r="3014" spans="2:12" ht="12.75" customHeight="1">
      <c r="B3014">
        <v>70</v>
      </c>
      <c r="C3014">
        <v>3000</v>
      </c>
      <c r="D3014" s="181">
        <v>33390</v>
      </c>
      <c r="E3014">
        <v>59913</v>
      </c>
      <c r="F3014" t="s">
        <v>2048</v>
      </c>
      <c r="G3014" s="167">
        <v>28172.76</v>
      </c>
      <c r="H3014">
        <v>-28172.76</v>
      </c>
      <c r="I3014">
        <v>0</v>
      </c>
      <c r="J3014" s="181">
        <v>33390</v>
      </c>
      <c r="K3014" s="183">
        <v>1991</v>
      </c>
      <c r="L3014" t="s">
        <v>629</v>
      </c>
    </row>
    <row r="3015" spans="2:12" ht="12.75" customHeight="1">
      <c r="B3015">
        <v>70</v>
      </c>
      <c r="C3015">
        <v>3000</v>
      </c>
      <c r="D3015" s="181">
        <v>33390</v>
      </c>
      <c r="E3015">
        <v>59914</v>
      </c>
      <c r="F3015" t="s">
        <v>2047</v>
      </c>
      <c r="G3015" s="167">
        <v>24208.880000000001</v>
      </c>
      <c r="H3015">
        <v>-24208.880000000001</v>
      </c>
      <c r="I3015">
        <v>0</v>
      </c>
      <c r="J3015" s="181">
        <v>33390</v>
      </c>
      <c r="K3015" s="183">
        <v>1991</v>
      </c>
      <c r="L3015" t="s">
        <v>629</v>
      </c>
    </row>
    <row r="3016" spans="2:12" ht="12.75" customHeight="1">
      <c r="B3016">
        <v>70</v>
      </c>
      <c r="C3016">
        <v>3000</v>
      </c>
      <c r="D3016" s="181">
        <v>33390</v>
      </c>
      <c r="E3016">
        <v>59915</v>
      </c>
      <c r="F3016" t="s">
        <v>1049</v>
      </c>
      <c r="G3016" s="167">
        <v>24371.95</v>
      </c>
      <c r="H3016">
        <v>-24371.95</v>
      </c>
      <c r="I3016">
        <v>0</v>
      </c>
      <c r="J3016" s="181">
        <v>33390</v>
      </c>
      <c r="K3016" s="183">
        <v>1991</v>
      </c>
      <c r="L3016" t="s">
        <v>629</v>
      </c>
    </row>
    <row r="3017" spans="2:12" ht="12.75" customHeight="1">
      <c r="B3017">
        <v>70</v>
      </c>
      <c r="C3017">
        <v>3000</v>
      </c>
      <c r="D3017" s="181">
        <v>33756</v>
      </c>
      <c r="E3017">
        <v>59922</v>
      </c>
      <c r="F3017" t="s">
        <v>1321</v>
      </c>
      <c r="G3017" s="167">
        <v>12733.75</v>
      </c>
      <c r="H3017">
        <v>-12733.75</v>
      </c>
      <c r="I3017">
        <v>0</v>
      </c>
      <c r="J3017" s="181">
        <v>33756</v>
      </c>
      <c r="K3017" s="183">
        <v>1992</v>
      </c>
      <c r="L3017" t="s">
        <v>629</v>
      </c>
    </row>
    <row r="3018" spans="2:12" ht="12.75" customHeight="1">
      <c r="B3018">
        <v>70</v>
      </c>
      <c r="C3018">
        <v>3000</v>
      </c>
      <c r="D3018" s="181">
        <v>33756</v>
      </c>
      <c r="E3018">
        <v>59928</v>
      </c>
      <c r="F3018" t="s">
        <v>1858</v>
      </c>
      <c r="G3018" s="167">
        <v>134966</v>
      </c>
      <c r="H3018">
        <v>-134966</v>
      </c>
      <c r="I3018">
        <v>0</v>
      </c>
      <c r="J3018" s="181">
        <v>33756</v>
      </c>
      <c r="K3018" s="183">
        <v>1992</v>
      </c>
      <c r="L3018" t="s">
        <v>629</v>
      </c>
    </row>
    <row r="3019" spans="2:12" ht="12.75" customHeight="1">
      <c r="B3019">
        <v>70</v>
      </c>
      <c r="C3019">
        <v>3000</v>
      </c>
      <c r="D3019" s="181">
        <v>34303</v>
      </c>
      <c r="E3019">
        <v>59959</v>
      </c>
      <c r="F3019" t="s">
        <v>1638</v>
      </c>
      <c r="G3019" s="167">
        <v>61603.78</v>
      </c>
      <c r="H3019">
        <v>-61603.78</v>
      </c>
      <c r="I3019">
        <v>0</v>
      </c>
      <c r="J3019" s="181">
        <v>34303</v>
      </c>
      <c r="K3019" s="183">
        <v>1993</v>
      </c>
      <c r="L3019" t="s">
        <v>629</v>
      </c>
    </row>
    <row r="3020" spans="2:12" ht="12.75" customHeight="1">
      <c r="B3020">
        <v>70</v>
      </c>
      <c r="C3020">
        <v>3000</v>
      </c>
      <c r="D3020" s="181">
        <v>32771</v>
      </c>
      <c r="E3020">
        <v>59971</v>
      </c>
      <c r="F3020" t="s">
        <v>2760</v>
      </c>
      <c r="G3020" s="167">
        <v>12185.2</v>
      </c>
      <c r="H3020">
        <v>-12185.2</v>
      </c>
      <c r="I3020">
        <v>0</v>
      </c>
      <c r="J3020" s="181">
        <v>32771</v>
      </c>
      <c r="K3020" s="183">
        <v>1989</v>
      </c>
      <c r="L3020" t="s">
        <v>629</v>
      </c>
    </row>
    <row r="3021" spans="2:12" ht="12.75" customHeight="1">
      <c r="B3021">
        <v>70</v>
      </c>
      <c r="C3021">
        <v>3000</v>
      </c>
      <c r="D3021" s="181">
        <v>32735</v>
      </c>
      <c r="E3021">
        <v>59972</v>
      </c>
      <c r="F3021" t="s">
        <v>757</v>
      </c>
      <c r="G3021" s="167">
        <v>6891.17</v>
      </c>
      <c r="H3021">
        <v>-6891.17</v>
      </c>
      <c r="I3021">
        <v>0</v>
      </c>
      <c r="J3021" s="181">
        <v>32735</v>
      </c>
      <c r="K3021" s="183">
        <v>1989</v>
      </c>
      <c r="L3021" t="s">
        <v>629</v>
      </c>
    </row>
    <row r="3022" spans="2:12" ht="12.75" customHeight="1">
      <c r="B3022">
        <v>70</v>
      </c>
      <c r="C3022">
        <v>3000</v>
      </c>
      <c r="D3022" s="181">
        <v>32720</v>
      </c>
      <c r="E3022">
        <v>59974</v>
      </c>
      <c r="F3022" t="s">
        <v>755</v>
      </c>
      <c r="G3022" s="167">
        <v>7566</v>
      </c>
      <c r="H3022">
        <v>-7566</v>
      </c>
      <c r="I3022">
        <v>0</v>
      </c>
      <c r="J3022" s="181">
        <v>32720</v>
      </c>
      <c r="K3022" s="183">
        <v>1989</v>
      </c>
      <c r="L3022" t="s">
        <v>629</v>
      </c>
    </row>
    <row r="3023" spans="2:12" ht="12.75" customHeight="1">
      <c r="B3023">
        <v>70</v>
      </c>
      <c r="C3023">
        <v>3000</v>
      </c>
      <c r="D3023" s="181">
        <v>32730</v>
      </c>
      <c r="E3023">
        <v>59976</v>
      </c>
      <c r="F3023" t="s">
        <v>756</v>
      </c>
      <c r="G3023" s="167">
        <v>38313.620000000003</v>
      </c>
      <c r="H3023">
        <v>-38313.620000000003</v>
      </c>
      <c r="I3023">
        <v>0</v>
      </c>
      <c r="J3023" s="181">
        <v>32730</v>
      </c>
      <c r="K3023" s="183">
        <v>1989</v>
      </c>
      <c r="L3023" t="s">
        <v>629</v>
      </c>
    </row>
    <row r="3024" spans="2:12" ht="12.75" customHeight="1">
      <c r="B3024">
        <v>70</v>
      </c>
      <c r="C3024">
        <v>3000</v>
      </c>
      <c r="D3024" s="181">
        <v>32730</v>
      </c>
      <c r="E3024">
        <v>59977</v>
      </c>
      <c r="F3024" t="s">
        <v>756</v>
      </c>
      <c r="G3024" s="167">
        <v>87245.57</v>
      </c>
      <c r="H3024">
        <v>-87245.57</v>
      </c>
      <c r="I3024">
        <v>0</v>
      </c>
      <c r="J3024" s="181">
        <v>32730</v>
      </c>
      <c r="K3024" s="183">
        <v>1989</v>
      </c>
      <c r="L3024" t="s">
        <v>629</v>
      </c>
    </row>
    <row r="3025" spans="2:12" ht="12.75" customHeight="1">
      <c r="B3025">
        <v>70</v>
      </c>
      <c r="C3025">
        <v>3000</v>
      </c>
      <c r="D3025" s="181">
        <v>33025</v>
      </c>
      <c r="E3025">
        <v>59987</v>
      </c>
      <c r="F3025" t="s">
        <v>766</v>
      </c>
      <c r="G3025" s="167">
        <v>1612.98</v>
      </c>
      <c r="H3025">
        <v>-1612.98</v>
      </c>
      <c r="I3025">
        <v>0</v>
      </c>
      <c r="J3025" s="181">
        <v>33025</v>
      </c>
      <c r="K3025" s="183">
        <v>1990</v>
      </c>
      <c r="L3025" t="s">
        <v>629</v>
      </c>
    </row>
    <row r="3026" spans="2:12" ht="12.75" customHeight="1">
      <c r="B3026">
        <v>70</v>
      </c>
      <c r="C3026">
        <v>3000</v>
      </c>
      <c r="D3026" s="181">
        <v>33025</v>
      </c>
      <c r="E3026">
        <v>59988</v>
      </c>
      <c r="F3026" t="s">
        <v>1394</v>
      </c>
      <c r="G3026" s="167">
        <v>3855.32</v>
      </c>
      <c r="H3026">
        <v>-3855.32</v>
      </c>
      <c r="I3026">
        <v>0</v>
      </c>
      <c r="J3026" s="181">
        <v>33025</v>
      </c>
      <c r="K3026" s="183">
        <v>1990</v>
      </c>
      <c r="L3026" t="s">
        <v>629</v>
      </c>
    </row>
    <row r="3027" spans="2:12" ht="12.75" customHeight="1">
      <c r="B3027">
        <v>70</v>
      </c>
      <c r="C3027">
        <v>3000</v>
      </c>
      <c r="D3027" s="181">
        <v>33025</v>
      </c>
      <c r="E3027">
        <v>59989</v>
      </c>
      <c r="F3027" t="s">
        <v>1394</v>
      </c>
      <c r="G3027" s="167">
        <v>3855.33</v>
      </c>
      <c r="H3027">
        <v>-3855.33</v>
      </c>
      <c r="I3027">
        <v>0</v>
      </c>
      <c r="J3027" s="181">
        <v>33025</v>
      </c>
      <c r="K3027" s="183">
        <v>1990</v>
      </c>
      <c r="L3027" t="s">
        <v>629</v>
      </c>
    </row>
    <row r="3028" spans="2:12" ht="12.75" customHeight="1">
      <c r="B3028">
        <v>70</v>
      </c>
      <c r="C3028">
        <v>3000</v>
      </c>
      <c r="D3028" s="181">
        <v>33025</v>
      </c>
      <c r="E3028">
        <v>59990</v>
      </c>
      <c r="F3028" t="s">
        <v>1394</v>
      </c>
      <c r="G3028" s="167">
        <v>3855.33</v>
      </c>
      <c r="H3028">
        <v>-3855.33</v>
      </c>
      <c r="I3028">
        <v>0</v>
      </c>
      <c r="J3028" s="181">
        <v>33025</v>
      </c>
      <c r="K3028" s="183">
        <v>1990</v>
      </c>
      <c r="L3028" t="s">
        <v>629</v>
      </c>
    </row>
    <row r="3029" spans="2:12" ht="12.75" customHeight="1">
      <c r="B3029">
        <v>70</v>
      </c>
      <c r="C3029">
        <v>3000</v>
      </c>
      <c r="D3029" s="181">
        <v>33025</v>
      </c>
      <c r="E3029">
        <v>59991</v>
      </c>
      <c r="F3029" t="s">
        <v>1394</v>
      </c>
      <c r="G3029" s="167">
        <v>3855.33</v>
      </c>
      <c r="H3029">
        <v>-3855.33</v>
      </c>
      <c r="I3029">
        <v>0</v>
      </c>
      <c r="J3029" s="181">
        <v>33025</v>
      </c>
      <c r="K3029" s="183">
        <v>1990</v>
      </c>
      <c r="L3029" t="s">
        <v>629</v>
      </c>
    </row>
    <row r="3030" spans="2:12" ht="12.75" customHeight="1">
      <c r="B3030">
        <v>70</v>
      </c>
      <c r="C3030">
        <v>3000</v>
      </c>
      <c r="D3030" s="181">
        <v>33626</v>
      </c>
      <c r="E3030">
        <v>60017</v>
      </c>
      <c r="F3030" t="s">
        <v>3671</v>
      </c>
      <c r="G3030" s="167">
        <v>7280</v>
      </c>
      <c r="H3030">
        <v>-7280</v>
      </c>
      <c r="I3030">
        <v>0</v>
      </c>
      <c r="J3030" s="181">
        <v>33626</v>
      </c>
      <c r="K3030" s="183">
        <v>1992</v>
      </c>
      <c r="L3030" t="s">
        <v>629</v>
      </c>
    </row>
    <row r="3031" spans="2:12" ht="12.75" customHeight="1">
      <c r="B3031">
        <v>70</v>
      </c>
      <c r="C3031">
        <v>3000</v>
      </c>
      <c r="D3031" s="181">
        <v>32295</v>
      </c>
      <c r="E3031">
        <v>60024</v>
      </c>
      <c r="F3031" t="s">
        <v>420</v>
      </c>
      <c r="G3031" s="167">
        <v>45684.15</v>
      </c>
      <c r="H3031">
        <v>-45684.15</v>
      </c>
      <c r="I3031">
        <v>0</v>
      </c>
      <c r="J3031" s="181">
        <v>32295</v>
      </c>
      <c r="K3031" s="183">
        <v>1988</v>
      </c>
      <c r="L3031" t="s">
        <v>629</v>
      </c>
    </row>
    <row r="3032" spans="2:12" ht="12.75" customHeight="1">
      <c r="B3032">
        <v>70</v>
      </c>
      <c r="C3032">
        <v>3000</v>
      </c>
      <c r="D3032" s="181">
        <v>32355</v>
      </c>
      <c r="E3032">
        <v>60026</v>
      </c>
      <c r="F3032" t="s">
        <v>744</v>
      </c>
      <c r="G3032" s="167">
        <v>32763</v>
      </c>
      <c r="H3032">
        <v>-32763</v>
      </c>
      <c r="I3032">
        <v>0</v>
      </c>
      <c r="J3032" s="181">
        <v>32355</v>
      </c>
      <c r="K3032" s="183">
        <v>1988</v>
      </c>
      <c r="L3032" t="s">
        <v>629</v>
      </c>
    </row>
    <row r="3033" spans="2:12" ht="12.75" customHeight="1">
      <c r="B3033">
        <v>70</v>
      </c>
      <c r="C3033">
        <v>3000</v>
      </c>
      <c r="D3033" s="181">
        <v>33390</v>
      </c>
      <c r="E3033">
        <v>60061</v>
      </c>
      <c r="F3033" t="s">
        <v>2099</v>
      </c>
      <c r="G3033" s="167">
        <v>27337.93</v>
      </c>
      <c r="H3033">
        <v>-27337.93</v>
      </c>
      <c r="I3033">
        <v>0</v>
      </c>
      <c r="J3033" s="181">
        <v>33390</v>
      </c>
      <c r="K3033" s="183">
        <v>1991</v>
      </c>
      <c r="L3033" t="s">
        <v>629</v>
      </c>
    </row>
    <row r="3034" spans="2:12" ht="12.75" customHeight="1">
      <c r="B3034">
        <v>70</v>
      </c>
      <c r="C3034">
        <v>3000</v>
      </c>
      <c r="D3034" s="181">
        <v>33390</v>
      </c>
      <c r="E3034">
        <v>60066</v>
      </c>
      <c r="F3034" t="s">
        <v>2118</v>
      </c>
      <c r="G3034" s="167">
        <v>152736.67000000001</v>
      </c>
      <c r="H3034">
        <v>-152736.67000000001</v>
      </c>
      <c r="I3034">
        <v>0</v>
      </c>
      <c r="J3034" s="181">
        <v>33390</v>
      </c>
      <c r="K3034" s="183">
        <v>1991</v>
      </c>
      <c r="L3034" t="s">
        <v>629</v>
      </c>
    </row>
    <row r="3035" spans="2:12" ht="12.75" customHeight="1">
      <c r="B3035">
        <v>70</v>
      </c>
      <c r="C3035">
        <v>3000</v>
      </c>
      <c r="D3035" s="181">
        <v>33390</v>
      </c>
      <c r="E3035">
        <v>60076</v>
      </c>
      <c r="F3035" t="s">
        <v>2118</v>
      </c>
      <c r="G3035" s="167">
        <v>111163.7</v>
      </c>
      <c r="H3035">
        <v>-111163.7</v>
      </c>
      <c r="I3035">
        <v>0</v>
      </c>
      <c r="J3035" s="181">
        <v>33390</v>
      </c>
      <c r="K3035" s="183">
        <v>1991</v>
      </c>
      <c r="L3035" t="s">
        <v>629</v>
      </c>
    </row>
    <row r="3036" spans="2:12" ht="12.75" customHeight="1">
      <c r="B3036">
        <v>70</v>
      </c>
      <c r="C3036">
        <v>3000</v>
      </c>
      <c r="D3036" s="181">
        <v>34212</v>
      </c>
      <c r="E3036">
        <v>60107</v>
      </c>
      <c r="F3036" t="s">
        <v>2069</v>
      </c>
      <c r="G3036" s="167">
        <v>15420</v>
      </c>
      <c r="H3036">
        <v>-15420</v>
      </c>
      <c r="I3036">
        <v>0</v>
      </c>
      <c r="J3036" s="181">
        <v>34212</v>
      </c>
      <c r="K3036" s="183">
        <v>1993</v>
      </c>
      <c r="L3036" t="s">
        <v>629</v>
      </c>
    </row>
    <row r="3037" spans="2:12" ht="12.75" customHeight="1">
      <c r="B3037">
        <v>70</v>
      </c>
      <c r="C3037">
        <v>3000</v>
      </c>
      <c r="D3037" s="181">
        <v>34622</v>
      </c>
      <c r="E3037">
        <v>60128</v>
      </c>
      <c r="F3037" t="s">
        <v>2075</v>
      </c>
      <c r="G3037" s="167">
        <v>14116</v>
      </c>
      <c r="H3037">
        <v>-14116</v>
      </c>
      <c r="I3037">
        <v>0</v>
      </c>
      <c r="J3037" s="181">
        <v>34622</v>
      </c>
      <c r="K3037" s="183">
        <v>1994</v>
      </c>
      <c r="L3037" t="s">
        <v>629</v>
      </c>
    </row>
    <row r="3038" spans="2:12" ht="12.75" customHeight="1">
      <c r="B3038">
        <v>70</v>
      </c>
      <c r="C3038">
        <v>3000</v>
      </c>
      <c r="D3038" s="181">
        <v>34515</v>
      </c>
      <c r="E3038">
        <v>60129</v>
      </c>
      <c r="F3038" t="s">
        <v>870</v>
      </c>
      <c r="G3038" s="167">
        <v>3596</v>
      </c>
      <c r="H3038">
        <v>-3596</v>
      </c>
      <c r="I3038">
        <v>0</v>
      </c>
      <c r="J3038" s="181">
        <v>34515</v>
      </c>
      <c r="K3038" s="183">
        <v>1994</v>
      </c>
      <c r="L3038" t="s">
        <v>629</v>
      </c>
    </row>
    <row r="3039" spans="2:12" ht="12.75" customHeight="1">
      <c r="B3039">
        <v>70</v>
      </c>
      <c r="C3039">
        <v>3000</v>
      </c>
      <c r="D3039" s="181">
        <v>34577</v>
      </c>
      <c r="E3039">
        <v>60131</v>
      </c>
      <c r="F3039" t="s">
        <v>2073</v>
      </c>
      <c r="G3039" s="167">
        <v>29997.5</v>
      </c>
      <c r="H3039">
        <v>-29997.5</v>
      </c>
      <c r="I3039">
        <v>0</v>
      </c>
      <c r="J3039" s="181">
        <v>34577</v>
      </c>
      <c r="K3039" s="183">
        <v>1994</v>
      </c>
      <c r="L3039" t="s">
        <v>629</v>
      </c>
    </row>
    <row r="3040" spans="2:12" ht="12.75" customHeight="1">
      <c r="B3040">
        <v>70</v>
      </c>
      <c r="C3040">
        <v>3000</v>
      </c>
      <c r="D3040" s="181">
        <v>36312</v>
      </c>
      <c r="E3040">
        <v>60184</v>
      </c>
      <c r="F3040" t="s">
        <v>1211</v>
      </c>
      <c r="G3040" s="167">
        <v>4196.34</v>
      </c>
      <c r="H3040">
        <v>-3977.78</v>
      </c>
      <c r="I3040">
        <v>218.56</v>
      </c>
      <c r="J3040" s="181">
        <v>36312</v>
      </c>
      <c r="K3040" s="183">
        <v>1999</v>
      </c>
      <c r="L3040" t="s">
        <v>629</v>
      </c>
    </row>
    <row r="3041" spans="2:12" ht="12.75" customHeight="1">
      <c r="B3041">
        <v>70</v>
      </c>
      <c r="C3041">
        <v>3000</v>
      </c>
      <c r="D3041" s="181">
        <v>32396</v>
      </c>
      <c r="E3041">
        <v>60231</v>
      </c>
      <c r="F3041" t="s">
        <v>436</v>
      </c>
      <c r="G3041" s="167">
        <v>314236.82</v>
      </c>
      <c r="H3041">
        <v>-314236.82</v>
      </c>
      <c r="I3041">
        <v>0</v>
      </c>
      <c r="J3041" s="181">
        <v>32396</v>
      </c>
      <c r="K3041" s="183">
        <v>1988</v>
      </c>
      <c r="L3041" t="s">
        <v>629</v>
      </c>
    </row>
    <row r="3042" spans="2:12" ht="12.75" customHeight="1">
      <c r="B3042">
        <v>70</v>
      </c>
      <c r="C3042">
        <v>3000</v>
      </c>
      <c r="D3042" s="181">
        <v>32414</v>
      </c>
      <c r="E3042">
        <v>60238</v>
      </c>
      <c r="F3042" t="s">
        <v>439</v>
      </c>
      <c r="G3042" s="167">
        <v>17000</v>
      </c>
      <c r="H3042">
        <v>-17000</v>
      </c>
      <c r="I3042">
        <v>0</v>
      </c>
      <c r="J3042" s="181">
        <v>32414</v>
      </c>
      <c r="K3042" s="183">
        <v>1988</v>
      </c>
      <c r="L3042" t="s">
        <v>629</v>
      </c>
    </row>
    <row r="3043" spans="2:12" ht="12.75" customHeight="1">
      <c r="B3043">
        <v>70</v>
      </c>
      <c r="C3043">
        <v>3000</v>
      </c>
      <c r="D3043" s="181">
        <v>32939</v>
      </c>
      <c r="E3043">
        <v>60252</v>
      </c>
      <c r="F3043" t="s">
        <v>763</v>
      </c>
      <c r="G3043" s="167">
        <v>16870</v>
      </c>
      <c r="H3043">
        <v>-16870</v>
      </c>
      <c r="I3043">
        <v>0</v>
      </c>
      <c r="J3043" s="181">
        <v>32939</v>
      </c>
      <c r="K3043" s="183">
        <v>1990</v>
      </c>
      <c r="L3043" t="s">
        <v>629</v>
      </c>
    </row>
    <row r="3044" spans="2:12" ht="12.75" customHeight="1">
      <c r="B3044">
        <v>70</v>
      </c>
      <c r="C3044">
        <v>3000</v>
      </c>
      <c r="D3044" s="181">
        <v>32932</v>
      </c>
      <c r="E3044">
        <v>60255</v>
      </c>
      <c r="F3044" t="s">
        <v>762</v>
      </c>
      <c r="G3044" s="167">
        <v>24464.86</v>
      </c>
      <c r="H3044">
        <v>-24464.86</v>
      </c>
      <c r="I3044">
        <v>0</v>
      </c>
      <c r="J3044" s="181">
        <v>32932</v>
      </c>
      <c r="K3044" s="183">
        <v>1990</v>
      </c>
      <c r="L3044" t="s">
        <v>629</v>
      </c>
    </row>
    <row r="3045" spans="2:12" ht="12.75" customHeight="1">
      <c r="B3045">
        <v>70</v>
      </c>
      <c r="C3045">
        <v>3000</v>
      </c>
      <c r="D3045" s="181">
        <v>33176</v>
      </c>
      <c r="E3045">
        <v>60270</v>
      </c>
      <c r="F3045" t="s">
        <v>1695</v>
      </c>
      <c r="G3045" s="167">
        <v>17447</v>
      </c>
      <c r="H3045">
        <v>-17447</v>
      </c>
      <c r="I3045">
        <v>0</v>
      </c>
      <c r="J3045" s="181">
        <v>33176</v>
      </c>
      <c r="K3045" s="183">
        <v>1990</v>
      </c>
      <c r="L3045" t="s">
        <v>629</v>
      </c>
    </row>
    <row r="3046" spans="2:12" ht="12.75" customHeight="1">
      <c r="B3046">
        <v>70</v>
      </c>
      <c r="C3046">
        <v>3000</v>
      </c>
      <c r="D3046" s="181">
        <v>33169</v>
      </c>
      <c r="E3046">
        <v>60272</v>
      </c>
      <c r="F3046" t="s">
        <v>1694</v>
      </c>
      <c r="G3046" s="167">
        <v>17499.080000000002</v>
      </c>
      <c r="H3046">
        <v>-17499.080000000002</v>
      </c>
      <c r="I3046">
        <v>0</v>
      </c>
      <c r="J3046" s="181">
        <v>33169</v>
      </c>
      <c r="K3046" s="183">
        <v>1990</v>
      </c>
      <c r="L3046" t="s">
        <v>629</v>
      </c>
    </row>
    <row r="3047" spans="2:12" ht="12.75" customHeight="1">
      <c r="B3047">
        <v>70</v>
      </c>
      <c r="C3047">
        <v>3000</v>
      </c>
      <c r="D3047" s="181">
        <v>33390</v>
      </c>
      <c r="E3047">
        <v>60284</v>
      </c>
      <c r="F3047" t="s">
        <v>2115</v>
      </c>
      <c r="G3047" s="167">
        <v>93269</v>
      </c>
      <c r="H3047">
        <v>-93269</v>
      </c>
      <c r="I3047">
        <v>0</v>
      </c>
      <c r="J3047" s="181">
        <v>33390</v>
      </c>
      <c r="K3047" s="183">
        <v>1991</v>
      </c>
      <c r="L3047" t="s">
        <v>629</v>
      </c>
    </row>
    <row r="3048" spans="2:12" ht="12.75" customHeight="1">
      <c r="B3048">
        <v>70</v>
      </c>
      <c r="C3048">
        <v>3000</v>
      </c>
      <c r="D3048" s="181">
        <v>33756</v>
      </c>
      <c r="E3048">
        <v>60292</v>
      </c>
      <c r="F3048" t="s">
        <v>3701</v>
      </c>
      <c r="G3048" s="167">
        <v>5422.55</v>
      </c>
      <c r="H3048">
        <v>-5422.55</v>
      </c>
      <c r="I3048">
        <v>0</v>
      </c>
      <c r="J3048" s="181">
        <v>33756</v>
      </c>
      <c r="K3048" s="183">
        <v>1992</v>
      </c>
      <c r="L3048" t="s">
        <v>629</v>
      </c>
    </row>
    <row r="3049" spans="2:12" ht="12.75" customHeight="1">
      <c r="B3049">
        <v>70</v>
      </c>
      <c r="C3049">
        <v>3000</v>
      </c>
      <c r="D3049" s="181">
        <v>34303</v>
      </c>
      <c r="E3049">
        <v>60329</v>
      </c>
      <c r="F3049" t="s">
        <v>1635</v>
      </c>
      <c r="G3049" s="167">
        <v>25276</v>
      </c>
      <c r="H3049">
        <v>-25276</v>
      </c>
      <c r="I3049">
        <v>0</v>
      </c>
      <c r="J3049" s="181">
        <v>34303</v>
      </c>
      <c r="K3049" s="183">
        <v>1993</v>
      </c>
      <c r="L3049" t="s">
        <v>629</v>
      </c>
    </row>
    <row r="3050" spans="2:12" ht="12.75" customHeight="1">
      <c r="B3050">
        <v>70</v>
      </c>
      <c r="C3050">
        <v>3000</v>
      </c>
      <c r="D3050" s="181">
        <v>34380</v>
      </c>
      <c r="E3050">
        <v>60330</v>
      </c>
      <c r="F3050" t="s">
        <v>1899</v>
      </c>
      <c r="G3050" s="167">
        <v>320643.58</v>
      </c>
      <c r="H3050">
        <v>-320643.58</v>
      </c>
      <c r="I3050">
        <v>0</v>
      </c>
      <c r="J3050" s="181">
        <v>34380</v>
      </c>
      <c r="K3050" s="183">
        <v>1994</v>
      </c>
      <c r="L3050" t="s">
        <v>629</v>
      </c>
    </row>
    <row r="3051" spans="2:12" ht="12.75" customHeight="1">
      <c r="B3051">
        <v>70</v>
      </c>
      <c r="C3051">
        <v>3000</v>
      </c>
      <c r="D3051" s="181">
        <v>27029</v>
      </c>
      <c r="E3051">
        <v>60347</v>
      </c>
      <c r="F3051" t="s">
        <v>1359</v>
      </c>
      <c r="G3051" s="167">
        <v>1189023</v>
      </c>
      <c r="H3051">
        <v>-1189023</v>
      </c>
      <c r="I3051">
        <v>0</v>
      </c>
      <c r="J3051" s="181">
        <v>27029</v>
      </c>
      <c r="K3051" s="183">
        <v>1973</v>
      </c>
      <c r="L3051" t="s">
        <v>629</v>
      </c>
    </row>
    <row r="3052" spans="2:12" ht="12.75" customHeight="1">
      <c r="B3052">
        <v>70</v>
      </c>
      <c r="C3052">
        <v>3000</v>
      </c>
      <c r="D3052" s="181">
        <v>32356</v>
      </c>
      <c r="E3052">
        <v>60361</v>
      </c>
      <c r="F3052" t="s">
        <v>432</v>
      </c>
      <c r="G3052" s="167">
        <v>3495678.81</v>
      </c>
      <c r="H3052">
        <v>-3495678.81</v>
      </c>
      <c r="I3052">
        <v>0</v>
      </c>
      <c r="J3052" s="181">
        <v>32356</v>
      </c>
      <c r="K3052" s="183">
        <v>1988</v>
      </c>
      <c r="L3052" t="s">
        <v>629</v>
      </c>
    </row>
    <row r="3053" spans="2:12" ht="12.75" customHeight="1">
      <c r="B3053">
        <v>70</v>
      </c>
      <c r="C3053">
        <v>3000</v>
      </c>
      <c r="D3053" s="181">
        <v>32870</v>
      </c>
      <c r="E3053">
        <v>60369</v>
      </c>
      <c r="F3053" t="s">
        <v>731</v>
      </c>
      <c r="G3053" s="167">
        <v>4963.51</v>
      </c>
      <c r="H3053">
        <v>-4963.51</v>
      </c>
      <c r="I3053">
        <v>0</v>
      </c>
      <c r="J3053" s="181">
        <v>32870</v>
      </c>
      <c r="K3053" s="183">
        <v>1989</v>
      </c>
      <c r="L3053" t="s">
        <v>629</v>
      </c>
    </row>
    <row r="3054" spans="2:12" ht="12.75" customHeight="1">
      <c r="B3054">
        <v>70</v>
      </c>
      <c r="C3054">
        <v>3000</v>
      </c>
      <c r="D3054" s="181">
        <v>32945</v>
      </c>
      <c r="E3054">
        <v>60377</v>
      </c>
      <c r="F3054" t="s">
        <v>764</v>
      </c>
      <c r="G3054" s="167">
        <v>35949.74</v>
      </c>
      <c r="H3054">
        <v>-35949.74</v>
      </c>
      <c r="I3054">
        <v>0</v>
      </c>
      <c r="J3054" s="181">
        <v>32945</v>
      </c>
      <c r="K3054" s="183">
        <v>1990</v>
      </c>
      <c r="L3054" t="s">
        <v>629</v>
      </c>
    </row>
    <row r="3055" spans="2:12" ht="12.75" customHeight="1">
      <c r="B3055">
        <v>70</v>
      </c>
      <c r="C3055">
        <v>3000</v>
      </c>
      <c r="D3055" s="181">
        <v>32871</v>
      </c>
      <c r="E3055">
        <v>60378</v>
      </c>
      <c r="F3055" t="s">
        <v>760</v>
      </c>
      <c r="G3055" s="167">
        <v>9422.86</v>
      </c>
      <c r="H3055">
        <v>-9422.86</v>
      </c>
      <c r="I3055">
        <v>0</v>
      </c>
      <c r="J3055" s="181">
        <v>32871</v>
      </c>
      <c r="K3055" s="183">
        <v>1989</v>
      </c>
      <c r="L3055" t="s">
        <v>629</v>
      </c>
    </row>
    <row r="3056" spans="2:12" ht="12.75" customHeight="1">
      <c r="B3056">
        <v>70</v>
      </c>
      <c r="C3056">
        <v>3000</v>
      </c>
      <c r="D3056" s="181">
        <v>33214</v>
      </c>
      <c r="E3056">
        <v>60390</v>
      </c>
      <c r="F3056" t="s">
        <v>1697</v>
      </c>
      <c r="G3056" s="167">
        <v>90507.11</v>
      </c>
      <c r="H3056">
        <v>-90507.11</v>
      </c>
      <c r="I3056">
        <v>0</v>
      </c>
      <c r="J3056" s="181">
        <v>33214</v>
      </c>
      <c r="K3056" s="183">
        <v>1990</v>
      </c>
      <c r="L3056" t="s">
        <v>629</v>
      </c>
    </row>
    <row r="3057" spans="2:12" ht="12.75" customHeight="1">
      <c r="B3057">
        <v>70</v>
      </c>
      <c r="C3057">
        <v>3000</v>
      </c>
      <c r="D3057" s="181">
        <v>33054</v>
      </c>
      <c r="E3057">
        <v>60393</v>
      </c>
      <c r="F3057" t="s">
        <v>979</v>
      </c>
      <c r="G3057" s="167">
        <v>1424</v>
      </c>
      <c r="H3057">
        <v>-1424</v>
      </c>
      <c r="I3057">
        <v>0</v>
      </c>
      <c r="J3057" s="181">
        <v>33054</v>
      </c>
      <c r="K3057" s="183">
        <v>1990</v>
      </c>
      <c r="L3057" t="s">
        <v>629</v>
      </c>
    </row>
    <row r="3058" spans="2:12" ht="12.75" customHeight="1">
      <c r="B3058">
        <v>70</v>
      </c>
      <c r="C3058">
        <v>3000</v>
      </c>
      <c r="D3058" s="181">
        <v>33390</v>
      </c>
      <c r="E3058">
        <v>60399</v>
      </c>
      <c r="F3058" t="s">
        <v>2102</v>
      </c>
      <c r="G3058" s="167">
        <v>31177.54</v>
      </c>
      <c r="H3058">
        <v>-31177.54</v>
      </c>
      <c r="I3058">
        <v>0</v>
      </c>
      <c r="J3058" s="181">
        <v>33390</v>
      </c>
      <c r="K3058" s="183">
        <v>1991</v>
      </c>
      <c r="L3058" t="s">
        <v>629</v>
      </c>
    </row>
    <row r="3059" spans="2:12" ht="12.75" customHeight="1">
      <c r="B3059">
        <v>70</v>
      </c>
      <c r="C3059">
        <v>3000</v>
      </c>
      <c r="D3059" s="181">
        <v>33390</v>
      </c>
      <c r="E3059">
        <v>60400</v>
      </c>
      <c r="F3059" t="s">
        <v>865</v>
      </c>
      <c r="G3059" s="167">
        <v>10320</v>
      </c>
      <c r="H3059">
        <v>-10320</v>
      </c>
      <c r="I3059">
        <v>0</v>
      </c>
      <c r="J3059" s="181">
        <v>33390</v>
      </c>
      <c r="K3059" s="183">
        <v>1991</v>
      </c>
      <c r="L3059" t="s">
        <v>629</v>
      </c>
    </row>
    <row r="3060" spans="2:12" ht="12.75" customHeight="1">
      <c r="B3060">
        <v>70</v>
      </c>
      <c r="C3060">
        <v>3000</v>
      </c>
      <c r="D3060" s="181">
        <v>33395</v>
      </c>
      <c r="E3060">
        <v>60401</v>
      </c>
      <c r="F3060" t="s">
        <v>2123</v>
      </c>
      <c r="G3060" s="167">
        <v>26087.5</v>
      </c>
      <c r="H3060">
        <v>-26087.5</v>
      </c>
      <c r="I3060">
        <v>0</v>
      </c>
      <c r="J3060" s="181">
        <v>33395</v>
      </c>
      <c r="K3060" s="183">
        <v>1991</v>
      </c>
      <c r="L3060" t="s">
        <v>629</v>
      </c>
    </row>
    <row r="3061" spans="2:12" ht="12.75" customHeight="1">
      <c r="B3061">
        <v>70</v>
      </c>
      <c r="C3061">
        <v>3000</v>
      </c>
      <c r="D3061" s="181">
        <v>33390</v>
      </c>
      <c r="E3061">
        <v>60403</v>
      </c>
      <c r="F3061" t="s">
        <v>862</v>
      </c>
      <c r="G3061" s="167">
        <v>8998</v>
      </c>
      <c r="H3061">
        <v>-8998</v>
      </c>
      <c r="I3061">
        <v>0</v>
      </c>
      <c r="J3061" s="181">
        <v>33390</v>
      </c>
      <c r="K3061" s="183">
        <v>1991</v>
      </c>
      <c r="L3061" t="s">
        <v>629</v>
      </c>
    </row>
    <row r="3062" spans="2:12" ht="12.75" customHeight="1">
      <c r="B3062">
        <v>70</v>
      </c>
      <c r="C3062">
        <v>3000</v>
      </c>
      <c r="D3062" s="181">
        <v>34150</v>
      </c>
      <c r="E3062">
        <v>60441</v>
      </c>
      <c r="F3062" t="s">
        <v>248</v>
      </c>
      <c r="G3062" s="167">
        <v>8925</v>
      </c>
      <c r="H3062">
        <v>-8925</v>
      </c>
      <c r="I3062">
        <v>0</v>
      </c>
      <c r="J3062" s="181">
        <v>34150</v>
      </c>
      <c r="K3062" s="183">
        <v>1993</v>
      </c>
      <c r="L3062" t="s">
        <v>629</v>
      </c>
    </row>
    <row r="3063" spans="2:12" ht="12.75" customHeight="1">
      <c r="B3063">
        <v>70</v>
      </c>
      <c r="C3063">
        <v>3000</v>
      </c>
      <c r="D3063" s="181">
        <v>34393</v>
      </c>
      <c r="E3063">
        <v>60444</v>
      </c>
      <c r="F3063" t="s">
        <v>2072</v>
      </c>
      <c r="G3063" s="167">
        <v>1504.5</v>
      </c>
      <c r="H3063">
        <v>-1504.5</v>
      </c>
      <c r="I3063">
        <v>0</v>
      </c>
      <c r="J3063" s="181">
        <v>34393</v>
      </c>
      <c r="K3063" s="183">
        <v>1994</v>
      </c>
      <c r="L3063" t="s">
        <v>629</v>
      </c>
    </row>
    <row r="3064" spans="2:12" ht="12.75" customHeight="1">
      <c r="B3064">
        <v>70</v>
      </c>
      <c r="C3064">
        <v>3000</v>
      </c>
      <c r="D3064" s="181">
        <v>34393</v>
      </c>
      <c r="E3064">
        <v>60458</v>
      </c>
      <c r="F3064" t="s">
        <v>1900</v>
      </c>
      <c r="G3064" s="167">
        <v>75497.240000000005</v>
      </c>
      <c r="H3064">
        <v>-75497.240000000005</v>
      </c>
      <c r="I3064">
        <v>0</v>
      </c>
      <c r="J3064" s="181">
        <v>34393</v>
      </c>
      <c r="K3064" s="183">
        <v>1994</v>
      </c>
      <c r="L3064" t="s">
        <v>629</v>
      </c>
    </row>
    <row r="3065" spans="2:12" ht="12.75" customHeight="1">
      <c r="B3065">
        <v>70</v>
      </c>
      <c r="C3065">
        <v>3000</v>
      </c>
      <c r="D3065" s="181">
        <v>27485</v>
      </c>
      <c r="E3065">
        <v>60467</v>
      </c>
      <c r="F3065" t="s">
        <v>1361</v>
      </c>
      <c r="G3065" s="167">
        <v>100386</v>
      </c>
      <c r="H3065">
        <v>-100386</v>
      </c>
      <c r="I3065">
        <v>0</v>
      </c>
      <c r="J3065" s="181">
        <v>27485</v>
      </c>
      <c r="K3065" s="183">
        <v>1975</v>
      </c>
      <c r="L3065" t="s">
        <v>629</v>
      </c>
    </row>
    <row r="3066" spans="2:12" ht="12.75" customHeight="1">
      <c r="B3066">
        <v>70</v>
      </c>
      <c r="C3066">
        <v>3000</v>
      </c>
      <c r="D3066" s="181">
        <v>27485</v>
      </c>
      <c r="E3066">
        <v>60468</v>
      </c>
      <c r="F3066" t="s">
        <v>1359</v>
      </c>
      <c r="G3066" s="167">
        <v>16744</v>
      </c>
      <c r="H3066">
        <v>-16744</v>
      </c>
      <c r="I3066">
        <v>0</v>
      </c>
      <c r="J3066" s="181">
        <v>27485</v>
      </c>
      <c r="K3066" s="183">
        <v>1975</v>
      </c>
      <c r="L3066" t="s">
        <v>629</v>
      </c>
    </row>
    <row r="3067" spans="2:12" ht="12.75" customHeight="1">
      <c r="B3067">
        <v>70</v>
      </c>
      <c r="C3067">
        <v>3000</v>
      </c>
      <c r="D3067" s="181">
        <v>27485</v>
      </c>
      <c r="E3067">
        <v>60472</v>
      </c>
      <c r="F3067" t="s">
        <v>1360</v>
      </c>
      <c r="G3067" s="167">
        <v>16800</v>
      </c>
      <c r="H3067">
        <v>-16800</v>
      </c>
      <c r="I3067">
        <v>0</v>
      </c>
      <c r="J3067" s="181">
        <v>27485</v>
      </c>
      <c r="K3067" s="183">
        <v>1975</v>
      </c>
      <c r="L3067" t="s">
        <v>629</v>
      </c>
    </row>
    <row r="3068" spans="2:12" ht="12.75" customHeight="1">
      <c r="B3068">
        <v>70</v>
      </c>
      <c r="C3068">
        <v>3000</v>
      </c>
      <c r="D3068" s="181">
        <v>32356</v>
      </c>
      <c r="E3068">
        <v>60476</v>
      </c>
      <c r="F3068" t="s">
        <v>429</v>
      </c>
      <c r="G3068" s="167">
        <v>1129038.73</v>
      </c>
      <c r="H3068">
        <v>-1129038.73</v>
      </c>
      <c r="I3068">
        <v>0</v>
      </c>
      <c r="J3068" s="181">
        <v>32356</v>
      </c>
      <c r="K3068" s="183">
        <v>1988</v>
      </c>
      <c r="L3068" t="s">
        <v>629</v>
      </c>
    </row>
    <row r="3069" spans="2:12" ht="12.75" customHeight="1">
      <c r="B3069">
        <v>70</v>
      </c>
      <c r="C3069">
        <v>3000</v>
      </c>
      <c r="D3069" s="181">
        <v>32356</v>
      </c>
      <c r="E3069">
        <v>60478</v>
      </c>
      <c r="F3069" t="s">
        <v>427</v>
      </c>
      <c r="G3069" s="167">
        <v>322897.02</v>
      </c>
      <c r="H3069">
        <v>-322897.02</v>
      </c>
      <c r="I3069">
        <v>0</v>
      </c>
      <c r="J3069" s="181">
        <v>32356</v>
      </c>
      <c r="K3069" s="183">
        <v>1988</v>
      </c>
      <c r="L3069" t="s">
        <v>629</v>
      </c>
    </row>
    <row r="3070" spans="2:12" ht="12.75" customHeight="1">
      <c r="B3070">
        <v>70</v>
      </c>
      <c r="C3070">
        <v>3000</v>
      </c>
      <c r="D3070" s="181">
        <v>32356</v>
      </c>
      <c r="E3070">
        <v>60480</v>
      </c>
      <c r="F3070" t="s">
        <v>745</v>
      </c>
      <c r="G3070" s="167">
        <v>74000</v>
      </c>
      <c r="H3070">
        <v>-74000</v>
      </c>
      <c r="I3070">
        <v>0</v>
      </c>
      <c r="J3070" s="181">
        <v>32356</v>
      </c>
      <c r="K3070" s="183">
        <v>1988</v>
      </c>
      <c r="L3070" t="s">
        <v>629</v>
      </c>
    </row>
    <row r="3071" spans="2:12" ht="12.75" customHeight="1">
      <c r="B3071">
        <v>70</v>
      </c>
      <c r="C3071">
        <v>3000</v>
      </c>
      <c r="D3071" s="181">
        <v>32386</v>
      </c>
      <c r="E3071">
        <v>60486</v>
      </c>
      <c r="F3071" t="s">
        <v>748</v>
      </c>
      <c r="G3071" s="167">
        <v>25180.42</v>
      </c>
      <c r="H3071">
        <v>-25180.42</v>
      </c>
      <c r="I3071">
        <v>0</v>
      </c>
      <c r="J3071" s="181">
        <v>32386</v>
      </c>
      <c r="K3071" s="183">
        <v>1988</v>
      </c>
      <c r="L3071" t="s">
        <v>629</v>
      </c>
    </row>
    <row r="3072" spans="2:12" ht="12.75" customHeight="1">
      <c r="B3072">
        <v>70</v>
      </c>
      <c r="C3072">
        <v>3000</v>
      </c>
      <c r="D3072" s="181">
        <v>32873</v>
      </c>
      <c r="E3072">
        <v>60490</v>
      </c>
      <c r="F3072" t="s">
        <v>761</v>
      </c>
      <c r="G3072" s="167">
        <v>59766</v>
      </c>
      <c r="H3072">
        <v>-59766</v>
      </c>
      <c r="I3072">
        <v>0</v>
      </c>
      <c r="J3072" s="181">
        <v>32873</v>
      </c>
      <c r="K3072" s="183">
        <v>1989</v>
      </c>
      <c r="L3072" t="s">
        <v>629</v>
      </c>
    </row>
    <row r="3073" spans="2:12" ht="12.75" customHeight="1">
      <c r="B3073">
        <v>70</v>
      </c>
      <c r="C3073">
        <v>3000</v>
      </c>
      <c r="D3073" s="181">
        <v>32811</v>
      </c>
      <c r="E3073">
        <v>60491</v>
      </c>
      <c r="F3073" t="s">
        <v>716</v>
      </c>
      <c r="G3073" s="167">
        <v>5557.4</v>
      </c>
      <c r="H3073">
        <v>-5557.4</v>
      </c>
      <c r="I3073">
        <v>0</v>
      </c>
      <c r="J3073" s="181">
        <v>32811</v>
      </c>
      <c r="K3073" s="183">
        <v>1989</v>
      </c>
      <c r="L3073" t="s">
        <v>629</v>
      </c>
    </row>
    <row r="3074" spans="2:12" ht="12.75" customHeight="1">
      <c r="B3074">
        <v>70</v>
      </c>
      <c r="C3074">
        <v>3000</v>
      </c>
      <c r="D3074" s="181">
        <v>32781</v>
      </c>
      <c r="E3074">
        <v>60492</v>
      </c>
      <c r="F3074" t="s">
        <v>758</v>
      </c>
      <c r="G3074" s="167">
        <v>4158.75</v>
      </c>
      <c r="H3074">
        <v>-4158.75</v>
      </c>
      <c r="I3074">
        <v>0</v>
      </c>
      <c r="J3074" s="181">
        <v>32781</v>
      </c>
      <c r="K3074" s="183">
        <v>1989</v>
      </c>
      <c r="L3074" t="s">
        <v>629</v>
      </c>
    </row>
    <row r="3075" spans="2:12" ht="12.75" customHeight="1">
      <c r="B3075">
        <v>70</v>
      </c>
      <c r="C3075">
        <v>3000</v>
      </c>
      <c r="D3075" s="181">
        <v>32674</v>
      </c>
      <c r="E3075">
        <v>60496</v>
      </c>
      <c r="F3075" t="s">
        <v>2020</v>
      </c>
      <c r="G3075" s="167">
        <v>12984</v>
      </c>
      <c r="H3075">
        <v>-12984</v>
      </c>
      <c r="I3075">
        <v>0</v>
      </c>
      <c r="J3075" s="181">
        <v>32674</v>
      </c>
      <c r="K3075" s="183">
        <v>1989</v>
      </c>
      <c r="L3075" t="s">
        <v>629</v>
      </c>
    </row>
    <row r="3076" spans="2:12" ht="12.75" customHeight="1">
      <c r="B3076">
        <v>70</v>
      </c>
      <c r="C3076">
        <v>3000</v>
      </c>
      <c r="D3076" s="181">
        <v>32958</v>
      </c>
      <c r="E3076">
        <v>60497</v>
      </c>
      <c r="F3076" t="s">
        <v>3817</v>
      </c>
      <c r="G3076" s="167">
        <v>19599.18</v>
      </c>
      <c r="H3076">
        <v>-19599.18</v>
      </c>
      <c r="I3076">
        <v>0</v>
      </c>
      <c r="J3076" s="181">
        <v>32958</v>
      </c>
      <c r="K3076" s="183">
        <v>1990</v>
      </c>
      <c r="L3076" t="s">
        <v>629</v>
      </c>
    </row>
    <row r="3077" spans="2:12" ht="12.75" customHeight="1">
      <c r="B3077">
        <v>70</v>
      </c>
      <c r="C3077">
        <v>3000</v>
      </c>
      <c r="D3077" s="181">
        <v>32811</v>
      </c>
      <c r="E3077">
        <v>60498</v>
      </c>
      <c r="F3077" t="s">
        <v>759</v>
      </c>
      <c r="G3077" s="167">
        <v>11160.85</v>
      </c>
      <c r="H3077">
        <v>-11160.85</v>
      </c>
      <c r="I3077">
        <v>0</v>
      </c>
      <c r="J3077" s="181">
        <v>32811</v>
      </c>
      <c r="K3077" s="183">
        <v>1989</v>
      </c>
      <c r="L3077" t="s">
        <v>629</v>
      </c>
    </row>
    <row r="3078" spans="2:12" ht="12.75" customHeight="1">
      <c r="B3078">
        <v>70</v>
      </c>
      <c r="C3078">
        <v>3000</v>
      </c>
      <c r="D3078" s="181">
        <v>33164</v>
      </c>
      <c r="E3078">
        <v>60506</v>
      </c>
      <c r="F3078" t="s">
        <v>2849</v>
      </c>
      <c r="G3078" s="167">
        <v>3593.41</v>
      </c>
      <c r="H3078">
        <v>-3593.41</v>
      </c>
      <c r="I3078">
        <v>0</v>
      </c>
      <c r="J3078" s="181">
        <v>33164</v>
      </c>
      <c r="K3078" s="183">
        <v>1990</v>
      </c>
      <c r="L3078" t="s">
        <v>629</v>
      </c>
    </row>
    <row r="3079" spans="2:12" ht="12.75" customHeight="1">
      <c r="B3079">
        <v>70</v>
      </c>
      <c r="C3079">
        <v>3000</v>
      </c>
      <c r="D3079" s="181">
        <v>33164</v>
      </c>
      <c r="E3079">
        <v>60507</v>
      </c>
      <c r="F3079" t="s">
        <v>3225</v>
      </c>
      <c r="G3079" s="167">
        <v>749</v>
      </c>
      <c r="H3079">
        <v>-749</v>
      </c>
      <c r="I3079">
        <v>0</v>
      </c>
      <c r="J3079" s="181">
        <v>33164</v>
      </c>
      <c r="K3079" s="183">
        <v>1990</v>
      </c>
      <c r="L3079" t="s">
        <v>629</v>
      </c>
    </row>
    <row r="3080" spans="2:12" ht="12.75" customHeight="1">
      <c r="B3080">
        <v>70</v>
      </c>
      <c r="C3080">
        <v>3000</v>
      </c>
      <c r="D3080" s="181">
        <v>33134</v>
      </c>
      <c r="E3080">
        <v>60509</v>
      </c>
      <c r="F3080" t="s">
        <v>2973</v>
      </c>
      <c r="G3080" s="167">
        <v>7847.96</v>
      </c>
      <c r="H3080">
        <v>-7847.96</v>
      </c>
      <c r="I3080">
        <v>0</v>
      </c>
      <c r="J3080" s="181">
        <v>33134</v>
      </c>
      <c r="K3080" s="183">
        <v>1990</v>
      </c>
      <c r="L3080" t="s">
        <v>629</v>
      </c>
    </row>
    <row r="3081" spans="2:12" ht="12.75" customHeight="1">
      <c r="B3081">
        <v>70</v>
      </c>
      <c r="C3081">
        <v>3000</v>
      </c>
      <c r="D3081" s="181">
        <v>33470</v>
      </c>
      <c r="E3081">
        <v>60533</v>
      </c>
      <c r="F3081" t="s">
        <v>2131</v>
      </c>
      <c r="G3081" s="167">
        <v>60242.57</v>
      </c>
      <c r="H3081">
        <v>-60242.57</v>
      </c>
      <c r="I3081">
        <v>0</v>
      </c>
      <c r="J3081" s="181">
        <v>33470</v>
      </c>
      <c r="K3081" s="183">
        <v>1991</v>
      </c>
      <c r="L3081" t="s">
        <v>629</v>
      </c>
    </row>
    <row r="3082" spans="2:12" ht="12.75" customHeight="1">
      <c r="B3082">
        <v>70</v>
      </c>
      <c r="C3082">
        <v>3000</v>
      </c>
      <c r="D3082" s="181">
        <v>33480</v>
      </c>
      <c r="E3082">
        <v>60535</v>
      </c>
      <c r="F3082" t="s">
        <v>2052</v>
      </c>
      <c r="G3082" s="167">
        <v>11656.9</v>
      </c>
      <c r="H3082">
        <v>-11656.9</v>
      </c>
      <c r="I3082">
        <v>0</v>
      </c>
      <c r="J3082" s="181">
        <v>33480</v>
      </c>
      <c r="K3082" s="183">
        <v>1991</v>
      </c>
      <c r="L3082" t="s">
        <v>629</v>
      </c>
    </row>
    <row r="3083" spans="2:12" ht="12.75" customHeight="1">
      <c r="B3083">
        <v>70</v>
      </c>
      <c r="C3083">
        <v>3000</v>
      </c>
      <c r="D3083" s="181">
        <v>33478</v>
      </c>
      <c r="E3083">
        <v>60537</v>
      </c>
      <c r="F3083" t="s">
        <v>2136</v>
      </c>
      <c r="G3083" s="167">
        <v>8779.0300000000007</v>
      </c>
      <c r="H3083">
        <v>-8779.0300000000007</v>
      </c>
      <c r="I3083">
        <v>0</v>
      </c>
      <c r="J3083" s="181">
        <v>33478</v>
      </c>
      <c r="K3083" s="183">
        <v>1991</v>
      </c>
      <c r="L3083" t="s">
        <v>629</v>
      </c>
    </row>
    <row r="3084" spans="2:12" ht="12.75" customHeight="1">
      <c r="B3084">
        <v>70</v>
      </c>
      <c r="C3084">
        <v>3000</v>
      </c>
      <c r="D3084" s="181">
        <v>33756</v>
      </c>
      <c r="E3084">
        <v>60549</v>
      </c>
      <c r="F3084" t="s">
        <v>1854</v>
      </c>
      <c r="G3084" s="167">
        <v>18596.05</v>
      </c>
      <c r="H3084">
        <v>-18596.05</v>
      </c>
      <c r="I3084">
        <v>0</v>
      </c>
      <c r="J3084" s="181">
        <v>33756</v>
      </c>
      <c r="K3084" s="183">
        <v>1992</v>
      </c>
      <c r="L3084" t="s">
        <v>629</v>
      </c>
    </row>
    <row r="3085" spans="2:12" ht="12.75" customHeight="1">
      <c r="B3085">
        <v>70</v>
      </c>
      <c r="C3085">
        <v>3000</v>
      </c>
      <c r="D3085" s="181">
        <v>34334</v>
      </c>
      <c r="E3085">
        <v>60571</v>
      </c>
      <c r="F3085" t="s">
        <v>2070</v>
      </c>
      <c r="G3085" s="167">
        <v>11198</v>
      </c>
      <c r="H3085">
        <v>-11198</v>
      </c>
      <c r="I3085">
        <v>0</v>
      </c>
      <c r="J3085" s="181">
        <v>34334</v>
      </c>
      <c r="K3085" s="183">
        <v>1993</v>
      </c>
      <c r="L3085" t="s">
        <v>629</v>
      </c>
    </row>
    <row r="3086" spans="2:12" ht="12.75" customHeight="1">
      <c r="B3086">
        <v>70</v>
      </c>
      <c r="C3086">
        <v>3000</v>
      </c>
      <c r="D3086" s="181">
        <v>34380</v>
      </c>
      <c r="E3086">
        <v>60586</v>
      </c>
      <c r="F3086" t="s">
        <v>2071</v>
      </c>
      <c r="G3086" s="167">
        <v>6974.6</v>
      </c>
      <c r="H3086">
        <v>-6974.6</v>
      </c>
      <c r="I3086">
        <v>0</v>
      </c>
      <c r="J3086" s="181">
        <v>34380</v>
      </c>
      <c r="K3086" s="183">
        <v>1994</v>
      </c>
      <c r="L3086" t="s">
        <v>629</v>
      </c>
    </row>
    <row r="3087" spans="2:12" ht="12.75" customHeight="1">
      <c r="B3087">
        <v>70</v>
      </c>
      <c r="C3087">
        <v>3000</v>
      </c>
      <c r="D3087" s="181">
        <v>27759</v>
      </c>
      <c r="E3087">
        <v>60593</v>
      </c>
      <c r="F3087" t="s">
        <v>1362</v>
      </c>
      <c r="G3087" s="167">
        <v>396000</v>
      </c>
      <c r="H3087">
        <v>-396000</v>
      </c>
      <c r="I3087">
        <v>0</v>
      </c>
      <c r="J3087" s="181">
        <v>27759</v>
      </c>
      <c r="K3087" s="183">
        <v>1975</v>
      </c>
      <c r="L3087" t="s">
        <v>629</v>
      </c>
    </row>
    <row r="3088" spans="2:12" ht="12.75" customHeight="1">
      <c r="B3088">
        <v>70</v>
      </c>
      <c r="C3088">
        <v>3000</v>
      </c>
      <c r="D3088" s="181">
        <v>28126</v>
      </c>
      <c r="E3088">
        <v>60598</v>
      </c>
      <c r="F3088" t="s">
        <v>688</v>
      </c>
      <c r="G3088" s="167">
        <v>50440</v>
      </c>
      <c r="H3088">
        <v>-50440</v>
      </c>
      <c r="I3088">
        <v>0</v>
      </c>
      <c r="J3088" s="181">
        <v>28126</v>
      </c>
      <c r="K3088" s="183">
        <v>1977</v>
      </c>
      <c r="L3088" t="s">
        <v>629</v>
      </c>
    </row>
    <row r="3089" spans="2:12" ht="12.75" customHeight="1">
      <c r="B3089">
        <v>70</v>
      </c>
      <c r="C3089">
        <v>3000</v>
      </c>
      <c r="D3089" s="181">
        <v>32479</v>
      </c>
      <c r="E3089">
        <v>60604</v>
      </c>
      <c r="F3089" t="s">
        <v>445</v>
      </c>
      <c r="G3089" s="167">
        <v>9450.77</v>
      </c>
      <c r="H3089">
        <v>-9450.77</v>
      </c>
      <c r="I3089">
        <v>0</v>
      </c>
      <c r="J3089" s="181">
        <v>32479</v>
      </c>
      <c r="K3089" s="183">
        <v>1988</v>
      </c>
      <c r="L3089" t="s">
        <v>629</v>
      </c>
    </row>
    <row r="3090" spans="2:12" ht="12.75" customHeight="1">
      <c r="B3090">
        <v>70</v>
      </c>
      <c r="C3090">
        <v>3000</v>
      </c>
      <c r="D3090" s="181">
        <v>32492</v>
      </c>
      <c r="E3090">
        <v>60605</v>
      </c>
      <c r="F3090" t="s">
        <v>446</v>
      </c>
      <c r="G3090" s="167">
        <v>8615</v>
      </c>
      <c r="H3090">
        <v>-8615</v>
      </c>
      <c r="I3090">
        <v>0</v>
      </c>
      <c r="J3090" s="181">
        <v>32492</v>
      </c>
      <c r="K3090" s="183">
        <v>1988</v>
      </c>
      <c r="L3090" t="s">
        <v>629</v>
      </c>
    </row>
    <row r="3091" spans="2:12" ht="12.75" customHeight="1">
      <c r="B3091">
        <v>70</v>
      </c>
      <c r="C3091">
        <v>3000</v>
      </c>
      <c r="D3091" s="181">
        <v>32339</v>
      </c>
      <c r="E3091">
        <v>60612</v>
      </c>
      <c r="F3091" t="s">
        <v>743</v>
      </c>
      <c r="G3091" s="167">
        <v>154167.5</v>
      </c>
      <c r="H3091">
        <v>-154167.5</v>
      </c>
      <c r="I3091">
        <v>0</v>
      </c>
      <c r="J3091" s="181">
        <v>32339</v>
      </c>
      <c r="K3091" s="183">
        <v>1988</v>
      </c>
      <c r="L3091" t="s">
        <v>629</v>
      </c>
    </row>
    <row r="3092" spans="2:12" ht="12.75" customHeight="1">
      <c r="B3092">
        <v>70</v>
      </c>
      <c r="C3092">
        <v>3000</v>
      </c>
      <c r="D3092" s="181">
        <v>33261</v>
      </c>
      <c r="E3092">
        <v>60639</v>
      </c>
      <c r="F3092" t="s">
        <v>1698</v>
      </c>
      <c r="G3092" s="167">
        <v>31860</v>
      </c>
      <c r="H3092">
        <v>-31860</v>
      </c>
      <c r="I3092">
        <v>0</v>
      </c>
      <c r="J3092" s="181">
        <v>33261</v>
      </c>
      <c r="K3092" s="183">
        <v>1991</v>
      </c>
      <c r="L3092" t="s">
        <v>629</v>
      </c>
    </row>
    <row r="3093" spans="2:12" ht="12.75" customHeight="1">
      <c r="B3093">
        <v>70</v>
      </c>
      <c r="C3093">
        <v>3000</v>
      </c>
      <c r="D3093" s="181">
        <v>33525</v>
      </c>
      <c r="E3093">
        <v>60655</v>
      </c>
      <c r="F3093" t="s">
        <v>2144</v>
      </c>
      <c r="G3093" s="167">
        <v>46548.52</v>
      </c>
      <c r="H3093">
        <v>-46548.52</v>
      </c>
      <c r="I3093">
        <v>0</v>
      </c>
      <c r="J3093" s="181">
        <v>33525</v>
      </c>
      <c r="K3093" s="183">
        <v>1991</v>
      </c>
      <c r="L3093" t="s">
        <v>629</v>
      </c>
    </row>
    <row r="3094" spans="2:12" ht="12.75" customHeight="1">
      <c r="B3094">
        <v>70</v>
      </c>
      <c r="C3094">
        <v>3000</v>
      </c>
      <c r="D3094" s="181">
        <v>33756</v>
      </c>
      <c r="E3094">
        <v>60656</v>
      </c>
      <c r="F3094" t="s">
        <v>3224</v>
      </c>
      <c r="G3094" s="167">
        <v>9066.48</v>
      </c>
      <c r="H3094">
        <v>-9066.48</v>
      </c>
      <c r="I3094">
        <v>0</v>
      </c>
      <c r="J3094" s="181">
        <v>33756</v>
      </c>
      <c r="K3094" s="183">
        <v>1992</v>
      </c>
      <c r="L3094" t="s">
        <v>629</v>
      </c>
    </row>
    <row r="3095" spans="2:12" ht="12.75" customHeight="1">
      <c r="B3095">
        <v>70</v>
      </c>
      <c r="C3095">
        <v>3000</v>
      </c>
      <c r="D3095" s="181">
        <v>33816</v>
      </c>
      <c r="E3095">
        <v>60657</v>
      </c>
      <c r="F3095" t="s">
        <v>2267</v>
      </c>
      <c r="G3095" s="167">
        <v>57398.16</v>
      </c>
      <c r="H3095">
        <v>-57398.16</v>
      </c>
      <c r="I3095">
        <v>0</v>
      </c>
      <c r="J3095" s="181">
        <v>33816</v>
      </c>
      <c r="K3095" s="183">
        <v>1992</v>
      </c>
      <c r="L3095" t="s">
        <v>629</v>
      </c>
    </row>
    <row r="3096" spans="2:12" ht="12.75" customHeight="1">
      <c r="B3096">
        <v>70</v>
      </c>
      <c r="C3096">
        <v>3000</v>
      </c>
      <c r="D3096" s="181">
        <v>33770</v>
      </c>
      <c r="E3096">
        <v>60659</v>
      </c>
      <c r="F3096" t="s">
        <v>1860</v>
      </c>
      <c r="G3096" s="167">
        <v>4822</v>
      </c>
      <c r="H3096">
        <v>-4703.3599999999997</v>
      </c>
      <c r="I3096">
        <v>118.64</v>
      </c>
      <c r="J3096" s="181">
        <v>33770</v>
      </c>
      <c r="K3096" s="183">
        <v>1992</v>
      </c>
      <c r="L3096" t="s">
        <v>629</v>
      </c>
    </row>
    <row r="3097" spans="2:12" ht="12.75" customHeight="1">
      <c r="B3097">
        <v>70</v>
      </c>
      <c r="C3097">
        <v>3000</v>
      </c>
      <c r="D3097" s="181">
        <v>33847</v>
      </c>
      <c r="E3097">
        <v>60668</v>
      </c>
      <c r="F3097" t="s">
        <v>2270</v>
      </c>
      <c r="G3097" s="167">
        <v>9153</v>
      </c>
      <c r="H3097">
        <v>-9153</v>
      </c>
      <c r="I3097">
        <v>0</v>
      </c>
      <c r="J3097" s="181">
        <v>33847</v>
      </c>
      <c r="K3097" s="183">
        <v>1992</v>
      </c>
      <c r="L3097" t="s">
        <v>629</v>
      </c>
    </row>
    <row r="3098" spans="2:12" ht="12.75" customHeight="1">
      <c r="B3098">
        <v>70</v>
      </c>
      <c r="C3098">
        <v>3000</v>
      </c>
      <c r="D3098" s="181">
        <v>33847</v>
      </c>
      <c r="E3098">
        <v>60669</v>
      </c>
      <c r="F3098" t="s">
        <v>2572</v>
      </c>
      <c r="G3098" s="167">
        <v>6700</v>
      </c>
      <c r="H3098">
        <v>-6700</v>
      </c>
      <c r="I3098">
        <v>0</v>
      </c>
      <c r="J3098" s="181">
        <v>33847</v>
      </c>
      <c r="K3098" s="183">
        <v>1992</v>
      </c>
      <c r="L3098" t="s">
        <v>629</v>
      </c>
    </row>
    <row r="3099" spans="2:12" ht="12.75" customHeight="1">
      <c r="B3099">
        <v>70</v>
      </c>
      <c r="C3099">
        <v>3000</v>
      </c>
      <c r="D3099" s="181">
        <v>33926</v>
      </c>
      <c r="E3099">
        <v>60672</v>
      </c>
      <c r="F3099" t="s">
        <v>555</v>
      </c>
      <c r="G3099" s="167">
        <v>7963</v>
      </c>
      <c r="H3099">
        <v>-7963</v>
      </c>
      <c r="I3099">
        <v>0</v>
      </c>
      <c r="J3099" s="181">
        <v>33926</v>
      </c>
      <c r="K3099" s="183">
        <v>1992</v>
      </c>
      <c r="L3099" t="s">
        <v>629</v>
      </c>
    </row>
    <row r="3100" spans="2:12" ht="12.75" customHeight="1">
      <c r="B3100">
        <v>70</v>
      </c>
      <c r="C3100">
        <v>3000</v>
      </c>
      <c r="D3100" s="181">
        <v>28460</v>
      </c>
      <c r="E3100">
        <v>60710</v>
      </c>
      <c r="F3100" t="s">
        <v>140</v>
      </c>
      <c r="G3100" s="167">
        <v>1064852.08</v>
      </c>
      <c r="H3100">
        <v>-1064852.08</v>
      </c>
      <c r="I3100">
        <v>0</v>
      </c>
      <c r="J3100" s="181">
        <v>28460</v>
      </c>
      <c r="K3100" s="183">
        <v>1977</v>
      </c>
      <c r="L3100" t="s">
        <v>629</v>
      </c>
    </row>
    <row r="3101" spans="2:12" ht="12.75" customHeight="1">
      <c r="B3101">
        <v>70</v>
      </c>
      <c r="C3101">
        <v>3000</v>
      </c>
      <c r="D3101" s="181">
        <v>28460</v>
      </c>
      <c r="E3101">
        <v>60711</v>
      </c>
      <c r="F3101" t="s">
        <v>141</v>
      </c>
      <c r="G3101" s="167">
        <v>1085143.3</v>
      </c>
      <c r="H3101">
        <v>-1085143.3</v>
      </c>
      <c r="I3101">
        <v>0</v>
      </c>
      <c r="J3101" s="181">
        <v>28460</v>
      </c>
      <c r="K3101" s="183">
        <v>1977</v>
      </c>
      <c r="L3101" t="s">
        <v>629</v>
      </c>
    </row>
    <row r="3102" spans="2:12" ht="12.75" customHeight="1">
      <c r="B3102">
        <v>70</v>
      </c>
      <c r="C3102">
        <v>3000</v>
      </c>
      <c r="D3102" s="181">
        <v>32508</v>
      </c>
      <c r="E3102">
        <v>60727</v>
      </c>
      <c r="F3102" t="s">
        <v>450</v>
      </c>
      <c r="G3102" s="167">
        <v>15010</v>
      </c>
      <c r="H3102">
        <v>-15010</v>
      </c>
      <c r="I3102">
        <v>0</v>
      </c>
      <c r="J3102" s="181">
        <v>32508</v>
      </c>
      <c r="K3102" s="183">
        <v>1988</v>
      </c>
      <c r="L3102" t="s">
        <v>629</v>
      </c>
    </row>
    <row r="3103" spans="2:12" ht="12.75" customHeight="1">
      <c r="B3103">
        <v>70</v>
      </c>
      <c r="C3103">
        <v>3000</v>
      </c>
      <c r="D3103" s="181">
        <v>32582</v>
      </c>
      <c r="E3103">
        <v>60729</v>
      </c>
      <c r="F3103" t="s">
        <v>454</v>
      </c>
      <c r="G3103" s="167">
        <v>6215.2</v>
      </c>
      <c r="H3103">
        <v>-6215.2</v>
      </c>
      <c r="I3103">
        <v>0</v>
      </c>
      <c r="J3103" s="181">
        <v>32582</v>
      </c>
      <c r="K3103" s="183">
        <v>1989</v>
      </c>
      <c r="L3103" t="s">
        <v>629</v>
      </c>
    </row>
    <row r="3104" spans="2:12" ht="12.75" customHeight="1">
      <c r="B3104">
        <v>70</v>
      </c>
      <c r="C3104">
        <v>3000</v>
      </c>
      <c r="D3104" s="181">
        <v>32507</v>
      </c>
      <c r="E3104">
        <v>60731</v>
      </c>
      <c r="F3104" t="s">
        <v>749</v>
      </c>
      <c r="G3104" s="167">
        <v>23482.85</v>
      </c>
      <c r="H3104">
        <v>-23482.85</v>
      </c>
      <c r="I3104">
        <v>0</v>
      </c>
      <c r="J3104" s="181">
        <v>32507</v>
      </c>
      <c r="K3104" s="183">
        <v>1988</v>
      </c>
      <c r="L3104" t="s">
        <v>629</v>
      </c>
    </row>
    <row r="3105" spans="2:12" ht="12.75" customHeight="1">
      <c r="B3105">
        <v>70</v>
      </c>
      <c r="C3105">
        <v>3000</v>
      </c>
      <c r="D3105" s="181">
        <v>32539</v>
      </c>
      <c r="E3105">
        <v>60733</v>
      </c>
      <c r="F3105" t="s">
        <v>750</v>
      </c>
      <c r="G3105" s="167">
        <v>14518.3</v>
      </c>
      <c r="H3105">
        <v>-14518.3</v>
      </c>
      <c r="I3105">
        <v>0</v>
      </c>
      <c r="J3105" s="181">
        <v>32539</v>
      </c>
      <c r="K3105" s="183">
        <v>1989</v>
      </c>
      <c r="L3105" t="s">
        <v>629</v>
      </c>
    </row>
    <row r="3106" spans="2:12" ht="12.75" customHeight="1">
      <c r="B3106">
        <v>70</v>
      </c>
      <c r="C3106">
        <v>3000</v>
      </c>
      <c r="D3106" s="181">
        <v>33270</v>
      </c>
      <c r="E3106">
        <v>60768</v>
      </c>
      <c r="F3106" t="s">
        <v>3272</v>
      </c>
      <c r="G3106" s="167">
        <v>19572.48</v>
      </c>
      <c r="H3106">
        <v>-19572.48</v>
      </c>
      <c r="I3106">
        <v>0</v>
      </c>
      <c r="J3106" s="181">
        <v>33270</v>
      </c>
      <c r="K3106" s="183">
        <v>1991</v>
      </c>
      <c r="L3106" t="s">
        <v>629</v>
      </c>
    </row>
    <row r="3107" spans="2:12" ht="12.75" customHeight="1">
      <c r="B3107">
        <v>70</v>
      </c>
      <c r="C3107">
        <v>3000</v>
      </c>
      <c r="D3107" s="181">
        <v>33511</v>
      </c>
      <c r="E3107">
        <v>60774</v>
      </c>
      <c r="F3107" t="s">
        <v>2053</v>
      </c>
      <c r="G3107" s="167">
        <v>7265.47</v>
      </c>
      <c r="H3107">
        <v>-7265.47</v>
      </c>
      <c r="I3107">
        <v>0</v>
      </c>
      <c r="J3107" s="181">
        <v>33511</v>
      </c>
      <c r="K3107" s="183">
        <v>1991</v>
      </c>
      <c r="L3107" t="s">
        <v>629</v>
      </c>
    </row>
    <row r="3108" spans="2:12" ht="12.75" customHeight="1">
      <c r="B3108">
        <v>70</v>
      </c>
      <c r="C3108">
        <v>3000</v>
      </c>
      <c r="D3108" s="181">
        <v>33563</v>
      </c>
      <c r="E3108">
        <v>60780</v>
      </c>
      <c r="F3108" t="s">
        <v>2058</v>
      </c>
      <c r="G3108" s="167">
        <v>19992</v>
      </c>
      <c r="H3108">
        <v>-19992</v>
      </c>
      <c r="I3108">
        <v>0</v>
      </c>
      <c r="J3108" s="181">
        <v>33563</v>
      </c>
      <c r="K3108" s="183">
        <v>1991</v>
      </c>
      <c r="L3108" t="s">
        <v>629</v>
      </c>
    </row>
    <row r="3109" spans="2:12" ht="12.75" customHeight="1">
      <c r="B3109">
        <v>70</v>
      </c>
      <c r="C3109">
        <v>3000</v>
      </c>
      <c r="D3109" s="181">
        <v>33939</v>
      </c>
      <c r="E3109">
        <v>60782</v>
      </c>
      <c r="F3109" t="s">
        <v>3171</v>
      </c>
      <c r="G3109" s="167">
        <v>18678.93</v>
      </c>
      <c r="H3109">
        <v>-18678.93</v>
      </c>
      <c r="I3109">
        <v>0</v>
      </c>
      <c r="J3109" s="181">
        <v>33939</v>
      </c>
      <c r="K3109" s="183">
        <v>1992</v>
      </c>
      <c r="L3109" t="s">
        <v>629</v>
      </c>
    </row>
    <row r="3110" spans="2:12" ht="12.75" customHeight="1">
      <c r="B3110">
        <v>70</v>
      </c>
      <c r="C3110">
        <v>3000</v>
      </c>
      <c r="D3110" s="181">
        <v>33872</v>
      </c>
      <c r="E3110">
        <v>60784</v>
      </c>
      <c r="F3110" t="s">
        <v>2272</v>
      </c>
      <c r="G3110" s="167">
        <v>40101.79</v>
      </c>
      <c r="H3110">
        <v>-40101.79</v>
      </c>
      <c r="I3110">
        <v>0</v>
      </c>
      <c r="J3110" s="181">
        <v>33872</v>
      </c>
      <c r="K3110" s="183">
        <v>1992</v>
      </c>
      <c r="L3110" t="s">
        <v>629</v>
      </c>
    </row>
    <row r="3111" spans="2:12" ht="12.75" customHeight="1">
      <c r="B3111">
        <v>70</v>
      </c>
      <c r="C3111">
        <v>3000</v>
      </c>
      <c r="D3111" s="181">
        <v>34033</v>
      </c>
      <c r="E3111">
        <v>60790</v>
      </c>
      <c r="F3111" t="s">
        <v>2066</v>
      </c>
      <c r="G3111" s="167">
        <v>98332.07</v>
      </c>
      <c r="H3111">
        <v>-98332.07</v>
      </c>
      <c r="I3111">
        <v>0</v>
      </c>
      <c r="J3111" s="181">
        <v>34033</v>
      </c>
      <c r="K3111" s="183">
        <v>1993</v>
      </c>
      <c r="L3111" t="s">
        <v>629</v>
      </c>
    </row>
    <row r="3112" spans="2:12" ht="12.75" customHeight="1">
      <c r="B3112">
        <v>70</v>
      </c>
      <c r="C3112">
        <v>3000</v>
      </c>
      <c r="D3112" s="181">
        <v>29587</v>
      </c>
      <c r="E3112">
        <v>60837</v>
      </c>
      <c r="F3112" t="s">
        <v>142</v>
      </c>
      <c r="G3112" s="167">
        <v>1440</v>
      </c>
      <c r="H3112">
        <v>-1440</v>
      </c>
      <c r="I3112">
        <v>0</v>
      </c>
      <c r="J3112" s="181">
        <v>29587</v>
      </c>
      <c r="K3112" s="183">
        <v>1981</v>
      </c>
      <c r="L3112" t="s">
        <v>629</v>
      </c>
    </row>
    <row r="3113" spans="2:12" ht="12.75" customHeight="1">
      <c r="B3113">
        <v>70</v>
      </c>
      <c r="C3113">
        <v>3000</v>
      </c>
      <c r="D3113" s="181">
        <v>29587</v>
      </c>
      <c r="E3113">
        <v>60838</v>
      </c>
      <c r="F3113" t="s">
        <v>3041</v>
      </c>
      <c r="G3113" s="167">
        <v>95990</v>
      </c>
      <c r="H3113">
        <v>-95990</v>
      </c>
      <c r="I3113">
        <v>0</v>
      </c>
      <c r="J3113" s="181">
        <v>29587</v>
      </c>
      <c r="K3113" s="183">
        <v>1981</v>
      </c>
      <c r="L3113" t="s">
        <v>629</v>
      </c>
    </row>
    <row r="3114" spans="2:12" ht="12.75" customHeight="1">
      <c r="B3114">
        <v>70</v>
      </c>
      <c r="C3114">
        <v>3000</v>
      </c>
      <c r="D3114" s="181">
        <v>29587</v>
      </c>
      <c r="E3114">
        <v>60839</v>
      </c>
      <c r="F3114" t="s">
        <v>3042</v>
      </c>
      <c r="G3114" s="167">
        <v>753361</v>
      </c>
      <c r="H3114">
        <v>-753361</v>
      </c>
      <c r="I3114">
        <v>0</v>
      </c>
      <c r="J3114" s="181">
        <v>29587</v>
      </c>
      <c r="K3114" s="183">
        <v>1981</v>
      </c>
      <c r="L3114" t="s">
        <v>629</v>
      </c>
    </row>
    <row r="3115" spans="2:12" ht="12.75" customHeight="1">
      <c r="B3115">
        <v>70</v>
      </c>
      <c r="C3115">
        <v>3000</v>
      </c>
      <c r="D3115" s="181">
        <v>32610</v>
      </c>
      <c r="E3115">
        <v>60853</v>
      </c>
      <c r="F3115" t="s">
        <v>459</v>
      </c>
      <c r="G3115" s="167">
        <v>7926.28</v>
      </c>
      <c r="H3115">
        <v>-7926.28</v>
      </c>
      <c r="I3115">
        <v>0</v>
      </c>
      <c r="J3115" s="181">
        <v>32610</v>
      </c>
      <c r="K3115" s="183">
        <v>1989</v>
      </c>
      <c r="L3115" t="s">
        <v>629</v>
      </c>
    </row>
    <row r="3116" spans="2:12" ht="12.75" customHeight="1">
      <c r="B3116">
        <v>70</v>
      </c>
      <c r="C3116">
        <v>3000</v>
      </c>
      <c r="D3116" s="181">
        <v>33025</v>
      </c>
      <c r="E3116">
        <v>60870</v>
      </c>
      <c r="F3116" t="s">
        <v>3300</v>
      </c>
      <c r="G3116" s="167">
        <v>38602.620000000003</v>
      </c>
      <c r="H3116">
        <v>-38602.620000000003</v>
      </c>
      <c r="I3116">
        <v>0</v>
      </c>
      <c r="J3116" s="181">
        <v>33025</v>
      </c>
      <c r="K3116" s="183">
        <v>1990</v>
      </c>
      <c r="L3116" t="s">
        <v>629</v>
      </c>
    </row>
    <row r="3117" spans="2:12" ht="12.75" customHeight="1">
      <c r="B3117">
        <v>70</v>
      </c>
      <c r="C3117">
        <v>3000</v>
      </c>
      <c r="D3117" s="181">
        <v>33025</v>
      </c>
      <c r="E3117">
        <v>60874</v>
      </c>
      <c r="F3117" t="s">
        <v>1000</v>
      </c>
      <c r="G3117" s="167">
        <v>60551.83</v>
      </c>
      <c r="H3117">
        <v>-60551.83</v>
      </c>
      <c r="I3117">
        <v>0</v>
      </c>
      <c r="J3117" s="181">
        <v>33025</v>
      </c>
      <c r="K3117" s="183">
        <v>1990</v>
      </c>
      <c r="L3117" t="s">
        <v>629</v>
      </c>
    </row>
    <row r="3118" spans="2:12" ht="12.75" customHeight="1">
      <c r="B3118">
        <v>70</v>
      </c>
      <c r="C3118">
        <v>3000</v>
      </c>
      <c r="D3118" s="181">
        <v>33276</v>
      </c>
      <c r="E3118">
        <v>60881</v>
      </c>
      <c r="F3118" t="s">
        <v>3274</v>
      </c>
      <c r="G3118" s="167">
        <v>890.92</v>
      </c>
      <c r="H3118">
        <v>-890.92</v>
      </c>
      <c r="I3118">
        <v>0</v>
      </c>
      <c r="J3118" s="181">
        <v>33276</v>
      </c>
      <c r="K3118" s="183">
        <v>1991</v>
      </c>
      <c r="L3118" t="s">
        <v>629</v>
      </c>
    </row>
    <row r="3119" spans="2:12" ht="12.75" customHeight="1">
      <c r="B3119">
        <v>70</v>
      </c>
      <c r="C3119">
        <v>3000</v>
      </c>
      <c r="D3119" s="181">
        <v>33222</v>
      </c>
      <c r="E3119">
        <v>60882</v>
      </c>
      <c r="F3119" t="s">
        <v>3257</v>
      </c>
      <c r="G3119" s="167">
        <v>42570</v>
      </c>
      <c r="H3119">
        <v>-42570</v>
      </c>
      <c r="I3119">
        <v>0</v>
      </c>
      <c r="J3119" s="181">
        <v>33222</v>
      </c>
      <c r="K3119" s="183">
        <v>1990</v>
      </c>
      <c r="L3119" t="s">
        <v>629</v>
      </c>
    </row>
    <row r="3120" spans="2:12" ht="12.75" customHeight="1">
      <c r="B3120">
        <v>70</v>
      </c>
      <c r="C3120">
        <v>3000</v>
      </c>
      <c r="D3120" s="181">
        <v>33552</v>
      </c>
      <c r="E3120">
        <v>60893</v>
      </c>
      <c r="F3120" t="s">
        <v>2056</v>
      </c>
      <c r="G3120" s="167">
        <v>18880</v>
      </c>
      <c r="H3120">
        <v>-18880</v>
      </c>
      <c r="I3120">
        <v>0</v>
      </c>
      <c r="J3120" s="181">
        <v>33552</v>
      </c>
      <c r="K3120" s="183">
        <v>1991</v>
      </c>
      <c r="L3120" t="s">
        <v>629</v>
      </c>
    </row>
    <row r="3121" spans="2:12" ht="12.75" customHeight="1">
      <c r="B3121">
        <v>70</v>
      </c>
      <c r="C3121">
        <v>3000</v>
      </c>
      <c r="D3121" s="181">
        <v>33511</v>
      </c>
      <c r="E3121">
        <v>60896</v>
      </c>
      <c r="F3121" t="s">
        <v>2055</v>
      </c>
      <c r="G3121" s="167">
        <v>15888.95</v>
      </c>
      <c r="H3121">
        <v>-15888.95</v>
      </c>
      <c r="I3121">
        <v>0</v>
      </c>
      <c r="J3121" s="181">
        <v>33511</v>
      </c>
      <c r="K3121" s="183">
        <v>1991</v>
      </c>
      <c r="L3121" t="s">
        <v>629</v>
      </c>
    </row>
    <row r="3122" spans="2:12" ht="12.75" customHeight="1">
      <c r="B3122">
        <v>70</v>
      </c>
      <c r="C3122">
        <v>3000</v>
      </c>
      <c r="D3122" s="181">
        <v>33511</v>
      </c>
      <c r="E3122">
        <v>60897</v>
      </c>
      <c r="F3122" t="s">
        <v>2142</v>
      </c>
      <c r="G3122" s="167">
        <v>14000</v>
      </c>
      <c r="H3122">
        <v>-14000</v>
      </c>
      <c r="I3122">
        <v>0</v>
      </c>
      <c r="J3122" s="181">
        <v>33511</v>
      </c>
      <c r="K3122" s="183">
        <v>1991</v>
      </c>
      <c r="L3122" t="s">
        <v>629</v>
      </c>
    </row>
    <row r="3123" spans="2:12" ht="12.75" customHeight="1">
      <c r="B3123">
        <v>70</v>
      </c>
      <c r="C3123">
        <v>3000</v>
      </c>
      <c r="D3123" s="181">
        <v>33511</v>
      </c>
      <c r="E3123">
        <v>60898</v>
      </c>
      <c r="F3123" t="s">
        <v>2143</v>
      </c>
      <c r="G3123" s="167">
        <v>16000</v>
      </c>
      <c r="H3123">
        <v>-16000</v>
      </c>
      <c r="I3123">
        <v>0</v>
      </c>
      <c r="J3123" s="181">
        <v>33511</v>
      </c>
      <c r="K3123" s="183">
        <v>1991</v>
      </c>
      <c r="L3123" t="s">
        <v>629</v>
      </c>
    </row>
    <row r="3124" spans="2:12" ht="12.75" customHeight="1">
      <c r="B3124">
        <v>70</v>
      </c>
      <c r="C3124">
        <v>3000</v>
      </c>
      <c r="D3124" s="181">
        <v>33511</v>
      </c>
      <c r="E3124">
        <v>60899</v>
      </c>
      <c r="F3124" t="s">
        <v>2054</v>
      </c>
      <c r="G3124" s="167">
        <v>8495</v>
      </c>
      <c r="H3124">
        <v>-8495</v>
      </c>
      <c r="I3124">
        <v>0</v>
      </c>
      <c r="J3124" s="181">
        <v>33511</v>
      </c>
      <c r="K3124" s="183">
        <v>1991</v>
      </c>
      <c r="L3124" t="s">
        <v>629</v>
      </c>
    </row>
    <row r="3125" spans="2:12" ht="12.75" customHeight="1">
      <c r="B3125">
        <v>70</v>
      </c>
      <c r="C3125">
        <v>3000</v>
      </c>
      <c r="D3125" s="181">
        <v>34059</v>
      </c>
      <c r="E3125">
        <v>60904</v>
      </c>
      <c r="F3125" t="s">
        <v>229</v>
      </c>
      <c r="G3125" s="167">
        <v>44764.56</v>
      </c>
      <c r="H3125">
        <v>-44764.56</v>
      </c>
      <c r="I3125">
        <v>0</v>
      </c>
      <c r="J3125" s="181">
        <v>34059</v>
      </c>
      <c r="K3125" s="183">
        <v>1993</v>
      </c>
      <c r="L3125" t="s">
        <v>629</v>
      </c>
    </row>
    <row r="3126" spans="2:12" ht="12.75" customHeight="1">
      <c r="B3126">
        <v>70</v>
      </c>
      <c r="C3126">
        <v>3000</v>
      </c>
      <c r="D3126" s="181">
        <v>33909</v>
      </c>
      <c r="E3126">
        <v>60905</v>
      </c>
      <c r="F3126" t="s">
        <v>3168</v>
      </c>
      <c r="G3126" s="167">
        <v>120923.4</v>
      </c>
      <c r="H3126">
        <v>-120923.4</v>
      </c>
      <c r="I3126">
        <v>0</v>
      </c>
      <c r="J3126" s="181">
        <v>33909</v>
      </c>
      <c r="K3126" s="183">
        <v>1992</v>
      </c>
      <c r="L3126" t="s">
        <v>629</v>
      </c>
    </row>
    <row r="3127" spans="2:12" ht="12.75" customHeight="1">
      <c r="B3127">
        <v>70</v>
      </c>
      <c r="C3127">
        <v>3000</v>
      </c>
      <c r="D3127" s="181">
        <v>34424</v>
      </c>
      <c r="E3127">
        <v>60941</v>
      </c>
      <c r="F3127" t="s">
        <v>3308</v>
      </c>
      <c r="G3127" s="167">
        <v>18215.59</v>
      </c>
      <c r="H3127">
        <v>-18215.59</v>
      </c>
      <c r="I3127">
        <v>0</v>
      </c>
      <c r="J3127" s="181">
        <v>34424</v>
      </c>
      <c r="K3127" s="183">
        <v>1994</v>
      </c>
      <c r="L3127" t="s">
        <v>629</v>
      </c>
    </row>
    <row r="3128" spans="2:12" ht="12.75" customHeight="1">
      <c r="B3128">
        <v>70</v>
      </c>
      <c r="C3128">
        <v>3000</v>
      </c>
      <c r="D3128" s="181">
        <v>34380</v>
      </c>
      <c r="E3128">
        <v>60942</v>
      </c>
      <c r="F3128" t="s">
        <v>1898</v>
      </c>
      <c r="G3128" s="167">
        <v>16430.62</v>
      </c>
      <c r="H3128">
        <v>-16430.62</v>
      </c>
      <c r="I3128">
        <v>0</v>
      </c>
      <c r="J3128" s="181">
        <v>34380</v>
      </c>
      <c r="K3128" s="183">
        <v>1994</v>
      </c>
      <c r="L3128" t="s">
        <v>629</v>
      </c>
    </row>
    <row r="3129" spans="2:12" ht="12.75" customHeight="1">
      <c r="B3129">
        <v>70</v>
      </c>
      <c r="C3129">
        <v>3000</v>
      </c>
      <c r="D3129" s="181">
        <v>29951</v>
      </c>
      <c r="E3129">
        <v>60956</v>
      </c>
      <c r="F3129" t="s">
        <v>143</v>
      </c>
      <c r="G3129" s="167">
        <v>43797</v>
      </c>
      <c r="H3129">
        <v>-43797</v>
      </c>
      <c r="I3129">
        <v>0</v>
      </c>
      <c r="J3129" s="181">
        <v>29951</v>
      </c>
      <c r="K3129" s="183">
        <v>1981</v>
      </c>
      <c r="L3129" t="s">
        <v>629</v>
      </c>
    </row>
    <row r="3130" spans="2:12" ht="12.75" customHeight="1">
      <c r="B3130">
        <v>70</v>
      </c>
      <c r="C3130">
        <v>3000</v>
      </c>
      <c r="D3130" s="181">
        <v>29951</v>
      </c>
      <c r="E3130">
        <v>60957</v>
      </c>
      <c r="F3130" t="s">
        <v>3045</v>
      </c>
      <c r="G3130" s="167">
        <v>99</v>
      </c>
      <c r="H3130">
        <v>-99</v>
      </c>
      <c r="I3130">
        <v>0</v>
      </c>
      <c r="J3130" s="181">
        <v>29951</v>
      </c>
      <c r="K3130" s="183">
        <v>1981</v>
      </c>
      <c r="L3130" t="s">
        <v>629</v>
      </c>
    </row>
    <row r="3131" spans="2:12" ht="12.75" customHeight="1">
      <c r="B3131">
        <v>70</v>
      </c>
      <c r="C3131">
        <v>3000</v>
      </c>
      <c r="D3131" s="181">
        <v>29951</v>
      </c>
      <c r="E3131">
        <v>60958</v>
      </c>
      <c r="F3131" t="s">
        <v>144</v>
      </c>
      <c r="G3131" s="167">
        <v>767579</v>
      </c>
      <c r="H3131">
        <v>-767579</v>
      </c>
      <c r="I3131">
        <v>0</v>
      </c>
      <c r="J3131" s="181">
        <v>29951</v>
      </c>
      <c r="K3131" s="183">
        <v>1981</v>
      </c>
      <c r="L3131" t="s">
        <v>629</v>
      </c>
    </row>
    <row r="3132" spans="2:12" ht="12.75" customHeight="1">
      <c r="B3132">
        <v>70</v>
      </c>
      <c r="C3132">
        <v>3000</v>
      </c>
      <c r="D3132" s="181">
        <v>32591</v>
      </c>
      <c r="E3132">
        <v>60970</v>
      </c>
      <c r="F3132" t="s">
        <v>751</v>
      </c>
      <c r="G3132" s="167">
        <v>23121.97</v>
      </c>
      <c r="H3132">
        <v>-23121.97</v>
      </c>
      <c r="I3132">
        <v>0</v>
      </c>
      <c r="J3132" s="181">
        <v>32591</v>
      </c>
      <c r="K3132" s="183">
        <v>1989</v>
      </c>
      <c r="L3132" t="s">
        <v>629</v>
      </c>
    </row>
    <row r="3133" spans="2:12" ht="12.75" customHeight="1">
      <c r="B3133">
        <v>70</v>
      </c>
      <c r="C3133">
        <v>3000</v>
      </c>
      <c r="D3133" s="181">
        <v>32660</v>
      </c>
      <c r="E3133">
        <v>60978</v>
      </c>
      <c r="F3133" t="s">
        <v>2013</v>
      </c>
      <c r="G3133" s="167">
        <v>40616.04</v>
      </c>
      <c r="H3133">
        <v>-40616.04</v>
      </c>
      <c r="I3133">
        <v>0</v>
      </c>
      <c r="J3133" s="181">
        <v>32660</v>
      </c>
      <c r="K3133" s="183">
        <v>1989</v>
      </c>
      <c r="L3133" t="s">
        <v>629</v>
      </c>
    </row>
    <row r="3134" spans="2:12" ht="12.75" customHeight="1">
      <c r="B3134">
        <v>70</v>
      </c>
      <c r="C3134">
        <v>3000</v>
      </c>
      <c r="D3134" s="181">
        <v>33025</v>
      </c>
      <c r="E3134">
        <v>60980</v>
      </c>
      <c r="F3134" t="s">
        <v>772</v>
      </c>
      <c r="G3134" s="167">
        <v>14063.38</v>
      </c>
      <c r="H3134">
        <v>-14063.38</v>
      </c>
      <c r="I3134">
        <v>0</v>
      </c>
      <c r="J3134" s="181">
        <v>33025</v>
      </c>
      <c r="K3134" s="183">
        <v>1990</v>
      </c>
      <c r="L3134" t="s">
        <v>629</v>
      </c>
    </row>
    <row r="3135" spans="2:12" ht="12.75" customHeight="1">
      <c r="B3135">
        <v>70</v>
      </c>
      <c r="C3135">
        <v>3000</v>
      </c>
      <c r="D3135" s="181">
        <v>33025</v>
      </c>
      <c r="E3135">
        <v>60981</v>
      </c>
      <c r="F3135" t="s">
        <v>768</v>
      </c>
      <c r="G3135" s="167">
        <v>4850</v>
      </c>
      <c r="H3135">
        <v>-4850</v>
      </c>
      <c r="I3135">
        <v>0</v>
      </c>
      <c r="J3135" s="181">
        <v>33025</v>
      </c>
      <c r="K3135" s="183">
        <v>1990</v>
      </c>
      <c r="L3135" t="s">
        <v>629</v>
      </c>
    </row>
    <row r="3136" spans="2:12" ht="12.75" customHeight="1">
      <c r="B3136">
        <v>70</v>
      </c>
      <c r="C3136">
        <v>3000</v>
      </c>
      <c r="D3136" s="181">
        <v>33025</v>
      </c>
      <c r="E3136">
        <v>60985</v>
      </c>
      <c r="F3136" t="s">
        <v>1339</v>
      </c>
      <c r="G3136" s="167">
        <v>4503.0600000000004</v>
      </c>
      <c r="H3136">
        <v>-4503.0600000000004</v>
      </c>
      <c r="I3136">
        <v>0</v>
      </c>
      <c r="J3136" s="181">
        <v>33025</v>
      </c>
      <c r="K3136" s="183">
        <v>1990</v>
      </c>
      <c r="L3136" t="s">
        <v>629</v>
      </c>
    </row>
    <row r="3137" spans="2:12" ht="12.75" customHeight="1">
      <c r="B3137">
        <v>70</v>
      </c>
      <c r="C3137">
        <v>3000</v>
      </c>
      <c r="D3137" s="181">
        <v>33025</v>
      </c>
      <c r="E3137">
        <v>60986</v>
      </c>
      <c r="F3137" t="s">
        <v>773</v>
      </c>
      <c r="G3137" s="167">
        <v>16366</v>
      </c>
      <c r="H3137">
        <v>-16366</v>
      </c>
      <c r="I3137">
        <v>0</v>
      </c>
      <c r="J3137" s="181">
        <v>33025</v>
      </c>
      <c r="K3137" s="183">
        <v>1990</v>
      </c>
      <c r="L3137" t="s">
        <v>629</v>
      </c>
    </row>
    <row r="3138" spans="2:12" ht="12.75" customHeight="1">
      <c r="B3138">
        <v>70</v>
      </c>
      <c r="C3138">
        <v>3000</v>
      </c>
      <c r="D3138" s="181">
        <v>33060</v>
      </c>
      <c r="E3138">
        <v>60992</v>
      </c>
      <c r="F3138" t="s">
        <v>696</v>
      </c>
      <c r="G3138" s="167">
        <v>24700</v>
      </c>
      <c r="H3138">
        <v>-24700</v>
      </c>
      <c r="I3138">
        <v>0</v>
      </c>
      <c r="J3138" s="181">
        <v>33060</v>
      </c>
      <c r="K3138" s="183">
        <v>1990</v>
      </c>
      <c r="L3138" t="s">
        <v>629</v>
      </c>
    </row>
    <row r="3139" spans="2:12" ht="12.75" customHeight="1">
      <c r="B3139">
        <v>70</v>
      </c>
      <c r="C3139">
        <v>3000</v>
      </c>
      <c r="D3139" s="181">
        <v>33085</v>
      </c>
      <c r="E3139">
        <v>61002</v>
      </c>
      <c r="F3139" t="s">
        <v>783</v>
      </c>
      <c r="G3139" s="167">
        <v>24114</v>
      </c>
      <c r="H3139">
        <v>-24114</v>
      </c>
      <c r="I3139">
        <v>0</v>
      </c>
      <c r="J3139" s="181">
        <v>33085</v>
      </c>
      <c r="K3139" s="183">
        <v>1990</v>
      </c>
      <c r="L3139" t="s">
        <v>629</v>
      </c>
    </row>
    <row r="3140" spans="2:12" ht="12.75" customHeight="1">
      <c r="B3140">
        <v>70</v>
      </c>
      <c r="C3140">
        <v>3000</v>
      </c>
      <c r="D3140" s="181">
        <v>33085</v>
      </c>
      <c r="E3140">
        <v>61003</v>
      </c>
      <c r="F3140" t="s">
        <v>2923</v>
      </c>
      <c r="G3140" s="167">
        <v>5824</v>
      </c>
      <c r="H3140">
        <v>-5824</v>
      </c>
      <c r="I3140">
        <v>0</v>
      </c>
      <c r="J3140" s="181">
        <v>33085</v>
      </c>
      <c r="K3140" s="183">
        <v>1990</v>
      </c>
      <c r="L3140" t="s">
        <v>629</v>
      </c>
    </row>
    <row r="3141" spans="2:12" ht="12.75" customHeight="1">
      <c r="B3141">
        <v>70</v>
      </c>
      <c r="C3141">
        <v>3000</v>
      </c>
      <c r="D3141" s="181">
        <v>33085</v>
      </c>
      <c r="E3141">
        <v>61005</v>
      </c>
      <c r="F3141" t="s">
        <v>782</v>
      </c>
      <c r="G3141" s="167">
        <v>10705</v>
      </c>
      <c r="H3141">
        <v>-10705</v>
      </c>
      <c r="I3141">
        <v>0</v>
      </c>
      <c r="J3141" s="181">
        <v>33085</v>
      </c>
      <c r="K3141" s="183">
        <v>1990</v>
      </c>
      <c r="L3141" t="s">
        <v>629</v>
      </c>
    </row>
    <row r="3142" spans="2:12" ht="12.75" customHeight="1">
      <c r="B3142">
        <v>70</v>
      </c>
      <c r="C3142">
        <v>3000</v>
      </c>
      <c r="D3142" s="181">
        <v>33572</v>
      </c>
      <c r="E3142">
        <v>61017</v>
      </c>
      <c r="F3142" t="s">
        <v>3821</v>
      </c>
      <c r="G3142" s="167">
        <v>2400</v>
      </c>
      <c r="H3142">
        <v>-2400</v>
      </c>
      <c r="I3142">
        <v>0</v>
      </c>
      <c r="J3142" s="181">
        <v>33572</v>
      </c>
      <c r="K3142" s="183">
        <v>1991</v>
      </c>
      <c r="L3142" t="s">
        <v>629</v>
      </c>
    </row>
    <row r="3143" spans="2:12" ht="12.75" customHeight="1">
      <c r="B3143">
        <v>70</v>
      </c>
      <c r="C3143">
        <v>3000</v>
      </c>
      <c r="D3143" s="181">
        <v>33602</v>
      </c>
      <c r="E3143">
        <v>61018</v>
      </c>
      <c r="F3143" t="s">
        <v>3826</v>
      </c>
      <c r="G3143" s="167">
        <v>7378.21</v>
      </c>
      <c r="H3143">
        <v>-7378.21</v>
      </c>
      <c r="I3143">
        <v>0</v>
      </c>
      <c r="J3143" s="181">
        <v>33602</v>
      </c>
      <c r="K3143" s="183">
        <v>1991</v>
      </c>
      <c r="L3143" t="s">
        <v>629</v>
      </c>
    </row>
    <row r="3144" spans="2:12" ht="12.75" customHeight="1">
      <c r="B3144">
        <v>70</v>
      </c>
      <c r="C3144">
        <v>3000</v>
      </c>
      <c r="D3144" s="181">
        <v>33592</v>
      </c>
      <c r="E3144">
        <v>61019</v>
      </c>
      <c r="F3144" t="s">
        <v>3825</v>
      </c>
      <c r="G3144" s="167">
        <v>10900</v>
      </c>
      <c r="H3144">
        <v>-10900</v>
      </c>
      <c r="I3144">
        <v>0</v>
      </c>
      <c r="J3144" s="181">
        <v>33592</v>
      </c>
      <c r="K3144" s="183">
        <v>1991</v>
      </c>
      <c r="L3144" t="s">
        <v>629</v>
      </c>
    </row>
    <row r="3145" spans="2:12" ht="12.75" customHeight="1">
      <c r="B3145">
        <v>70</v>
      </c>
      <c r="C3145">
        <v>3000</v>
      </c>
      <c r="D3145" s="181">
        <v>33603</v>
      </c>
      <c r="E3145">
        <v>61020</v>
      </c>
      <c r="F3145" t="s">
        <v>3839</v>
      </c>
      <c r="G3145" s="167">
        <v>14200</v>
      </c>
      <c r="H3145">
        <v>-14200</v>
      </c>
      <c r="I3145">
        <v>0</v>
      </c>
      <c r="J3145" s="181">
        <v>33603</v>
      </c>
      <c r="K3145" s="183">
        <v>1991</v>
      </c>
      <c r="L3145" t="s">
        <v>629</v>
      </c>
    </row>
    <row r="3146" spans="2:12" ht="12.75" customHeight="1">
      <c r="B3146">
        <v>70</v>
      </c>
      <c r="C3146">
        <v>3000</v>
      </c>
      <c r="D3146" s="181">
        <v>34000</v>
      </c>
      <c r="E3146">
        <v>61042</v>
      </c>
      <c r="F3146" t="s">
        <v>208</v>
      </c>
      <c r="G3146" s="167">
        <v>8680</v>
      </c>
      <c r="H3146">
        <v>-8680</v>
      </c>
      <c r="I3146">
        <v>0</v>
      </c>
      <c r="J3146" s="181">
        <v>34000</v>
      </c>
      <c r="K3146" s="183">
        <v>1993</v>
      </c>
      <c r="L3146" t="s">
        <v>629</v>
      </c>
    </row>
    <row r="3147" spans="2:12" ht="12.75" customHeight="1">
      <c r="B3147">
        <v>70</v>
      </c>
      <c r="C3147">
        <v>3000</v>
      </c>
      <c r="D3147" s="181">
        <v>34486</v>
      </c>
      <c r="E3147">
        <v>61072</v>
      </c>
      <c r="F3147" t="s">
        <v>1628</v>
      </c>
      <c r="G3147" s="167">
        <v>30171.26</v>
      </c>
      <c r="H3147">
        <v>-30171.26</v>
      </c>
      <c r="I3147">
        <v>0</v>
      </c>
      <c r="J3147" s="181">
        <v>34486</v>
      </c>
      <c r="K3147" s="183">
        <v>1994</v>
      </c>
      <c r="L3147" t="s">
        <v>629</v>
      </c>
    </row>
    <row r="3148" spans="2:12" ht="12.75" customHeight="1">
      <c r="B3148">
        <v>70</v>
      </c>
      <c r="C3148">
        <v>3000</v>
      </c>
      <c r="D3148" s="181">
        <v>34486</v>
      </c>
      <c r="E3148">
        <v>61074</v>
      </c>
      <c r="F3148" t="s">
        <v>1626</v>
      </c>
      <c r="G3148" s="167">
        <v>13980.13</v>
      </c>
      <c r="H3148">
        <v>-13980.13</v>
      </c>
      <c r="I3148">
        <v>0</v>
      </c>
      <c r="J3148" s="181">
        <v>34486</v>
      </c>
      <c r="K3148" s="183">
        <v>1994</v>
      </c>
      <c r="L3148" t="s">
        <v>629</v>
      </c>
    </row>
    <row r="3149" spans="2:12" ht="12.75" customHeight="1">
      <c r="B3149">
        <v>70</v>
      </c>
      <c r="C3149">
        <v>3000</v>
      </c>
      <c r="D3149" s="181">
        <v>32666</v>
      </c>
      <c r="E3149">
        <v>61103</v>
      </c>
      <c r="F3149" t="s">
        <v>2018</v>
      </c>
      <c r="G3149" s="167">
        <v>12455.8</v>
      </c>
      <c r="H3149">
        <v>-12455.8</v>
      </c>
      <c r="I3149">
        <v>0</v>
      </c>
      <c r="J3149" s="181">
        <v>32666</v>
      </c>
      <c r="K3149" s="183">
        <v>1989</v>
      </c>
      <c r="L3149" t="s">
        <v>629</v>
      </c>
    </row>
    <row r="3150" spans="2:12" ht="12.75" customHeight="1">
      <c r="B3150">
        <v>70</v>
      </c>
      <c r="C3150">
        <v>3000</v>
      </c>
      <c r="D3150" s="181">
        <v>32660</v>
      </c>
      <c r="E3150">
        <v>61104</v>
      </c>
      <c r="F3150" t="s">
        <v>3282</v>
      </c>
      <c r="G3150" s="167">
        <v>5682.65</v>
      </c>
      <c r="H3150">
        <v>-5682.65</v>
      </c>
      <c r="I3150">
        <v>0</v>
      </c>
      <c r="J3150" s="181">
        <v>32660</v>
      </c>
      <c r="K3150" s="183">
        <v>1989</v>
      </c>
      <c r="L3150" t="s">
        <v>629</v>
      </c>
    </row>
    <row r="3151" spans="2:12" ht="12.75" customHeight="1">
      <c r="B3151">
        <v>70</v>
      </c>
      <c r="C3151">
        <v>3000</v>
      </c>
      <c r="D3151" s="181">
        <v>33025</v>
      </c>
      <c r="E3151">
        <v>61108</v>
      </c>
      <c r="F3151" t="s">
        <v>3296</v>
      </c>
      <c r="G3151" s="167">
        <v>20597.22</v>
      </c>
      <c r="H3151">
        <v>-20597.22</v>
      </c>
      <c r="I3151">
        <v>0</v>
      </c>
      <c r="J3151" s="181">
        <v>33025</v>
      </c>
      <c r="K3151" s="183">
        <v>1990</v>
      </c>
      <c r="L3151" t="s">
        <v>629</v>
      </c>
    </row>
    <row r="3152" spans="2:12" ht="12.75" customHeight="1">
      <c r="B3152">
        <v>70</v>
      </c>
      <c r="C3152">
        <v>3000</v>
      </c>
      <c r="D3152" s="181">
        <v>33056</v>
      </c>
      <c r="E3152">
        <v>61111</v>
      </c>
      <c r="F3152" t="s">
        <v>985</v>
      </c>
      <c r="G3152" s="167">
        <v>14839.25</v>
      </c>
      <c r="H3152">
        <v>-14839.25</v>
      </c>
      <c r="I3152">
        <v>0</v>
      </c>
      <c r="J3152" s="181">
        <v>33056</v>
      </c>
      <c r="K3152" s="183">
        <v>1990</v>
      </c>
      <c r="L3152" t="s">
        <v>629</v>
      </c>
    </row>
    <row r="3153" spans="2:12" ht="12.75" customHeight="1">
      <c r="B3153">
        <v>70</v>
      </c>
      <c r="C3153">
        <v>3000</v>
      </c>
      <c r="D3153" s="181">
        <v>33025</v>
      </c>
      <c r="E3153">
        <v>61117</v>
      </c>
      <c r="F3153" t="s">
        <v>1404</v>
      </c>
      <c r="G3153" s="167">
        <v>10368.86</v>
      </c>
      <c r="H3153">
        <v>-10368.86</v>
      </c>
      <c r="I3153">
        <v>0</v>
      </c>
      <c r="J3153" s="181">
        <v>33025</v>
      </c>
      <c r="K3153" s="183">
        <v>1990</v>
      </c>
      <c r="L3153" t="s">
        <v>629</v>
      </c>
    </row>
    <row r="3154" spans="2:12" ht="12.75" customHeight="1">
      <c r="B3154">
        <v>70</v>
      </c>
      <c r="C3154">
        <v>3000</v>
      </c>
      <c r="D3154" s="181">
        <v>33025</v>
      </c>
      <c r="E3154">
        <v>61118</v>
      </c>
      <c r="F3154" t="s">
        <v>3741</v>
      </c>
      <c r="G3154" s="167">
        <v>25804</v>
      </c>
      <c r="H3154">
        <v>-25804</v>
      </c>
      <c r="I3154">
        <v>0</v>
      </c>
      <c r="J3154" s="181">
        <v>33025</v>
      </c>
      <c r="K3154" s="183">
        <v>1990</v>
      </c>
      <c r="L3154" t="s">
        <v>629</v>
      </c>
    </row>
    <row r="3155" spans="2:12" ht="12.75" customHeight="1">
      <c r="B3155">
        <v>70</v>
      </c>
      <c r="C3155">
        <v>3000</v>
      </c>
      <c r="D3155" s="181">
        <v>33603</v>
      </c>
      <c r="E3155">
        <v>61137</v>
      </c>
      <c r="F3155" t="s">
        <v>2060</v>
      </c>
      <c r="G3155" s="167">
        <v>255905</v>
      </c>
      <c r="H3155">
        <v>-255905</v>
      </c>
      <c r="I3155">
        <v>0</v>
      </c>
      <c r="J3155" s="181">
        <v>33603</v>
      </c>
      <c r="K3155" s="183">
        <v>1991</v>
      </c>
      <c r="L3155" t="s">
        <v>629</v>
      </c>
    </row>
    <row r="3156" spans="2:12" ht="12.75" customHeight="1">
      <c r="B3156">
        <v>70</v>
      </c>
      <c r="C3156">
        <v>3000</v>
      </c>
      <c r="D3156" s="181">
        <v>33603</v>
      </c>
      <c r="E3156">
        <v>61138</v>
      </c>
      <c r="F3156" t="s">
        <v>3867</v>
      </c>
      <c r="G3156" s="167">
        <v>144407.67999999999</v>
      </c>
      <c r="H3156">
        <v>-144407.67999999999</v>
      </c>
      <c r="I3156">
        <v>0</v>
      </c>
      <c r="J3156" s="181">
        <v>33603</v>
      </c>
      <c r="K3156" s="183">
        <v>1991</v>
      </c>
      <c r="L3156" t="s">
        <v>629</v>
      </c>
    </row>
    <row r="3157" spans="2:12" ht="12.75" customHeight="1">
      <c r="B3157">
        <v>70</v>
      </c>
      <c r="C3157">
        <v>3000</v>
      </c>
      <c r="D3157" s="181">
        <v>33603</v>
      </c>
      <c r="E3157">
        <v>61139</v>
      </c>
      <c r="F3157" t="s">
        <v>3845</v>
      </c>
      <c r="G3157" s="167">
        <v>19590.98</v>
      </c>
      <c r="H3157">
        <v>-19590.98</v>
      </c>
      <c r="I3157">
        <v>0</v>
      </c>
      <c r="J3157" s="181">
        <v>33603</v>
      </c>
      <c r="K3157" s="183">
        <v>1991</v>
      </c>
      <c r="L3157" t="s">
        <v>629</v>
      </c>
    </row>
    <row r="3158" spans="2:12" ht="12.75" customHeight="1">
      <c r="B3158">
        <v>70</v>
      </c>
      <c r="C3158">
        <v>3000</v>
      </c>
      <c r="D3158" s="181">
        <v>33603</v>
      </c>
      <c r="E3158">
        <v>61142</v>
      </c>
      <c r="F3158" t="s">
        <v>3838</v>
      </c>
      <c r="G3158" s="167">
        <v>13250</v>
      </c>
      <c r="H3158">
        <v>-13250</v>
      </c>
      <c r="I3158">
        <v>0</v>
      </c>
      <c r="J3158" s="181">
        <v>33603</v>
      </c>
      <c r="K3158" s="183">
        <v>1991</v>
      </c>
      <c r="L3158" t="s">
        <v>629</v>
      </c>
    </row>
    <row r="3159" spans="2:12" ht="12.75" customHeight="1">
      <c r="B3159">
        <v>70</v>
      </c>
      <c r="C3159">
        <v>3000</v>
      </c>
      <c r="D3159" s="181">
        <v>33603</v>
      </c>
      <c r="E3159">
        <v>61143</v>
      </c>
      <c r="F3159" t="s">
        <v>3862</v>
      </c>
      <c r="G3159" s="167">
        <v>60419</v>
      </c>
      <c r="H3159">
        <v>-60419</v>
      </c>
      <c r="I3159">
        <v>0</v>
      </c>
      <c r="J3159" s="181">
        <v>33603</v>
      </c>
      <c r="K3159" s="183">
        <v>1991</v>
      </c>
      <c r="L3159" t="s">
        <v>629</v>
      </c>
    </row>
    <row r="3160" spans="2:12" ht="12.75" customHeight="1">
      <c r="B3160">
        <v>70</v>
      </c>
      <c r="C3160">
        <v>3000</v>
      </c>
      <c r="D3160" s="181">
        <v>33603</v>
      </c>
      <c r="E3160">
        <v>61144</v>
      </c>
      <c r="F3160" t="s">
        <v>3840</v>
      </c>
      <c r="G3160" s="167">
        <v>15450</v>
      </c>
      <c r="H3160">
        <v>-15450</v>
      </c>
      <c r="I3160">
        <v>0</v>
      </c>
      <c r="J3160" s="181">
        <v>33603</v>
      </c>
      <c r="K3160" s="183">
        <v>1991</v>
      </c>
      <c r="L3160" t="s">
        <v>629</v>
      </c>
    </row>
    <row r="3161" spans="2:12" ht="12.75" customHeight="1">
      <c r="B3161">
        <v>70</v>
      </c>
      <c r="C3161">
        <v>3000</v>
      </c>
      <c r="D3161" s="181">
        <v>33603</v>
      </c>
      <c r="E3161">
        <v>61145</v>
      </c>
      <c r="F3161" t="s">
        <v>3837</v>
      </c>
      <c r="G3161" s="167">
        <v>11988.02</v>
      </c>
      <c r="H3161">
        <v>-11988.02</v>
      </c>
      <c r="I3161">
        <v>0</v>
      </c>
      <c r="J3161" s="181">
        <v>33603</v>
      </c>
      <c r="K3161" s="183">
        <v>1991</v>
      </c>
      <c r="L3161" t="s">
        <v>629</v>
      </c>
    </row>
    <row r="3162" spans="2:12" ht="12.75" customHeight="1">
      <c r="B3162">
        <v>70</v>
      </c>
      <c r="C3162">
        <v>3000</v>
      </c>
      <c r="D3162" s="181">
        <v>33603</v>
      </c>
      <c r="E3162">
        <v>61146</v>
      </c>
      <c r="F3162" t="s">
        <v>3828</v>
      </c>
      <c r="G3162" s="167">
        <v>1870</v>
      </c>
      <c r="H3162">
        <v>-1870</v>
      </c>
      <c r="I3162">
        <v>0</v>
      </c>
      <c r="J3162" s="181">
        <v>33603</v>
      </c>
      <c r="K3162" s="183">
        <v>1991</v>
      </c>
      <c r="L3162" t="s">
        <v>629</v>
      </c>
    </row>
    <row r="3163" spans="2:12" ht="12.75" customHeight="1">
      <c r="B3163">
        <v>70</v>
      </c>
      <c r="C3163">
        <v>3000</v>
      </c>
      <c r="D3163" s="181">
        <v>33603</v>
      </c>
      <c r="E3163">
        <v>61147</v>
      </c>
      <c r="F3163" t="s">
        <v>3861</v>
      </c>
      <c r="G3163" s="167">
        <v>53478.3</v>
      </c>
      <c r="H3163">
        <v>-53478.3</v>
      </c>
      <c r="I3163">
        <v>0</v>
      </c>
      <c r="J3163" s="181">
        <v>33603</v>
      </c>
      <c r="K3163" s="183">
        <v>1991</v>
      </c>
      <c r="L3163" t="s">
        <v>629</v>
      </c>
    </row>
    <row r="3164" spans="2:12" ht="12.75" customHeight="1">
      <c r="B3164">
        <v>70</v>
      </c>
      <c r="C3164">
        <v>3000</v>
      </c>
      <c r="D3164" s="181">
        <v>33603</v>
      </c>
      <c r="E3164">
        <v>61149</v>
      </c>
      <c r="F3164" t="s">
        <v>3869</v>
      </c>
      <c r="G3164" s="167">
        <v>160479.22</v>
      </c>
      <c r="H3164">
        <v>-160479.22</v>
      </c>
      <c r="I3164">
        <v>0</v>
      </c>
      <c r="J3164" s="181">
        <v>33603</v>
      </c>
      <c r="K3164" s="183">
        <v>1991</v>
      </c>
      <c r="L3164" t="s">
        <v>629</v>
      </c>
    </row>
    <row r="3165" spans="2:12" ht="12.75" customHeight="1">
      <c r="B3165">
        <v>70</v>
      </c>
      <c r="C3165">
        <v>3000</v>
      </c>
      <c r="D3165" s="181">
        <v>33603</v>
      </c>
      <c r="E3165">
        <v>61152</v>
      </c>
      <c r="F3165" t="s">
        <v>3844</v>
      </c>
      <c r="G3165" s="167">
        <v>18290.7</v>
      </c>
      <c r="H3165">
        <v>-18290.7</v>
      </c>
      <c r="I3165">
        <v>0</v>
      </c>
      <c r="J3165" s="181">
        <v>33603</v>
      </c>
      <c r="K3165" s="183">
        <v>1991</v>
      </c>
      <c r="L3165" t="s">
        <v>629</v>
      </c>
    </row>
    <row r="3166" spans="2:12" ht="12.75" customHeight="1">
      <c r="B3166">
        <v>70</v>
      </c>
      <c r="C3166">
        <v>3000</v>
      </c>
      <c r="D3166" s="181">
        <v>33603</v>
      </c>
      <c r="E3166">
        <v>61153</v>
      </c>
      <c r="F3166" t="s">
        <v>3841</v>
      </c>
      <c r="G3166" s="167">
        <v>16155.05</v>
      </c>
      <c r="H3166">
        <v>-16155.05</v>
      </c>
      <c r="I3166">
        <v>0</v>
      </c>
      <c r="J3166" s="181">
        <v>33603</v>
      </c>
      <c r="K3166" s="183">
        <v>1991</v>
      </c>
      <c r="L3166" t="s">
        <v>629</v>
      </c>
    </row>
    <row r="3167" spans="2:12" ht="12.75" customHeight="1">
      <c r="B3167">
        <v>70</v>
      </c>
      <c r="C3167">
        <v>3000</v>
      </c>
      <c r="D3167" s="181">
        <v>33603</v>
      </c>
      <c r="E3167">
        <v>61154</v>
      </c>
      <c r="F3167" t="s">
        <v>3830</v>
      </c>
      <c r="G3167" s="167">
        <v>2948</v>
      </c>
      <c r="H3167">
        <v>-2948</v>
      </c>
      <c r="I3167">
        <v>0</v>
      </c>
      <c r="J3167" s="181">
        <v>33603</v>
      </c>
      <c r="K3167" s="183">
        <v>1991</v>
      </c>
      <c r="L3167" t="s">
        <v>629</v>
      </c>
    </row>
    <row r="3168" spans="2:12" ht="12.75" customHeight="1">
      <c r="B3168">
        <v>70</v>
      </c>
      <c r="C3168">
        <v>3000</v>
      </c>
      <c r="D3168" s="181">
        <v>33938</v>
      </c>
      <c r="E3168">
        <v>61157</v>
      </c>
      <c r="F3168" t="s">
        <v>1684</v>
      </c>
      <c r="G3168" s="167">
        <v>181739.19</v>
      </c>
      <c r="H3168">
        <v>-181739.19</v>
      </c>
      <c r="I3168">
        <v>0</v>
      </c>
      <c r="J3168" s="181">
        <v>33938</v>
      </c>
      <c r="K3168" s="183">
        <v>1992</v>
      </c>
      <c r="L3168" t="s">
        <v>629</v>
      </c>
    </row>
    <row r="3169" spans="2:12" ht="12.75" customHeight="1">
      <c r="B3169">
        <v>70</v>
      </c>
      <c r="C3169">
        <v>3000</v>
      </c>
      <c r="D3169" s="181">
        <v>33938</v>
      </c>
      <c r="E3169">
        <v>61158</v>
      </c>
      <c r="F3169" t="s">
        <v>3228</v>
      </c>
      <c r="G3169" s="167">
        <v>241400.41</v>
      </c>
      <c r="H3169">
        <v>-241400.41</v>
      </c>
      <c r="I3169">
        <v>0</v>
      </c>
      <c r="J3169" s="181">
        <v>33938</v>
      </c>
      <c r="K3169" s="183">
        <v>1992</v>
      </c>
      <c r="L3169" t="s">
        <v>629</v>
      </c>
    </row>
    <row r="3170" spans="2:12" ht="12.75" customHeight="1">
      <c r="B3170">
        <v>70</v>
      </c>
      <c r="C3170">
        <v>3000</v>
      </c>
      <c r="D3170" s="181">
        <v>33938</v>
      </c>
      <c r="E3170">
        <v>61159</v>
      </c>
      <c r="F3170" t="s">
        <v>3227</v>
      </c>
      <c r="G3170" s="167">
        <v>217450.66</v>
      </c>
      <c r="H3170">
        <v>-217450.66</v>
      </c>
      <c r="I3170">
        <v>0</v>
      </c>
      <c r="J3170" s="181">
        <v>33938</v>
      </c>
      <c r="K3170" s="183">
        <v>1992</v>
      </c>
      <c r="L3170" t="s">
        <v>629</v>
      </c>
    </row>
    <row r="3171" spans="2:12" ht="12.75" customHeight="1">
      <c r="B3171">
        <v>70</v>
      </c>
      <c r="C3171">
        <v>3000</v>
      </c>
      <c r="D3171" s="181">
        <v>33938</v>
      </c>
      <c r="E3171">
        <v>61160</v>
      </c>
      <c r="F3171" t="s">
        <v>3169</v>
      </c>
      <c r="G3171" s="167">
        <v>69330.22</v>
      </c>
      <c r="H3171">
        <v>-69330.22</v>
      </c>
      <c r="I3171">
        <v>0</v>
      </c>
      <c r="J3171" s="181">
        <v>33938</v>
      </c>
      <c r="K3171" s="183">
        <v>1992</v>
      </c>
      <c r="L3171" t="s">
        <v>629</v>
      </c>
    </row>
    <row r="3172" spans="2:12" ht="12.75" customHeight="1">
      <c r="B3172">
        <v>70</v>
      </c>
      <c r="C3172">
        <v>3000</v>
      </c>
      <c r="D3172" s="181">
        <v>34089</v>
      </c>
      <c r="E3172">
        <v>61161</v>
      </c>
      <c r="F3172" t="s">
        <v>2067</v>
      </c>
      <c r="G3172" s="167">
        <v>54460</v>
      </c>
      <c r="H3172">
        <v>-54460</v>
      </c>
      <c r="I3172">
        <v>0</v>
      </c>
      <c r="J3172" s="181">
        <v>34089</v>
      </c>
      <c r="K3172" s="183">
        <v>1993</v>
      </c>
      <c r="L3172" t="s">
        <v>629</v>
      </c>
    </row>
    <row r="3173" spans="2:12" ht="12.75" customHeight="1">
      <c r="B3173">
        <v>70</v>
      </c>
      <c r="C3173">
        <v>3000</v>
      </c>
      <c r="D3173" s="181">
        <v>33938</v>
      </c>
      <c r="E3173">
        <v>61166</v>
      </c>
      <c r="F3173" t="s">
        <v>1683</v>
      </c>
      <c r="G3173" s="167">
        <v>112698.65</v>
      </c>
      <c r="H3173">
        <v>-106598.47</v>
      </c>
      <c r="I3173">
        <v>6100.18</v>
      </c>
      <c r="J3173" s="181">
        <v>33938</v>
      </c>
      <c r="K3173" s="183">
        <v>1992</v>
      </c>
      <c r="L3173" t="s">
        <v>629</v>
      </c>
    </row>
    <row r="3174" spans="2:12" ht="12.75" customHeight="1">
      <c r="B3174">
        <v>70</v>
      </c>
      <c r="C3174">
        <v>3000</v>
      </c>
      <c r="D3174" s="181">
        <v>32850</v>
      </c>
      <c r="E3174">
        <v>61197</v>
      </c>
      <c r="F3174" t="s">
        <v>726</v>
      </c>
      <c r="G3174" s="167">
        <v>35110</v>
      </c>
      <c r="H3174">
        <v>-35110</v>
      </c>
      <c r="I3174">
        <v>0</v>
      </c>
      <c r="J3174" s="181">
        <v>32850</v>
      </c>
      <c r="K3174" s="183">
        <v>1989</v>
      </c>
      <c r="L3174" t="s">
        <v>629</v>
      </c>
    </row>
    <row r="3175" spans="2:12" ht="12.75" customHeight="1">
      <c r="B3175">
        <v>70</v>
      </c>
      <c r="C3175">
        <v>3000</v>
      </c>
      <c r="D3175" s="181">
        <v>32825</v>
      </c>
      <c r="E3175">
        <v>61201</v>
      </c>
      <c r="F3175" t="s">
        <v>722</v>
      </c>
      <c r="G3175" s="167">
        <v>9715.64</v>
      </c>
      <c r="H3175">
        <v>-9715.64</v>
      </c>
      <c r="I3175">
        <v>0</v>
      </c>
      <c r="J3175" s="181">
        <v>32825</v>
      </c>
      <c r="K3175" s="183">
        <v>1989</v>
      </c>
      <c r="L3175" t="s">
        <v>629</v>
      </c>
    </row>
    <row r="3176" spans="2:12" ht="12.75" customHeight="1">
      <c r="B3176">
        <v>70</v>
      </c>
      <c r="C3176">
        <v>3000</v>
      </c>
      <c r="D3176" s="181">
        <v>32763</v>
      </c>
      <c r="E3176">
        <v>61203</v>
      </c>
      <c r="F3176" t="s">
        <v>1001</v>
      </c>
      <c r="G3176" s="167">
        <v>179196.43</v>
      </c>
      <c r="H3176">
        <v>-179196.43</v>
      </c>
      <c r="I3176">
        <v>0</v>
      </c>
      <c r="J3176" s="181">
        <v>32763</v>
      </c>
      <c r="K3176" s="183">
        <v>1989</v>
      </c>
      <c r="L3176" t="s">
        <v>629</v>
      </c>
    </row>
    <row r="3177" spans="2:12" ht="12.75" customHeight="1">
      <c r="B3177">
        <v>70</v>
      </c>
      <c r="C3177">
        <v>3000</v>
      </c>
      <c r="D3177" s="181">
        <v>32660</v>
      </c>
      <c r="E3177">
        <v>61204</v>
      </c>
      <c r="F3177" t="s">
        <v>754</v>
      </c>
      <c r="G3177" s="167">
        <v>12025.72</v>
      </c>
      <c r="H3177">
        <v>-12025.72</v>
      </c>
      <c r="I3177">
        <v>0</v>
      </c>
      <c r="J3177" s="181">
        <v>32660</v>
      </c>
      <c r="K3177" s="183">
        <v>1989</v>
      </c>
      <c r="L3177" t="s">
        <v>629</v>
      </c>
    </row>
    <row r="3178" spans="2:12" ht="12.75" customHeight="1">
      <c r="B3178">
        <v>70</v>
      </c>
      <c r="C3178">
        <v>3000</v>
      </c>
      <c r="D3178" s="181">
        <v>33025</v>
      </c>
      <c r="E3178">
        <v>61206</v>
      </c>
      <c r="F3178" t="s">
        <v>779</v>
      </c>
      <c r="G3178" s="167">
        <v>117803</v>
      </c>
      <c r="H3178">
        <v>-117803</v>
      </c>
      <c r="I3178">
        <v>0</v>
      </c>
      <c r="J3178" s="181">
        <v>33025</v>
      </c>
      <c r="K3178" s="183">
        <v>1990</v>
      </c>
      <c r="L3178" t="s">
        <v>629</v>
      </c>
    </row>
    <row r="3179" spans="2:12" ht="12.75" customHeight="1">
      <c r="B3179">
        <v>70</v>
      </c>
      <c r="C3179">
        <v>3000</v>
      </c>
      <c r="D3179" s="181">
        <v>33025</v>
      </c>
      <c r="E3179">
        <v>61207</v>
      </c>
      <c r="F3179" t="s">
        <v>778</v>
      </c>
      <c r="G3179" s="167">
        <v>95346</v>
      </c>
      <c r="H3179">
        <v>-95346</v>
      </c>
      <c r="I3179">
        <v>0</v>
      </c>
      <c r="J3179" s="181">
        <v>33025</v>
      </c>
      <c r="K3179" s="183">
        <v>1990</v>
      </c>
      <c r="L3179" t="s">
        <v>629</v>
      </c>
    </row>
    <row r="3180" spans="2:12" ht="12.75" customHeight="1">
      <c r="B3180">
        <v>70</v>
      </c>
      <c r="C3180">
        <v>3000</v>
      </c>
      <c r="D3180" s="181">
        <v>33025</v>
      </c>
      <c r="E3180">
        <v>61208</v>
      </c>
      <c r="F3180" t="s">
        <v>776</v>
      </c>
      <c r="G3180" s="167">
        <v>83375</v>
      </c>
      <c r="H3180">
        <v>-83375</v>
      </c>
      <c r="I3180">
        <v>0</v>
      </c>
      <c r="J3180" s="181">
        <v>33025</v>
      </c>
      <c r="K3180" s="183">
        <v>1990</v>
      </c>
      <c r="L3180" t="s">
        <v>629</v>
      </c>
    </row>
    <row r="3181" spans="2:12" ht="12.75" customHeight="1">
      <c r="B3181">
        <v>70</v>
      </c>
      <c r="C3181">
        <v>3000</v>
      </c>
      <c r="D3181" s="181">
        <v>33298</v>
      </c>
      <c r="E3181">
        <v>61212</v>
      </c>
      <c r="F3181" t="s">
        <v>3420</v>
      </c>
      <c r="G3181" s="167">
        <v>5905.25</v>
      </c>
      <c r="H3181">
        <v>-5905.25</v>
      </c>
      <c r="I3181">
        <v>0</v>
      </c>
      <c r="J3181" s="181">
        <v>33298</v>
      </c>
      <c r="K3181" s="183">
        <v>1991</v>
      </c>
      <c r="L3181" t="s">
        <v>629</v>
      </c>
    </row>
    <row r="3182" spans="2:12" ht="12.75" customHeight="1">
      <c r="B3182">
        <v>70</v>
      </c>
      <c r="C3182">
        <v>3000</v>
      </c>
      <c r="D3182" s="181">
        <v>33127</v>
      </c>
      <c r="E3182">
        <v>61218</v>
      </c>
      <c r="F3182" t="s">
        <v>1693</v>
      </c>
      <c r="G3182" s="167">
        <v>13986</v>
      </c>
      <c r="H3182">
        <v>-13986</v>
      </c>
      <c r="I3182">
        <v>0</v>
      </c>
      <c r="J3182" s="181">
        <v>33127</v>
      </c>
      <c r="K3182" s="183">
        <v>1990</v>
      </c>
      <c r="L3182" t="s">
        <v>629</v>
      </c>
    </row>
    <row r="3183" spans="2:12" ht="12.75" customHeight="1">
      <c r="B3183">
        <v>70</v>
      </c>
      <c r="C3183">
        <v>3000</v>
      </c>
      <c r="D3183" s="181">
        <v>33686</v>
      </c>
      <c r="E3183">
        <v>61236</v>
      </c>
      <c r="F3183" t="s">
        <v>2062</v>
      </c>
      <c r="G3183" s="167">
        <v>133592.35</v>
      </c>
      <c r="H3183">
        <v>-133592.35</v>
      </c>
      <c r="I3183">
        <v>0</v>
      </c>
      <c r="J3183" s="181">
        <v>33686</v>
      </c>
      <c r="K3183" s="183">
        <v>1992</v>
      </c>
      <c r="L3183" t="s">
        <v>629</v>
      </c>
    </row>
    <row r="3184" spans="2:12" ht="12.75" customHeight="1">
      <c r="B3184">
        <v>70</v>
      </c>
      <c r="C3184">
        <v>3000</v>
      </c>
      <c r="D3184" s="181">
        <v>34213</v>
      </c>
      <c r="E3184">
        <v>61258</v>
      </c>
      <c r="F3184" t="s">
        <v>1630</v>
      </c>
      <c r="G3184" s="167">
        <v>10196.33</v>
      </c>
      <c r="H3184">
        <v>-10196.33</v>
      </c>
      <c r="I3184">
        <v>0</v>
      </c>
      <c r="J3184" s="181">
        <v>34213</v>
      </c>
      <c r="K3184" s="183">
        <v>1993</v>
      </c>
      <c r="L3184" t="s">
        <v>629</v>
      </c>
    </row>
    <row r="3185" spans="2:12" ht="12.75" customHeight="1">
      <c r="B3185">
        <v>70</v>
      </c>
      <c r="C3185">
        <v>3000</v>
      </c>
      <c r="D3185" s="181">
        <v>34213</v>
      </c>
      <c r="E3185">
        <v>61259</v>
      </c>
      <c r="F3185" t="s">
        <v>1630</v>
      </c>
      <c r="G3185" s="167">
        <v>10196.34</v>
      </c>
      <c r="H3185">
        <v>-10196.34</v>
      </c>
      <c r="I3185">
        <v>0</v>
      </c>
      <c r="J3185" s="181">
        <v>34213</v>
      </c>
      <c r="K3185" s="183">
        <v>1993</v>
      </c>
      <c r="L3185" t="s">
        <v>629</v>
      </c>
    </row>
    <row r="3186" spans="2:12" ht="12.75" customHeight="1">
      <c r="B3186">
        <v>70</v>
      </c>
      <c r="C3186">
        <v>3000</v>
      </c>
      <c r="D3186" s="181">
        <v>34638</v>
      </c>
      <c r="E3186">
        <v>61274</v>
      </c>
      <c r="F3186" t="s">
        <v>2076</v>
      </c>
      <c r="G3186" s="167">
        <v>6200</v>
      </c>
      <c r="H3186">
        <v>-6200</v>
      </c>
      <c r="I3186">
        <v>0</v>
      </c>
      <c r="J3186" s="181">
        <v>34638</v>
      </c>
      <c r="K3186" s="183">
        <v>1994</v>
      </c>
      <c r="L3186" t="s">
        <v>629</v>
      </c>
    </row>
    <row r="3187" spans="2:12" ht="12.75" customHeight="1">
      <c r="B3187">
        <v>70</v>
      </c>
      <c r="C3187">
        <v>3000</v>
      </c>
      <c r="D3187" s="181">
        <v>34577</v>
      </c>
      <c r="E3187">
        <v>61275</v>
      </c>
      <c r="F3187" t="s">
        <v>2074</v>
      </c>
      <c r="G3187" s="167">
        <v>60399.66</v>
      </c>
      <c r="H3187">
        <v>-60399.66</v>
      </c>
      <c r="I3187">
        <v>0</v>
      </c>
      <c r="J3187" s="181">
        <v>34577</v>
      </c>
      <c r="K3187" s="183">
        <v>1994</v>
      </c>
      <c r="L3187" t="s">
        <v>629</v>
      </c>
    </row>
    <row r="3188" spans="2:12" ht="12.75" customHeight="1">
      <c r="B3188">
        <v>70</v>
      </c>
      <c r="C3188">
        <v>3000</v>
      </c>
      <c r="D3188" s="181">
        <v>34577</v>
      </c>
      <c r="E3188">
        <v>61276</v>
      </c>
      <c r="F3188" t="s">
        <v>888</v>
      </c>
      <c r="G3188" s="167">
        <v>61071</v>
      </c>
      <c r="H3188">
        <v>-61071</v>
      </c>
      <c r="I3188">
        <v>0</v>
      </c>
      <c r="J3188" s="181">
        <v>34577</v>
      </c>
      <c r="K3188" s="183">
        <v>1994</v>
      </c>
      <c r="L3188" t="s">
        <v>629</v>
      </c>
    </row>
    <row r="3189" spans="2:12" ht="12.75" customHeight="1">
      <c r="B3189">
        <v>70</v>
      </c>
      <c r="C3189">
        <v>3000</v>
      </c>
      <c r="D3189" s="181">
        <v>30589</v>
      </c>
      <c r="E3189">
        <v>61313</v>
      </c>
      <c r="F3189" t="s">
        <v>3061</v>
      </c>
      <c r="G3189" s="167">
        <v>97237</v>
      </c>
      <c r="H3189">
        <v>-97237</v>
      </c>
      <c r="I3189">
        <v>0</v>
      </c>
      <c r="J3189" s="181">
        <v>30589</v>
      </c>
      <c r="K3189" s="183">
        <v>1983</v>
      </c>
      <c r="L3189" t="s">
        <v>629</v>
      </c>
    </row>
    <row r="3190" spans="2:12" ht="12.75" customHeight="1">
      <c r="B3190">
        <v>70</v>
      </c>
      <c r="C3190">
        <v>3000</v>
      </c>
      <c r="D3190" s="181">
        <v>30589</v>
      </c>
      <c r="E3190">
        <v>61314</v>
      </c>
      <c r="F3190" t="s">
        <v>146</v>
      </c>
      <c r="G3190" s="167">
        <v>112254</v>
      </c>
      <c r="H3190">
        <v>-112254</v>
      </c>
      <c r="I3190">
        <v>0</v>
      </c>
      <c r="J3190" s="181">
        <v>30589</v>
      </c>
      <c r="K3190" s="183">
        <v>1983</v>
      </c>
      <c r="L3190" t="s">
        <v>629</v>
      </c>
    </row>
    <row r="3191" spans="2:12" ht="12.75" customHeight="1">
      <c r="B3191">
        <v>70</v>
      </c>
      <c r="C3191">
        <v>3000</v>
      </c>
      <c r="D3191" s="181">
        <v>30569</v>
      </c>
      <c r="E3191">
        <v>61319</v>
      </c>
      <c r="F3191" t="s">
        <v>145</v>
      </c>
      <c r="G3191" s="167">
        <v>521132</v>
      </c>
      <c r="H3191">
        <v>-521132</v>
      </c>
      <c r="I3191">
        <v>0</v>
      </c>
      <c r="J3191" s="181">
        <v>30569</v>
      </c>
      <c r="K3191" s="183">
        <v>1983</v>
      </c>
      <c r="L3191" t="s">
        <v>629</v>
      </c>
    </row>
    <row r="3192" spans="2:12" ht="12.75" customHeight="1">
      <c r="B3192">
        <v>70</v>
      </c>
      <c r="C3192">
        <v>3000</v>
      </c>
      <c r="D3192" s="181">
        <v>32660</v>
      </c>
      <c r="E3192">
        <v>61322</v>
      </c>
      <c r="F3192" t="s">
        <v>753</v>
      </c>
      <c r="G3192" s="167">
        <v>8790.76</v>
      </c>
      <c r="H3192">
        <v>-8790.76</v>
      </c>
      <c r="I3192">
        <v>0</v>
      </c>
      <c r="J3192" s="181">
        <v>32660</v>
      </c>
      <c r="K3192" s="183">
        <v>1989</v>
      </c>
      <c r="L3192" t="s">
        <v>629</v>
      </c>
    </row>
    <row r="3193" spans="2:12" ht="12.75" customHeight="1">
      <c r="B3193">
        <v>70</v>
      </c>
      <c r="C3193">
        <v>3000</v>
      </c>
      <c r="D3193" s="181">
        <v>32660</v>
      </c>
      <c r="E3193">
        <v>61323</v>
      </c>
      <c r="F3193" t="s">
        <v>752</v>
      </c>
      <c r="G3193" s="167">
        <v>5913.4</v>
      </c>
      <c r="H3193">
        <v>-5913.4</v>
      </c>
      <c r="I3193">
        <v>0</v>
      </c>
      <c r="J3193" s="181">
        <v>32660</v>
      </c>
      <c r="K3193" s="183">
        <v>1989</v>
      </c>
      <c r="L3193" t="s">
        <v>629</v>
      </c>
    </row>
    <row r="3194" spans="2:12" ht="12.75" customHeight="1">
      <c r="B3194">
        <v>70</v>
      </c>
      <c r="C3194">
        <v>3000</v>
      </c>
      <c r="D3194" s="181">
        <v>32720</v>
      </c>
      <c r="E3194">
        <v>61328</v>
      </c>
      <c r="F3194" t="s">
        <v>2024</v>
      </c>
      <c r="G3194" s="167">
        <v>92632.11</v>
      </c>
      <c r="H3194">
        <v>-92632.11</v>
      </c>
      <c r="I3194">
        <v>0</v>
      </c>
      <c r="J3194" s="181">
        <v>32720</v>
      </c>
      <c r="K3194" s="183">
        <v>1989</v>
      </c>
      <c r="L3194" t="s">
        <v>629</v>
      </c>
    </row>
    <row r="3195" spans="2:12" ht="12.75" customHeight="1">
      <c r="B3195">
        <v>70</v>
      </c>
      <c r="C3195">
        <v>3000</v>
      </c>
      <c r="D3195" s="181">
        <v>32781</v>
      </c>
      <c r="E3195">
        <v>61331</v>
      </c>
      <c r="F3195" t="s">
        <v>715</v>
      </c>
      <c r="G3195" s="167">
        <v>35719.31</v>
      </c>
      <c r="H3195">
        <v>-35719.31</v>
      </c>
      <c r="I3195">
        <v>0</v>
      </c>
      <c r="J3195" s="181">
        <v>32781</v>
      </c>
      <c r="K3195" s="183">
        <v>1989</v>
      </c>
      <c r="L3195" t="s">
        <v>629</v>
      </c>
    </row>
    <row r="3196" spans="2:12" ht="12.75" customHeight="1">
      <c r="B3196">
        <v>70</v>
      </c>
      <c r="C3196">
        <v>3000</v>
      </c>
      <c r="D3196" s="181">
        <v>32752</v>
      </c>
      <c r="E3196">
        <v>61332</v>
      </c>
      <c r="F3196" t="s">
        <v>2758</v>
      </c>
      <c r="G3196" s="167">
        <v>16323.75</v>
      </c>
      <c r="H3196">
        <v>-16323.75</v>
      </c>
      <c r="I3196">
        <v>0</v>
      </c>
      <c r="J3196" s="181">
        <v>32752</v>
      </c>
      <c r="K3196" s="183">
        <v>1989</v>
      </c>
      <c r="L3196" t="s">
        <v>629</v>
      </c>
    </row>
    <row r="3197" spans="2:12" ht="12.75" customHeight="1">
      <c r="B3197">
        <v>70</v>
      </c>
      <c r="C3197">
        <v>3000</v>
      </c>
      <c r="D3197" s="181">
        <v>31716</v>
      </c>
      <c r="E3197">
        <v>61354</v>
      </c>
      <c r="F3197" t="s">
        <v>742</v>
      </c>
      <c r="G3197" s="167">
        <v>81510.61</v>
      </c>
      <c r="H3197">
        <v>-81510.61</v>
      </c>
      <c r="I3197">
        <v>0</v>
      </c>
      <c r="J3197" s="181">
        <v>31716</v>
      </c>
      <c r="K3197" s="183">
        <v>1986</v>
      </c>
      <c r="L3197" t="s">
        <v>629</v>
      </c>
    </row>
    <row r="3198" spans="2:12" ht="12.75" customHeight="1">
      <c r="B3198">
        <v>70</v>
      </c>
      <c r="C3198">
        <v>3000</v>
      </c>
      <c r="D3198" s="181">
        <v>32812</v>
      </c>
      <c r="E3198">
        <v>61357</v>
      </c>
      <c r="F3198" t="s">
        <v>720</v>
      </c>
      <c r="G3198" s="167">
        <v>90000</v>
      </c>
      <c r="H3198">
        <v>-90000</v>
      </c>
      <c r="I3198">
        <v>0</v>
      </c>
      <c r="J3198" s="181">
        <v>32812</v>
      </c>
      <c r="K3198" s="183">
        <v>1989</v>
      </c>
      <c r="L3198" t="s">
        <v>629</v>
      </c>
    </row>
    <row r="3199" spans="2:12" ht="12.75" customHeight="1">
      <c r="B3199">
        <v>70</v>
      </c>
      <c r="C3199">
        <v>3000</v>
      </c>
      <c r="D3199" s="181">
        <v>32812</v>
      </c>
      <c r="E3199">
        <v>61358</v>
      </c>
      <c r="F3199" t="s">
        <v>721</v>
      </c>
      <c r="G3199" s="167">
        <v>169085.16</v>
      </c>
      <c r="H3199">
        <v>-169085.16</v>
      </c>
      <c r="I3199">
        <v>0</v>
      </c>
      <c r="J3199" s="181">
        <v>32812</v>
      </c>
      <c r="K3199" s="183">
        <v>1989</v>
      </c>
      <c r="L3199" t="s">
        <v>629</v>
      </c>
    </row>
    <row r="3200" spans="2:12" ht="12.75" customHeight="1">
      <c r="B3200">
        <v>70</v>
      </c>
      <c r="C3200">
        <v>3000</v>
      </c>
      <c r="D3200" s="181">
        <v>32812</v>
      </c>
      <c r="E3200">
        <v>61359</v>
      </c>
      <c r="F3200" t="s">
        <v>717</v>
      </c>
      <c r="G3200" s="167">
        <v>6279.79</v>
      </c>
      <c r="H3200">
        <v>-6279.79</v>
      </c>
      <c r="I3200">
        <v>0</v>
      </c>
      <c r="J3200" s="181">
        <v>32812</v>
      </c>
      <c r="K3200" s="183">
        <v>1989</v>
      </c>
      <c r="L3200" t="s">
        <v>629</v>
      </c>
    </row>
    <row r="3201" spans="2:12" ht="12.75" customHeight="1">
      <c r="B3201">
        <v>70</v>
      </c>
      <c r="C3201">
        <v>3000</v>
      </c>
      <c r="D3201" s="181">
        <v>32781</v>
      </c>
      <c r="E3201">
        <v>61364</v>
      </c>
      <c r="F3201" t="s">
        <v>2763</v>
      </c>
      <c r="G3201" s="167">
        <v>13407.38</v>
      </c>
      <c r="H3201">
        <v>-13407.38</v>
      </c>
      <c r="I3201">
        <v>0</v>
      </c>
      <c r="J3201" s="181">
        <v>32781</v>
      </c>
      <c r="K3201" s="183">
        <v>1989</v>
      </c>
      <c r="L3201" t="s">
        <v>629</v>
      </c>
    </row>
    <row r="3202" spans="2:12" ht="12.75" customHeight="1">
      <c r="B3202">
        <v>70</v>
      </c>
      <c r="C3202">
        <v>3000</v>
      </c>
      <c r="D3202" s="181">
        <v>33025</v>
      </c>
      <c r="E3202">
        <v>61370</v>
      </c>
      <c r="F3202" t="s">
        <v>777</v>
      </c>
      <c r="G3202" s="167">
        <v>86348</v>
      </c>
      <c r="H3202">
        <v>-86348</v>
      </c>
      <c r="I3202">
        <v>0</v>
      </c>
      <c r="J3202" s="181">
        <v>33025</v>
      </c>
      <c r="K3202" s="183">
        <v>1990</v>
      </c>
      <c r="L3202" t="s">
        <v>629</v>
      </c>
    </row>
    <row r="3203" spans="2:12" ht="12.75" customHeight="1">
      <c r="B3203">
        <v>70</v>
      </c>
      <c r="C3203">
        <v>3000</v>
      </c>
      <c r="D3203" s="181">
        <v>33025</v>
      </c>
      <c r="E3203">
        <v>61371</v>
      </c>
      <c r="F3203" t="s">
        <v>774</v>
      </c>
      <c r="G3203" s="167">
        <v>18071</v>
      </c>
      <c r="H3203">
        <v>-18071</v>
      </c>
      <c r="I3203">
        <v>0</v>
      </c>
      <c r="J3203" s="181">
        <v>33025</v>
      </c>
      <c r="K3203" s="183">
        <v>1990</v>
      </c>
      <c r="L3203" t="s">
        <v>629</v>
      </c>
    </row>
    <row r="3204" spans="2:12" ht="12.75" customHeight="1">
      <c r="B3204">
        <v>70</v>
      </c>
      <c r="C3204">
        <v>3000</v>
      </c>
      <c r="D3204" s="181">
        <v>33025</v>
      </c>
      <c r="E3204">
        <v>61372</v>
      </c>
      <c r="F3204" t="s">
        <v>775</v>
      </c>
      <c r="G3204" s="167">
        <v>25945</v>
      </c>
      <c r="H3204">
        <v>-25945</v>
      </c>
      <c r="I3204">
        <v>0</v>
      </c>
      <c r="J3204" s="181">
        <v>33025</v>
      </c>
      <c r="K3204" s="183">
        <v>1990</v>
      </c>
      <c r="L3204" t="s">
        <v>629</v>
      </c>
    </row>
    <row r="3205" spans="2:12" ht="12.75" customHeight="1">
      <c r="B3205">
        <v>70</v>
      </c>
      <c r="C3205">
        <v>3000</v>
      </c>
      <c r="D3205" s="181">
        <v>33025</v>
      </c>
      <c r="E3205">
        <v>61376</v>
      </c>
      <c r="F3205" t="s">
        <v>771</v>
      </c>
      <c r="G3205" s="167">
        <v>11108</v>
      </c>
      <c r="H3205">
        <v>-11108</v>
      </c>
      <c r="I3205">
        <v>0</v>
      </c>
      <c r="J3205" s="181">
        <v>33025</v>
      </c>
      <c r="K3205" s="183">
        <v>1990</v>
      </c>
      <c r="L3205" t="s">
        <v>629</v>
      </c>
    </row>
    <row r="3206" spans="2:12" ht="12.75" customHeight="1">
      <c r="B3206">
        <v>70</v>
      </c>
      <c r="C3206">
        <v>3000</v>
      </c>
      <c r="D3206" s="181">
        <v>33025</v>
      </c>
      <c r="E3206">
        <v>61377</v>
      </c>
      <c r="F3206" t="s">
        <v>770</v>
      </c>
      <c r="G3206" s="167">
        <v>9647.09</v>
      </c>
      <c r="H3206">
        <v>-9647.09</v>
      </c>
      <c r="I3206">
        <v>0</v>
      </c>
      <c r="J3206" s="181">
        <v>33025</v>
      </c>
      <c r="K3206" s="183">
        <v>1990</v>
      </c>
      <c r="L3206" t="s">
        <v>629</v>
      </c>
    </row>
    <row r="3207" spans="2:12" ht="12.75" customHeight="1">
      <c r="B3207">
        <v>70</v>
      </c>
      <c r="C3207">
        <v>3000</v>
      </c>
      <c r="D3207" s="181">
        <v>33141</v>
      </c>
      <c r="E3207">
        <v>61383</v>
      </c>
      <c r="F3207" t="s">
        <v>2976</v>
      </c>
      <c r="G3207" s="167">
        <v>9562</v>
      </c>
      <c r="H3207">
        <v>-9562</v>
      </c>
      <c r="I3207">
        <v>0</v>
      </c>
      <c r="J3207" s="181">
        <v>33141</v>
      </c>
      <c r="K3207" s="183">
        <v>1990</v>
      </c>
      <c r="L3207" t="s">
        <v>629</v>
      </c>
    </row>
    <row r="3208" spans="2:12" ht="12.75" customHeight="1">
      <c r="B3208">
        <v>70</v>
      </c>
      <c r="C3208">
        <v>3000</v>
      </c>
      <c r="D3208" s="181">
        <v>33141</v>
      </c>
      <c r="E3208">
        <v>61384</v>
      </c>
      <c r="F3208" t="s">
        <v>2978</v>
      </c>
      <c r="G3208" s="167">
        <v>34842.22</v>
      </c>
      <c r="H3208">
        <v>-34842.22</v>
      </c>
      <c r="I3208">
        <v>0</v>
      </c>
      <c r="J3208" s="181">
        <v>33141</v>
      </c>
      <c r="K3208" s="183">
        <v>1990</v>
      </c>
      <c r="L3208" t="s">
        <v>629</v>
      </c>
    </row>
    <row r="3209" spans="2:12" ht="12.75" customHeight="1">
      <c r="B3209">
        <v>70</v>
      </c>
      <c r="C3209">
        <v>3000</v>
      </c>
      <c r="D3209" s="181">
        <v>33127</v>
      </c>
      <c r="E3209">
        <v>61385</v>
      </c>
      <c r="F3209" t="s">
        <v>2968</v>
      </c>
      <c r="G3209" s="167">
        <v>7420</v>
      </c>
      <c r="H3209">
        <v>-7420</v>
      </c>
      <c r="I3209">
        <v>0</v>
      </c>
      <c r="J3209" s="181">
        <v>33127</v>
      </c>
      <c r="K3209" s="183">
        <v>1990</v>
      </c>
      <c r="L3209" t="s">
        <v>629</v>
      </c>
    </row>
    <row r="3210" spans="2:12" ht="12.75" customHeight="1">
      <c r="B3210">
        <v>70</v>
      </c>
      <c r="C3210">
        <v>3000</v>
      </c>
      <c r="D3210" s="181">
        <v>33127</v>
      </c>
      <c r="E3210">
        <v>61386</v>
      </c>
      <c r="F3210" t="s">
        <v>2965</v>
      </c>
      <c r="G3210" s="167">
        <v>1035</v>
      </c>
      <c r="H3210">
        <v>-1035</v>
      </c>
      <c r="I3210">
        <v>0</v>
      </c>
      <c r="J3210" s="181">
        <v>33127</v>
      </c>
      <c r="K3210" s="183">
        <v>1990</v>
      </c>
      <c r="L3210" t="s">
        <v>629</v>
      </c>
    </row>
    <row r="3211" spans="2:12" ht="12.75" customHeight="1">
      <c r="B3211">
        <v>70</v>
      </c>
      <c r="C3211">
        <v>3000</v>
      </c>
      <c r="D3211" s="181">
        <v>33127</v>
      </c>
      <c r="E3211">
        <v>61388</v>
      </c>
      <c r="F3211" t="s">
        <v>1692</v>
      </c>
      <c r="G3211" s="167">
        <v>5124.33</v>
      </c>
      <c r="H3211">
        <v>-5124.33</v>
      </c>
      <c r="I3211">
        <v>0</v>
      </c>
      <c r="J3211" s="181">
        <v>33127</v>
      </c>
      <c r="K3211" s="183">
        <v>1990</v>
      </c>
      <c r="L3211" t="s">
        <v>629</v>
      </c>
    </row>
    <row r="3212" spans="2:12" ht="12.75" customHeight="1">
      <c r="B3212">
        <v>70</v>
      </c>
      <c r="C3212">
        <v>3000</v>
      </c>
      <c r="D3212" s="181">
        <v>33127</v>
      </c>
      <c r="E3212">
        <v>61389</v>
      </c>
      <c r="F3212" t="s">
        <v>1692</v>
      </c>
      <c r="G3212" s="167">
        <v>5124.33</v>
      </c>
      <c r="H3212">
        <v>-5124.33</v>
      </c>
      <c r="I3212">
        <v>0</v>
      </c>
      <c r="J3212" s="181">
        <v>33127</v>
      </c>
      <c r="K3212" s="183">
        <v>1990</v>
      </c>
      <c r="L3212" t="s">
        <v>629</v>
      </c>
    </row>
    <row r="3213" spans="2:12" ht="12.75" customHeight="1">
      <c r="B3213">
        <v>70</v>
      </c>
      <c r="C3213">
        <v>3000</v>
      </c>
      <c r="D3213" s="181">
        <v>33127</v>
      </c>
      <c r="E3213">
        <v>61390</v>
      </c>
      <c r="F3213" t="s">
        <v>1692</v>
      </c>
      <c r="G3213" s="167">
        <v>5124.34</v>
      </c>
      <c r="H3213">
        <v>-5124.34</v>
      </c>
      <c r="I3213">
        <v>0</v>
      </c>
      <c r="J3213" s="181">
        <v>33127</v>
      </c>
      <c r="K3213" s="183">
        <v>1990</v>
      </c>
      <c r="L3213" t="s">
        <v>629</v>
      </c>
    </row>
    <row r="3214" spans="2:12" ht="12.75" customHeight="1">
      <c r="B3214">
        <v>70</v>
      </c>
      <c r="C3214">
        <v>3000</v>
      </c>
      <c r="D3214" s="181">
        <v>33127</v>
      </c>
      <c r="E3214">
        <v>61391</v>
      </c>
      <c r="F3214" t="s">
        <v>2967</v>
      </c>
      <c r="G3214" s="167">
        <v>1400</v>
      </c>
      <c r="H3214">
        <v>-1400</v>
      </c>
      <c r="I3214">
        <v>0</v>
      </c>
      <c r="J3214" s="181">
        <v>33127</v>
      </c>
      <c r="K3214" s="183">
        <v>1990</v>
      </c>
      <c r="L3214" t="s">
        <v>629</v>
      </c>
    </row>
    <row r="3215" spans="2:12" ht="12.75" customHeight="1">
      <c r="B3215">
        <v>70</v>
      </c>
      <c r="C3215">
        <v>3000</v>
      </c>
      <c r="D3215" s="181">
        <v>33127</v>
      </c>
      <c r="E3215">
        <v>61392</v>
      </c>
      <c r="F3215" t="s">
        <v>1691</v>
      </c>
      <c r="G3215" s="167">
        <v>2645.79</v>
      </c>
      <c r="H3215">
        <v>-2645.79</v>
      </c>
      <c r="I3215">
        <v>0</v>
      </c>
      <c r="J3215" s="181">
        <v>33127</v>
      </c>
      <c r="K3215" s="183">
        <v>1990</v>
      </c>
      <c r="L3215" t="s">
        <v>629</v>
      </c>
    </row>
    <row r="3216" spans="2:12" ht="12.75" customHeight="1">
      <c r="B3216">
        <v>70</v>
      </c>
      <c r="C3216">
        <v>3000</v>
      </c>
      <c r="D3216" s="181">
        <v>33390</v>
      </c>
      <c r="E3216">
        <v>61394</v>
      </c>
      <c r="F3216" t="s">
        <v>2045</v>
      </c>
      <c r="G3216" s="167">
        <v>20298.810000000001</v>
      </c>
      <c r="H3216">
        <v>-20298.810000000001</v>
      </c>
      <c r="I3216">
        <v>0</v>
      </c>
      <c r="J3216" s="181">
        <v>33390</v>
      </c>
      <c r="K3216" s="183">
        <v>1991</v>
      </c>
      <c r="L3216" t="s">
        <v>629</v>
      </c>
    </row>
    <row r="3217" spans="2:12" ht="12.75" customHeight="1">
      <c r="B3217">
        <v>70</v>
      </c>
      <c r="C3217">
        <v>3000</v>
      </c>
      <c r="D3217" s="181">
        <v>33654</v>
      </c>
      <c r="E3217">
        <v>61412</v>
      </c>
      <c r="F3217" t="s">
        <v>2061</v>
      </c>
      <c r="G3217" s="167">
        <v>146762.32</v>
      </c>
      <c r="H3217">
        <v>-146762.32</v>
      </c>
      <c r="I3217">
        <v>0</v>
      </c>
      <c r="J3217" s="181">
        <v>33654</v>
      </c>
      <c r="K3217" s="183">
        <v>1992</v>
      </c>
      <c r="L3217" t="s">
        <v>629</v>
      </c>
    </row>
    <row r="3218" spans="2:12" ht="12.75" customHeight="1">
      <c r="B3218">
        <v>70</v>
      </c>
      <c r="C3218">
        <v>3000</v>
      </c>
      <c r="D3218" s="181">
        <v>38154</v>
      </c>
      <c r="E3218">
        <v>61438</v>
      </c>
      <c r="F3218" t="s">
        <v>2467</v>
      </c>
      <c r="G3218" s="167">
        <v>76684.759999999995</v>
      </c>
      <c r="H3218">
        <v>-15975.99</v>
      </c>
      <c r="I3218">
        <v>60708.77</v>
      </c>
      <c r="J3218" s="181">
        <v>38154</v>
      </c>
      <c r="K3218" s="183">
        <v>2004</v>
      </c>
      <c r="L3218" t="s">
        <v>629</v>
      </c>
    </row>
    <row r="3219" spans="2:12" ht="12.75" customHeight="1">
      <c r="B3219">
        <v>70</v>
      </c>
      <c r="C3219">
        <v>3000</v>
      </c>
      <c r="D3219" s="181">
        <v>38139</v>
      </c>
      <c r="E3219">
        <v>61442</v>
      </c>
      <c r="F3219" t="s">
        <v>3603</v>
      </c>
      <c r="G3219" s="167">
        <v>16689.52</v>
      </c>
      <c r="H3219">
        <v>-5389.32</v>
      </c>
      <c r="I3219">
        <v>11300.2</v>
      </c>
      <c r="J3219" s="181">
        <v>38139</v>
      </c>
      <c r="K3219" s="183">
        <v>2004</v>
      </c>
      <c r="L3219" t="s">
        <v>629</v>
      </c>
    </row>
    <row r="3220" spans="2:12" ht="12.75" customHeight="1">
      <c r="B3220">
        <v>70</v>
      </c>
      <c r="C3220">
        <v>3000</v>
      </c>
      <c r="D3220" s="181">
        <v>38160</v>
      </c>
      <c r="E3220">
        <v>61445</v>
      </c>
      <c r="F3220" t="s">
        <v>2472</v>
      </c>
      <c r="G3220" s="167">
        <v>165048.47</v>
      </c>
      <c r="H3220">
        <v>-34385.1</v>
      </c>
      <c r="I3220">
        <v>130663.37</v>
      </c>
      <c r="J3220" s="181">
        <v>38160</v>
      </c>
      <c r="K3220" s="183">
        <v>2004</v>
      </c>
      <c r="L3220" t="s">
        <v>629</v>
      </c>
    </row>
    <row r="3221" spans="2:12" ht="12.75" customHeight="1">
      <c r="B3221">
        <v>70</v>
      </c>
      <c r="C3221">
        <v>3000</v>
      </c>
      <c r="D3221" s="181">
        <v>38258</v>
      </c>
      <c r="E3221">
        <v>61449</v>
      </c>
      <c r="F3221" t="s">
        <v>2151</v>
      </c>
      <c r="G3221" s="167">
        <v>75723.899999999994</v>
      </c>
      <c r="H3221">
        <v>-21297.360000000001</v>
      </c>
      <c r="I3221">
        <v>54426.54</v>
      </c>
      <c r="J3221" s="181">
        <v>38258</v>
      </c>
      <c r="K3221" s="183">
        <v>2004</v>
      </c>
      <c r="L3221" t="s">
        <v>629</v>
      </c>
    </row>
    <row r="3222" spans="2:12" ht="12.75" customHeight="1">
      <c r="B3222">
        <v>70</v>
      </c>
      <c r="C3222">
        <v>3000</v>
      </c>
      <c r="D3222" s="181">
        <v>38292</v>
      </c>
      <c r="E3222">
        <v>61457</v>
      </c>
      <c r="F3222" t="s">
        <v>2330</v>
      </c>
      <c r="G3222" s="167">
        <v>18810.599999999999</v>
      </c>
      <c r="H3222">
        <v>-4075.64</v>
      </c>
      <c r="I3222">
        <v>14734.96</v>
      </c>
      <c r="J3222" s="181">
        <v>38292</v>
      </c>
      <c r="K3222" s="183">
        <v>2004</v>
      </c>
      <c r="L3222" t="s">
        <v>629</v>
      </c>
    </row>
    <row r="3223" spans="2:12" ht="12.75" customHeight="1">
      <c r="B3223">
        <v>70</v>
      </c>
      <c r="C3223">
        <v>3000</v>
      </c>
      <c r="D3223" s="181">
        <v>38278</v>
      </c>
      <c r="E3223">
        <v>61461</v>
      </c>
      <c r="F3223" t="s">
        <v>2166</v>
      </c>
      <c r="G3223" s="167">
        <v>202719.35999999999</v>
      </c>
      <c r="H3223">
        <v>-54903.16</v>
      </c>
      <c r="I3223">
        <v>147816.20000000001</v>
      </c>
      <c r="J3223" s="181">
        <v>38278</v>
      </c>
      <c r="K3223" s="183">
        <v>2004</v>
      </c>
      <c r="L3223" t="s">
        <v>629</v>
      </c>
    </row>
    <row r="3224" spans="2:12" ht="12.75" customHeight="1">
      <c r="B3224">
        <v>70</v>
      </c>
      <c r="C3224">
        <v>3000</v>
      </c>
      <c r="D3224" s="181">
        <v>37591</v>
      </c>
      <c r="E3224">
        <v>61631</v>
      </c>
      <c r="F3224" t="s">
        <v>1772</v>
      </c>
      <c r="G3224" s="167">
        <v>7704</v>
      </c>
      <c r="H3224">
        <v>-2621.5</v>
      </c>
      <c r="I3224">
        <v>5082.5</v>
      </c>
      <c r="J3224" s="181">
        <v>37591</v>
      </c>
      <c r="K3224" s="183">
        <v>2002</v>
      </c>
      <c r="L3224" t="s">
        <v>629</v>
      </c>
    </row>
    <row r="3225" spans="2:12" ht="12.75" customHeight="1">
      <c r="B3225">
        <v>70</v>
      </c>
      <c r="C3225">
        <v>3000</v>
      </c>
      <c r="D3225" s="181">
        <v>34733</v>
      </c>
      <c r="E3225">
        <v>61653</v>
      </c>
      <c r="F3225" t="s">
        <v>909</v>
      </c>
      <c r="G3225" s="167">
        <v>5790</v>
      </c>
      <c r="H3225">
        <v>-5790</v>
      </c>
      <c r="I3225">
        <v>0</v>
      </c>
      <c r="J3225" s="181">
        <v>34733</v>
      </c>
      <c r="K3225" s="183">
        <v>1995</v>
      </c>
      <c r="L3225" t="s">
        <v>629</v>
      </c>
    </row>
    <row r="3226" spans="2:12" ht="12.75" customHeight="1">
      <c r="B3226">
        <v>70</v>
      </c>
      <c r="C3226">
        <v>3000</v>
      </c>
      <c r="D3226" s="181">
        <v>34819</v>
      </c>
      <c r="E3226">
        <v>61654</v>
      </c>
      <c r="F3226" t="s">
        <v>911</v>
      </c>
      <c r="G3226" s="167">
        <v>6767.64</v>
      </c>
      <c r="H3226">
        <v>-6602.34</v>
      </c>
      <c r="I3226">
        <v>165.3</v>
      </c>
      <c r="J3226" s="181">
        <v>34819</v>
      </c>
      <c r="K3226" s="183">
        <v>1995</v>
      </c>
      <c r="L3226" t="s">
        <v>629</v>
      </c>
    </row>
    <row r="3227" spans="2:12" ht="12.75" customHeight="1">
      <c r="B3227">
        <v>70</v>
      </c>
      <c r="C3227">
        <v>3000</v>
      </c>
      <c r="D3227" s="181">
        <v>34819</v>
      </c>
      <c r="E3227">
        <v>61655</v>
      </c>
      <c r="F3227" t="s">
        <v>912</v>
      </c>
      <c r="G3227" s="167">
        <v>23800</v>
      </c>
      <c r="H3227">
        <v>-23800</v>
      </c>
      <c r="I3227">
        <v>0</v>
      </c>
      <c r="J3227" s="181">
        <v>34819</v>
      </c>
      <c r="K3227" s="183">
        <v>1995</v>
      </c>
      <c r="L3227" t="s">
        <v>629</v>
      </c>
    </row>
    <row r="3228" spans="2:12" ht="12.75" customHeight="1">
      <c r="B3228">
        <v>70</v>
      </c>
      <c r="C3228">
        <v>3000</v>
      </c>
      <c r="D3228" s="181">
        <v>34819</v>
      </c>
      <c r="E3228">
        <v>61656</v>
      </c>
      <c r="F3228" t="s">
        <v>913</v>
      </c>
      <c r="G3228" s="167">
        <v>83143.61</v>
      </c>
      <c r="H3228">
        <v>-83143.61</v>
      </c>
      <c r="I3228">
        <v>0</v>
      </c>
      <c r="J3228" s="181">
        <v>34819</v>
      </c>
      <c r="K3228" s="183">
        <v>1995</v>
      </c>
      <c r="L3228" t="s">
        <v>629</v>
      </c>
    </row>
    <row r="3229" spans="2:12" ht="12.75" customHeight="1">
      <c r="B3229">
        <v>70</v>
      </c>
      <c r="C3229">
        <v>3000</v>
      </c>
      <c r="D3229" s="181">
        <v>35124</v>
      </c>
      <c r="E3229">
        <v>61661</v>
      </c>
      <c r="F3229" t="s">
        <v>2732</v>
      </c>
      <c r="G3229" s="167">
        <v>6370</v>
      </c>
      <c r="H3229">
        <v>-6370</v>
      </c>
      <c r="I3229">
        <v>0</v>
      </c>
      <c r="J3229" s="181">
        <v>35124</v>
      </c>
      <c r="K3229" s="183">
        <v>1996</v>
      </c>
      <c r="L3229" t="s">
        <v>629</v>
      </c>
    </row>
    <row r="3230" spans="2:12" ht="12.75" customHeight="1">
      <c r="B3230">
        <v>70</v>
      </c>
      <c r="C3230">
        <v>3000</v>
      </c>
      <c r="D3230" s="181">
        <v>35063</v>
      </c>
      <c r="E3230">
        <v>61662</v>
      </c>
      <c r="F3230" t="s">
        <v>2716</v>
      </c>
      <c r="G3230" s="167">
        <v>10860</v>
      </c>
      <c r="H3230">
        <v>-10860</v>
      </c>
      <c r="I3230">
        <v>0</v>
      </c>
      <c r="J3230" s="181">
        <v>35063</v>
      </c>
      <c r="K3230" s="183">
        <v>1995</v>
      </c>
      <c r="L3230" t="s">
        <v>629</v>
      </c>
    </row>
    <row r="3231" spans="2:12" ht="12.75" customHeight="1">
      <c r="B3231">
        <v>70</v>
      </c>
      <c r="C3231">
        <v>3000</v>
      </c>
      <c r="D3231" s="181">
        <v>35110</v>
      </c>
      <c r="E3231">
        <v>61673</v>
      </c>
      <c r="F3231" t="s">
        <v>2724</v>
      </c>
      <c r="G3231" s="167">
        <v>65064.11</v>
      </c>
      <c r="H3231">
        <v>-59190.27</v>
      </c>
      <c r="I3231">
        <v>5873.84</v>
      </c>
      <c r="J3231" s="181">
        <v>35110</v>
      </c>
      <c r="K3231" s="183">
        <v>1996</v>
      </c>
      <c r="L3231" t="s">
        <v>629</v>
      </c>
    </row>
    <row r="3232" spans="2:12" ht="12.75" customHeight="1">
      <c r="B3232">
        <v>70</v>
      </c>
      <c r="C3232">
        <v>3000</v>
      </c>
      <c r="D3232" s="181">
        <v>35064</v>
      </c>
      <c r="E3232">
        <v>61676</v>
      </c>
      <c r="F3232" t="s">
        <v>693</v>
      </c>
      <c r="G3232" s="167">
        <v>47910.26</v>
      </c>
      <c r="H3232">
        <v>-43917.74</v>
      </c>
      <c r="I3232">
        <v>3992.52</v>
      </c>
      <c r="J3232" s="181">
        <v>35064</v>
      </c>
      <c r="K3232" s="183">
        <v>1995</v>
      </c>
      <c r="L3232" t="s">
        <v>629</v>
      </c>
    </row>
    <row r="3233" spans="2:12" ht="12.75" customHeight="1">
      <c r="B3233">
        <v>70</v>
      </c>
      <c r="C3233">
        <v>3000</v>
      </c>
      <c r="D3233" s="181">
        <v>35380</v>
      </c>
      <c r="E3233">
        <v>61724</v>
      </c>
      <c r="F3233" t="s">
        <v>811</v>
      </c>
      <c r="G3233" s="167">
        <v>5309.03</v>
      </c>
      <c r="H3233">
        <v>-5309.03</v>
      </c>
      <c r="I3233">
        <v>0</v>
      </c>
      <c r="J3233" s="181">
        <v>35380</v>
      </c>
      <c r="K3233" s="183">
        <v>1996</v>
      </c>
      <c r="L3233" t="s">
        <v>629</v>
      </c>
    </row>
    <row r="3234" spans="2:12" ht="12.75" customHeight="1">
      <c r="B3234">
        <v>70</v>
      </c>
      <c r="C3234">
        <v>3000</v>
      </c>
      <c r="D3234" s="181">
        <v>35217</v>
      </c>
      <c r="E3234">
        <v>61725</v>
      </c>
      <c r="F3234" t="s">
        <v>2744</v>
      </c>
      <c r="G3234" s="167">
        <v>1998</v>
      </c>
      <c r="H3234">
        <v>-1998</v>
      </c>
      <c r="I3234">
        <v>0</v>
      </c>
      <c r="J3234" s="181">
        <v>35217</v>
      </c>
      <c r="K3234" s="183">
        <v>1996</v>
      </c>
      <c r="L3234" t="s">
        <v>629</v>
      </c>
    </row>
    <row r="3235" spans="2:12" ht="12.75" customHeight="1">
      <c r="B3235">
        <v>70</v>
      </c>
      <c r="C3235">
        <v>3000</v>
      </c>
      <c r="D3235" s="181">
        <v>35234</v>
      </c>
      <c r="E3235">
        <v>61727</v>
      </c>
      <c r="F3235" t="s">
        <v>2750</v>
      </c>
      <c r="G3235" s="167">
        <v>4945.05</v>
      </c>
      <c r="H3235">
        <v>-4945.05</v>
      </c>
      <c r="I3235">
        <v>0</v>
      </c>
      <c r="J3235" s="181">
        <v>35234</v>
      </c>
      <c r="K3235" s="183">
        <v>1996</v>
      </c>
      <c r="L3235" t="s">
        <v>629</v>
      </c>
    </row>
    <row r="3236" spans="2:12" ht="12.75" customHeight="1">
      <c r="B3236">
        <v>70</v>
      </c>
      <c r="C3236">
        <v>3000</v>
      </c>
      <c r="D3236" s="181">
        <v>35246</v>
      </c>
      <c r="E3236">
        <v>61731</v>
      </c>
      <c r="F3236" t="s">
        <v>180</v>
      </c>
      <c r="G3236" s="167">
        <v>15000</v>
      </c>
      <c r="H3236">
        <v>-15000</v>
      </c>
      <c r="I3236">
        <v>0</v>
      </c>
      <c r="J3236" s="181">
        <v>35246</v>
      </c>
      <c r="K3236" s="183">
        <v>1996</v>
      </c>
      <c r="L3236" t="s">
        <v>629</v>
      </c>
    </row>
    <row r="3237" spans="2:12" ht="12.75" customHeight="1">
      <c r="B3237">
        <v>70</v>
      </c>
      <c r="C3237">
        <v>3000</v>
      </c>
      <c r="D3237" s="181">
        <v>35246</v>
      </c>
      <c r="E3237">
        <v>61732</v>
      </c>
      <c r="F3237" t="s">
        <v>180</v>
      </c>
      <c r="G3237" s="167">
        <v>15000</v>
      </c>
      <c r="H3237">
        <v>-15000</v>
      </c>
      <c r="I3237">
        <v>0</v>
      </c>
      <c r="J3237" s="181">
        <v>35246</v>
      </c>
      <c r="K3237" s="183">
        <v>1996</v>
      </c>
      <c r="L3237" t="s">
        <v>629</v>
      </c>
    </row>
    <row r="3238" spans="2:12" ht="12.75" customHeight="1">
      <c r="B3238">
        <v>70</v>
      </c>
      <c r="C3238">
        <v>3000</v>
      </c>
      <c r="D3238" s="181">
        <v>35246</v>
      </c>
      <c r="E3238">
        <v>61733</v>
      </c>
      <c r="F3238" t="s">
        <v>180</v>
      </c>
      <c r="G3238" s="167">
        <v>15000</v>
      </c>
      <c r="H3238">
        <v>-15000</v>
      </c>
      <c r="I3238">
        <v>0</v>
      </c>
      <c r="J3238" s="181">
        <v>35246</v>
      </c>
      <c r="K3238" s="183">
        <v>1996</v>
      </c>
      <c r="L3238" t="s">
        <v>629</v>
      </c>
    </row>
    <row r="3239" spans="2:12" ht="12.75" customHeight="1">
      <c r="B3239">
        <v>70</v>
      </c>
      <c r="C3239">
        <v>3000</v>
      </c>
      <c r="D3239" s="181">
        <v>35611</v>
      </c>
      <c r="E3239">
        <v>61743</v>
      </c>
      <c r="F3239" t="s">
        <v>505</v>
      </c>
      <c r="G3239" s="167">
        <v>46538.91</v>
      </c>
      <c r="H3239">
        <v>-46538.91</v>
      </c>
      <c r="I3239">
        <v>0</v>
      </c>
      <c r="J3239" s="181">
        <v>35611</v>
      </c>
      <c r="K3239" s="183">
        <v>1997</v>
      </c>
      <c r="L3239" t="s">
        <v>629</v>
      </c>
    </row>
    <row r="3240" spans="2:12" ht="12.75" customHeight="1">
      <c r="B3240">
        <v>70</v>
      </c>
      <c r="C3240">
        <v>3000</v>
      </c>
      <c r="D3240" s="181">
        <v>35922</v>
      </c>
      <c r="E3240">
        <v>61756</v>
      </c>
      <c r="F3240" t="s">
        <v>1524</v>
      </c>
      <c r="G3240" s="167">
        <v>57251.11</v>
      </c>
      <c r="H3240">
        <v>-49617.63</v>
      </c>
      <c r="I3240">
        <v>7633.48</v>
      </c>
      <c r="J3240" s="181">
        <v>35922</v>
      </c>
      <c r="K3240" s="183">
        <v>1998</v>
      </c>
      <c r="L3240" t="s">
        <v>629</v>
      </c>
    </row>
    <row r="3241" spans="2:12" ht="12.75" customHeight="1">
      <c r="B3241">
        <v>70</v>
      </c>
      <c r="C3241">
        <v>3000</v>
      </c>
      <c r="D3241" s="181">
        <v>35913</v>
      </c>
      <c r="E3241">
        <v>61764</v>
      </c>
      <c r="F3241" t="s">
        <v>2398</v>
      </c>
      <c r="G3241" s="167">
        <v>19931.29</v>
      </c>
      <c r="H3241">
        <v>-19931.29</v>
      </c>
      <c r="I3241">
        <v>0</v>
      </c>
      <c r="J3241" s="181">
        <v>35913</v>
      </c>
      <c r="K3241" s="183">
        <v>1998</v>
      </c>
      <c r="L3241" t="s">
        <v>629</v>
      </c>
    </row>
    <row r="3242" spans="2:12" ht="12.75" customHeight="1">
      <c r="B3242">
        <v>70</v>
      </c>
      <c r="C3242">
        <v>3000</v>
      </c>
      <c r="D3242" s="181">
        <v>35898</v>
      </c>
      <c r="E3242">
        <v>61765</v>
      </c>
      <c r="F3242" t="s">
        <v>670</v>
      </c>
      <c r="G3242" s="167">
        <v>11561.78</v>
      </c>
      <c r="H3242">
        <v>-11561.78</v>
      </c>
      <c r="I3242">
        <v>0</v>
      </c>
      <c r="J3242" s="181">
        <v>35898</v>
      </c>
      <c r="K3242" s="183">
        <v>1998</v>
      </c>
      <c r="L3242" t="s">
        <v>629</v>
      </c>
    </row>
    <row r="3243" spans="2:12" ht="12.75" customHeight="1">
      <c r="B3243">
        <v>70</v>
      </c>
      <c r="C3243">
        <v>3000</v>
      </c>
      <c r="D3243" s="181">
        <v>35888</v>
      </c>
      <c r="E3243">
        <v>61766</v>
      </c>
      <c r="F3243" t="s">
        <v>664</v>
      </c>
      <c r="G3243" s="167">
        <v>9750.5499999999993</v>
      </c>
      <c r="H3243">
        <v>-9750.5499999999993</v>
      </c>
      <c r="I3243">
        <v>0</v>
      </c>
      <c r="J3243" s="181">
        <v>35888</v>
      </c>
      <c r="K3243" s="183">
        <v>1998</v>
      </c>
      <c r="L3243" t="s">
        <v>629</v>
      </c>
    </row>
    <row r="3244" spans="2:12" ht="12.75" customHeight="1">
      <c r="B3244">
        <v>70</v>
      </c>
      <c r="C3244">
        <v>3000</v>
      </c>
      <c r="D3244" s="181">
        <v>36263</v>
      </c>
      <c r="E3244">
        <v>61784</v>
      </c>
      <c r="F3244" t="s">
        <v>1476</v>
      </c>
      <c r="G3244" s="167">
        <v>10521.82</v>
      </c>
      <c r="H3244">
        <v>-8154.41</v>
      </c>
      <c r="I3244">
        <v>2367.41</v>
      </c>
      <c r="J3244" s="181">
        <v>36263</v>
      </c>
      <c r="K3244" s="183">
        <v>1999</v>
      </c>
      <c r="L3244" t="s">
        <v>629</v>
      </c>
    </row>
    <row r="3245" spans="2:12" ht="12.75" customHeight="1">
      <c r="B3245">
        <v>70</v>
      </c>
      <c r="C3245">
        <v>3000</v>
      </c>
      <c r="D3245" s="181">
        <v>36255</v>
      </c>
      <c r="E3245">
        <v>61785</v>
      </c>
      <c r="F3245" t="s">
        <v>1473</v>
      </c>
      <c r="G3245" s="167">
        <v>19162.7</v>
      </c>
      <c r="H3245">
        <v>-18563.87</v>
      </c>
      <c r="I3245">
        <v>598.83000000000004</v>
      </c>
      <c r="J3245" s="181">
        <v>36255</v>
      </c>
      <c r="K3245" s="183">
        <v>1999</v>
      </c>
      <c r="L3245" t="s">
        <v>629</v>
      </c>
    </row>
    <row r="3246" spans="2:12" ht="12.75" customHeight="1">
      <c r="B3246">
        <v>70</v>
      </c>
      <c r="C3246">
        <v>3000</v>
      </c>
      <c r="D3246" s="181">
        <v>36255</v>
      </c>
      <c r="E3246">
        <v>61786</v>
      </c>
      <c r="F3246" t="s">
        <v>1472</v>
      </c>
      <c r="G3246" s="167">
        <v>10850.43</v>
      </c>
      <c r="H3246">
        <v>-10511.36</v>
      </c>
      <c r="I3246">
        <v>339.07</v>
      </c>
      <c r="J3246" s="181">
        <v>36255</v>
      </c>
      <c r="K3246" s="183">
        <v>1999</v>
      </c>
      <c r="L3246" t="s">
        <v>629</v>
      </c>
    </row>
    <row r="3247" spans="2:12" ht="12.75" customHeight="1">
      <c r="B3247">
        <v>70</v>
      </c>
      <c r="C3247">
        <v>3000</v>
      </c>
      <c r="D3247" s="181">
        <v>36217</v>
      </c>
      <c r="E3247">
        <v>61788</v>
      </c>
      <c r="F3247" t="s">
        <v>1323</v>
      </c>
      <c r="G3247" s="167">
        <v>8173.85</v>
      </c>
      <c r="H3247">
        <v>-8003.56</v>
      </c>
      <c r="I3247">
        <v>170.29</v>
      </c>
      <c r="J3247" s="181">
        <v>36217</v>
      </c>
      <c r="K3247" s="183">
        <v>1999</v>
      </c>
      <c r="L3247" t="s">
        <v>629</v>
      </c>
    </row>
    <row r="3248" spans="2:12" ht="12.75" customHeight="1">
      <c r="B3248">
        <v>70</v>
      </c>
      <c r="C3248">
        <v>3000</v>
      </c>
      <c r="D3248" s="181">
        <v>36257</v>
      </c>
      <c r="E3248">
        <v>61792</v>
      </c>
      <c r="F3248" t="s">
        <v>1474</v>
      </c>
      <c r="G3248" s="167">
        <v>5124</v>
      </c>
      <c r="H3248">
        <v>-3971.1</v>
      </c>
      <c r="I3248">
        <v>1152.9000000000001</v>
      </c>
      <c r="J3248" s="181">
        <v>36257</v>
      </c>
      <c r="K3248" s="183">
        <v>1999</v>
      </c>
      <c r="L3248" t="s">
        <v>629</v>
      </c>
    </row>
    <row r="3249" spans="2:12" ht="12.75" customHeight="1">
      <c r="B3249">
        <v>70</v>
      </c>
      <c r="C3249">
        <v>3000</v>
      </c>
      <c r="D3249" s="181">
        <v>36262</v>
      </c>
      <c r="E3249">
        <v>61795</v>
      </c>
      <c r="F3249" t="s">
        <v>1475</v>
      </c>
      <c r="G3249" s="167">
        <v>22719.59</v>
      </c>
      <c r="H3249">
        <v>-14673.07</v>
      </c>
      <c r="I3249">
        <v>8046.52</v>
      </c>
      <c r="J3249" s="181">
        <v>36262</v>
      </c>
      <c r="K3249" s="183">
        <v>1999</v>
      </c>
      <c r="L3249" t="s">
        <v>629</v>
      </c>
    </row>
    <row r="3250" spans="2:12" ht="12.75" customHeight="1">
      <c r="B3250">
        <v>70</v>
      </c>
      <c r="C3250">
        <v>3000</v>
      </c>
      <c r="D3250" s="181">
        <v>36377</v>
      </c>
      <c r="E3250">
        <v>61800</v>
      </c>
      <c r="F3250" t="s">
        <v>2847</v>
      </c>
      <c r="G3250" s="167">
        <v>50000</v>
      </c>
      <c r="H3250">
        <v>-30902.79</v>
      </c>
      <c r="I3250">
        <v>19097.21</v>
      </c>
      <c r="J3250" s="181">
        <v>36377</v>
      </c>
      <c r="K3250" s="183">
        <v>1999</v>
      </c>
      <c r="L3250" t="s">
        <v>629</v>
      </c>
    </row>
    <row r="3251" spans="2:12" ht="12.75" customHeight="1">
      <c r="B3251">
        <v>70</v>
      </c>
      <c r="C3251">
        <v>3000</v>
      </c>
      <c r="D3251" s="181">
        <v>36981</v>
      </c>
      <c r="E3251">
        <v>61835</v>
      </c>
      <c r="F3251" t="s">
        <v>3719</v>
      </c>
      <c r="G3251" s="167">
        <v>166857.4</v>
      </c>
      <c r="H3251">
        <v>-79952.5</v>
      </c>
      <c r="I3251">
        <v>86904.9</v>
      </c>
      <c r="J3251" s="181">
        <v>36981</v>
      </c>
      <c r="K3251" s="183">
        <v>2001</v>
      </c>
      <c r="L3251" t="s">
        <v>629</v>
      </c>
    </row>
    <row r="3252" spans="2:12" ht="12.75" customHeight="1">
      <c r="B3252">
        <v>70</v>
      </c>
      <c r="C3252">
        <v>3000</v>
      </c>
      <c r="D3252" s="181">
        <v>37408</v>
      </c>
      <c r="E3252">
        <v>61893</v>
      </c>
      <c r="F3252" t="s">
        <v>3890</v>
      </c>
      <c r="G3252" s="167">
        <v>25664.78</v>
      </c>
      <c r="H3252">
        <v>-9802.52</v>
      </c>
      <c r="I3252">
        <v>15862.26</v>
      </c>
      <c r="J3252" s="181">
        <v>37408</v>
      </c>
      <c r="K3252" s="183">
        <v>2002</v>
      </c>
      <c r="L3252" t="s">
        <v>629</v>
      </c>
    </row>
    <row r="3253" spans="2:12" ht="12.75" customHeight="1">
      <c r="B3253">
        <v>70</v>
      </c>
      <c r="C3253">
        <v>3000</v>
      </c>
      <c r="D3253" s="181">
        <v>38139</v>
      </c>
      <c r="E3253">
        <v>61963</v>
      </c>
      <c r="F3253" t="s">
        <v>3583</v>
      </c>
      <c r="G3253" s="167">
        <v>5279.62</v>
      </c>
      <c r="H3253">
        <v>-909.27</v>
      </c>
      <c r="I3253">
        <v>4370.3500000000004</v>
      </c>
      <c r="J3253" s="181">
        <v>38139</v>
      </c>
      <c r="K3253" s="183">
        <v>2004</v>
      </c>
      <c r="L3253" t="s">
        <v>629</v>
      </c>
    </row>
    <row r="3254" spans="2:12" ht="12.75" customHeight="1">
      <c r="B3254">
        <v>70</v>
      </c>
      <c r="C3254">
        <v>3000</v>
      </c>
      <c r="D3254" s="181">
        <v>38139</v>
      </c>
      <c r="E3254">
        <v>61964</v>
      </c>
      <c r="F3254" t="s">
        <v>3579</v>
      </c>
      <c r="G3254" s="167">
        <v>5279.62</v>
      </c>
      <c r="H3254">
        <v>-909.27</v>
      </c>
      <c r="I3254">
        <v>4370.3500000000004</v>
      </c>
      <c r="J3254" s="181">
        <v>38139</v>
      </c>
      <c r="K3254" s="183">
        <v>2004</v>
      </c>
      <c r="L3254" t="s">
        <v>629</v>
      </c>
    </row>
    <row r="3255" spans="2:12" ht="12.75" customHeight="1">
      <c r="B3255">
        <v>70</v>
      </c>
      <c r="C3255">
        <v>3000</v>
      </c>
      <c r="D3255" s="181">
        <v>38139</v>
      </c>
      <c r="E3255">
        <v>61965</v>
      </c>
      <c r="F3255" t="s">
        <v>69</v>
      </c>
      <c r="G3255" s="167">
        <v>5279.62</v>
      </c>
      <c r="H3255">
        <v>-909.27</v>
      </c>
      <c r="I3255">
        <v>4370.3500000000004</v>
      </c>
      <c r="J3255" s="181">
        <v>38139</v>
      </c>
      <c r="K3255" s="183">
        <v>2004</v>
      </c>
      <c r="L3255" t="s">
        <v>629</v>
      </c>
    </row>
    <row r="3256" spans="2:12" ht="12.75" customHeight="1">
      <c r="B3256">
        <v>70</v>
      </c>
      <c r="C3256">
        <v>3000</v>
      </c>
      <c r="D3256" s="181">
        <v>38139</v>
      </c>
      <c r="E3256">
        <v>61966</v>
      </c>
      <c r="F3256" t="s">
        <v>3578</v>
      </c>
      <c r="G3256" s="167">
        <v>5279.62</v>
      </c>
      <c r="H3256">
        <v>-909.27</v>
      </c>
      <c r="I3256">
        <v>4370.3500000000004</v>
      </c>
      <c r="J3256" s="181">
        <v>38139</v>
      </c>
      <c r="K3256" s="183">
        <v>2004</v>
      </c>
      <c r="L3256" t="s">
        <v>629</v>
      </c>
    </row>
    <row r="3257" spans="2:12" ht="12.75" customHeight="1">
      <c r="B3257">
        <v>70</v>
      </c>
      <c r="C3257">
        <v>3000</v>
      </c>
      <c r="D3257" s="181">
        <v>37591</v>
      </c>
      <c r="E3257">
        <v>62042</v>
      </c>
      <c r="F3257" t="s">
        <v>1774</v>
      </c>
      <c r="G3257" s="167">
        <v>18404</v>
      </c>
      <c r="H3257">
        <v>-6262.48</v>
      </c>
      <c r="I3257">
        <v>12141.52</v>
      </c>
      <c r="J3257" s="181">
        <v>37591</v>
      </c>
      <c r="K3257" s="183">
        <v>2002</v>
      </c>
      <c r="L3257" t="s">
        <v>629</v>
      </c>
    </row>
    <row r="3258" spans="2:12" ht="12.75" customHeight="1">
      <c r="B3258">
        <v>70</v>
      </c>
      <c r="C3258">
        <v>3000</v>
      </c>
      <c r="D3258" s="181">
        <v>37773</v>
      </c>
      <c r="E3258">
        <v>62057</v>
      </c>
      <c r="F3258" t="s">
        <v>3412</v>
      </c>
      <c r="G3258" s="167">
        <v>13397</v>
      </c>
      <c r="H3258">
        <v>-4000.5</v>
      </c>
      <c r="I3258">
        <v>9396.5</v>
      </c>
      <c r="J3258" s="181">
        <v>37773</v>
      </c>
      <c r="K3258" s="183">
        <v>2003</v>
      </c>
      <c r="L3258" t="s">
        <v>629</v>
      </c>
    </row>
    <row r="3259" spans="2:12" ht="12.75" customHeight="1">
      <c r="B3259">
        <v>70</v>
      </c>
      <c r="C3259">
        <v>3000</v>
      </c>
      <c r="D3259" s="181">
        <v>38006</v>
      </c>
      <c r="E3259">
        <v>62078</v>
      </c>
      <c r="F3259" t="s">
        <v>56</v>
      </c>
      <c r="G3259" s="167">
        <v>19710.87</v>
      </c>
      <c r="H3259">
        <v>-9581.67</v>
      </c>
      <c r="I3259">
        <v>10129.200000000001</v>
      </c>
      <c r="J3259" s="181">
        <v>38006</v>
      </c>
      <c r="K3259" s="183">
        <v>2004</v>
      </c>
      <c r="L3259" t="s">
        <v>629</v>
      </c>
    </row>
    <row r="3260" spans="2:12" ht="12.75" customHeight="1">
      <c r="B3260">
        <v>70</v>
      </c>
      <c r="C3260">
        <v>3000</v>
      </c>
      <c r="D3260" s="181">
        <v>37949</v>
      </c>
      <c r="E3260">
        <v>62079</v>
      </c>
      <c r="F3260" t="s">
        <v>2170</v>
      </c>
      <c r="G3260" s="167">
        <v>51592.67</v>
      </c>
      <c r="H3260">
        <v>-19884.669999999998</v>
      </c>
      <c r="I3260">
        <v>31708</v>
      </c>
      <c r="J3260" s="181">
        <v>37949</v>
      </c>
      <c r="K3260" s="183">
        <v>2003</v>
      </c>
      <c r="L3260" t="s">
        <v>629</v>
      </c>
    </row>
    <row r="3261" spans="2:12" ht="12.75" customHeight="1">
      <c r="B3261">
        <v>70</v>
      </c>
      <c r="C3261">
        <v>3000</v>
      </c>
      <c r="D3261" s="181">
        <v>37773</v>
      </c>
      <c r="E3261">
        <v>62080</v>
      </c>
      <c r="F3261" t="s">
        <v>3438</v>
      </c>
      <c r="G3261" s="167">
        <v>58957.45</v>
      </c>
      <c r="H3261">
        <v>-17605.349999999999</v>
      </c>
      <c r="I3261">
        <v>41352.1</v>
      </c>
      <c r="J3261" s="181">
        <v>37773</v>
      </c>
      <c r="K3261" s="183">
        <v>2003</v>
      </c>
      <c r="L3261" t="s">
        <v>629</v>
      </c>
    </row>
    <row r="3262" spans="2:12" ht="12.75" customHeight="1">
      <c r="B3262">
        <v>70</v>
      </c>
      <c r="C3262">
        <v>3000</v>
      </c>
      <c r="D3262" s="181">
        <v>37956</v>
      </c>
      <c r="E3262">
        <v>62084</v>
      </c>
      <c r="F3262" t="s">
        <v>2171</v>
      </c>
      <c r="G3262" s="167">
        <v>7619.47</v>
      </c>
      <c r="H3262">
        <v>-2936.66</v>
      </c>
      <c r="I3262">
        <v>4682.8100000000004</v>
      </c>
      <c r="J3262" s="181">
        <v>37956</v>
      </c>
      <c r="K3262" s="183">
        <v>2003</v>
      </c>
      <c r="L3262" t="s">
        <v>629</v>
      </c>
    </row>
    <row r="3263" spans="2:12" ht="12.75" customHeight="1">
      <c r="B3263">
        <v>70</v>
      </c>
      <c r="C3263">
        <v>3000</v>
      </c>
      <c r="D3263" s="181">
        <v>37986</v>
      </c>
      <c r="E3263">
        <v>62086</v>
      </c>
      <c r="F3263" t="s">
        <v>1358</v>
      </c>
      <c r="G3263" s="167">
        <v>18984.68</v>
      </c>
      <c r="H3263">
        <v>-4746.18</v>
      </c>
      <c r="I3263">
        <v>14238.5</v>
      </c>
      <c r="J3263" s="181">
        <v>37986</v>
      </c>
      <c r="K3263" s="183">
        <v>2003</v>
      </c>
      <c r="L3263" t="s">
        <v>629</v>
      </c>
    </row>
    <row r="3264" spans="2:12" ht="12.75" customHeight="1">
      <c r="B3264">
        <v>70</v>
      </c>
      <c r="C3264">
        <v>3000</v>
      </c>
      <c r="D3264" s="181">
        <v>38303</v>
      </c>
      <c r="E3264">
        <v>62148</v>
      </c>
      <c r="F3264" t="s">
        <v>2959</v>
      </c>
      <c r="G3264" s="167">
        <v>246554.5</v>
      </c>
      <c r="H3264">
        <v>-66775.17</v>
      </c>
      <c r="I3264">
        <v>179779.33</v>
      </c>
      <c r="J3264" s="181">
        <v>38303</v>
      </c>
      <c r="K3264" s="183">
        <v>2004</v>
      </c>
      <c r="L3264" t="s">
        <v>629</v>
      </c>
    </row>
    <row r="3265" spans="2:12" ht="12.75" customHeight="1">
      <c r="B3265">
        <v>70</v>
      </c>
      <c r="C3265">
        <v>3000</v>
      </c>
      <c r="D3265" s="181">
        <v>38313</v>
      </c>
      <c r="E3265">
        <v>62150</v>
      </c>
      <c r="F3265" t="s">
        <v>2961</v>
      </c>
      <c r="G3265" s="167">
        <v>136552.17000000001</v>
      </c>
      <c r="H3265">
        <v>-23706.97</v>
      </c>
      <c r="I3265">
        <v>112845.2</v>
      </c>
      <c r="J3265" s="181">
        <v>38313</v>
      </c>
      <c r="K3265" s="183">
        <v>2004</v>
      </c>
      <c r="L3265" t="s">
        <v>629</v>
      </c>
    </row>
    <row r="3266" spans="2:12" ht="12.75" customHeight="1">
      <c r="B3266">
        <v>70</v>
      </c>
      <c r="C3266">
        <v>3000</v>
      </c>
      <c r="D3266" s="181">
        <v>38377</v>
      </c>
      <c r="E3266">
        <v>62151</v>
      </c>
      <c r="F3266" t="s">
        <v>2031</v>
      </c>
      <c r="G3266" s="167">
        <v>59707.07</v>
      </c>
      <c r="H3266">
        <v>-9536.5499999999993</v>
      </c>
      <c r="I3266">
        <v>50170.52</v>
      </c>
      <c r="J3266" s="181">
        <v>38377</v>
      </c>
      <c r="K3266" s="183">
        <v>2005</v>
      </c>
      <c r="L3266" t="s">
        <v>629</v>
      </c>
    </row>
    <row r="3267" spans="2:12" ht="12.75" customHeight="1">
      <c r="B3267">
        <v>70</v>
      </c>
      <c r="C3267">
        <v>3000</v>
      </c>
      <c r="D3267" s="181">
        <v>38363</v>
      </c>
      <c r="E3267">
        <v>62153</v>
      </c>
      <c r="F3267" t="s">
        <v>2032</v>
      </c>
      <c r="G3267" s="167">
        <v>29044.1</v>
      </c>
      <c r="H3267">
        <v>-4840.6899999999996</v>
      </c>
      <c r="I3267">
        <v>24203.41</v>
      </c>
      <c r="J3267" s="181">
        <v>38363</v>
      </c>
      <c r="K3267" s="183">
        <v>2005</v>
      </c>
      <c r="L3267" t="s">
        <v>629</v>
      </c>
    </row>
    <row r="3268" spans="2:12" ht="12.75" customHeight="1">
      <c r="B3268">
        <v>70</v>
      </c>
      <c r="C3268">
        <v>3000</v>
      </c>
      <c r="D3268" s="181">
        <v>37225</v>
      </c>
      <c r="E3268">
        <v>62274</v>
      </c>
      <c r="F3268" t="s">
        <v>285</v>
      </c>
      <c r="G3268" s="167">
        <v>37836.86</v>
      </c>
      <c r="H3268">
        <v>-16028.11</v>
      </c>
      <c r="I3268">
        <v>21808.75</v>
      </c>
      <c r="J3268" s="181">
        <v>37225</v>
      </c>
      <c r="K3268" s="183">
        <v>2001</v>
      </c>
      <c r="L3268" t="s">
        <v>629</v>
      </c>
    </row>
    <row r="3269" spans="2:12" ht="12.75" customHeight="1">
      <c r="B3269">
        <v>70</v>
      </c>
      <c r="C3269">
        <v>3000</v>
      </c>
      <c r="D3269" s="181">
        <v>37225</v>
      </c>
      <c r="E3269">
        <v>62275</v>
      </c>
      <c r="F3269" t="s">
        <v>287</v>
      </c>
      <c r="G3269" s="167">
        <v>507825.45</v>
      </c>
      <c r="H3269">
        <v>-215120.51</v>
      </c>
      <c r="I3269">
        <v>292704.94</v>
      </c>
      <c r="J3269" s="181">
        <v>37225</v>
      </c>
      <c r="K3269" s="183">
        <v>2001</v>
      </c>
      <c r="L3269" t="s">
        <v>629</v>
      </c>
    </row>
    <row r="3270" spans="2:12" ht="12.75" customHeight="1">
      <c r="B3270">
        <v>70</v>
      </c>
      <c r="C3270">
        <v>3000</v>
      </c>
      <c r="D3270" s="181">
        <v>37195</v>
      </c>
      <c r="E3270">
        <v>62277</v>
      </c>
      <c r="F3270" t="s">
        <v>284</v>
      </c>
      <c r="G3270" s="167">
        <v>123700.74</v>
      </c>
      <c r="H3270">
        <v>-79890.05</v>
      </c>
      <c r="I3270">
        <v>43810.69</v>
      </c>
      <c r="J3270" s="181">
        <v>37195</v>
      </c>
      <c r="K3270" s="183">
        <v>2001</v>
      </c>
      <c r="L3270" t="s">
        <v>629</v>
      </c>
    </row>
    <row r="3271" spans="2:12" ht="12.75" customHeight="1">
      <c r="B3271">
        <v>70</v>
      </c>
      <c r="C3271">
        <v>3000</v>
      </c>
      <c r="D3271" s="181">
        <v>37195</v>
      </c>
      <c r="E3271">
        <v>62278</v>
      </c>
      <c r="F3271" t="s">
        <v>561</v>
      </c>
      <c r="G3271" s="167">
        <v>344781.43</v>
      </c>
      <c r="H3271">
        <v>-178137.07</v>
      </c>
      <c r="I3271">
        <v>166644.35999999999</v>
      </c>
      <c r="J3271" s="181">
        <v>37195</v>
      </c>
      <c r="K3271" s="183">
        <v>2001</v>
      </c>
      <c r="L3271" t="s">
        <v>629</v>
      </c>
    </row>
    <row r="3272" spans="2:12" ht="12.75" customHeight="1">
      <c r="B3272">
        <v>70</v>
      </c>
      <c r="C3272">
        <v>3000</v>
      </c>
      <c r="D3272" s="181">
        <v>37195</v>
      </c>
      <c r="E3272">
        <v>62280</v>
      </c>
      <c r="F3272" t="s">
        <v>560</v>
      </c>
      <c r="G3272" s="167">
        <v>304356.93</v>
      </c>
      <c r="H3272">
        <v>-157251.07</v>
      </c>
      <c r="I3272">
        <v>147105.85999999999</v>
      </c>
      <c r="J3272" s="181">
        <v>37195</v>
      </c>
      <c r="K3272" s="183">
        <v>2001</v>
      </c>
      <c r="L3272" t="s">
        <v>629</v>
      </c>
    </row>
    <row r="3273" spans="2:12" ht="12.75" customHeight="1">
      <c r="B3273">
        <v>70</v>
      </c>
      <c r="C3273">
        <v>3000</v>
      </c>
      <c r="D3273" s="181">
        <v>37072</v>
      </c>
      <c r="E3273">
        <v>62283</v>
      </c>
      <c r="F3273" t="s">
        <v>3351</v>
      </c>
      <c r="G3273" s="167">
        <v>31481.41</v>
      </c>
      <c r="H3273">
        <v>-14428.98</v>
      </c>
      <c r="I3273">
        <v>17052.43</v>
      </c>
      <c r="J3273" s="181">
        <v>37072</v>
      </c>
      <c r="K3273" s="183">
        <v>2001</v>
      </c>
      <c r="L3273" t="s">
        <v>629</v>
      </c>
    </row>
    <row r="3274" spans="2:12" ht="12.75" customHeight="1">
      <c r="B3274">
        <v>70</v>
      </c>
      <c r="C3274">
        <v>3000</v>
      </c>
      <c r="D3274" s="181">
        <v>37134</v>
      </c>
      <c r="E3274">
        <v>62285</v>
      </c>
      <c r="F3274" t="s">
        <v>2822</v>
      </c>
      <c r="G3274" s="167">
        <v>36244.11</v>
      </c>
      <c r="H3274">
        <v>-19330.189999999999</v>
      </c>
      <c r="I3274">
        <v>16913.919999999998</v>
      </c>
      <c r="J3274" s="181">
        <v>37134</v>
      </c>
      <c r="K3274" s="183">
        <v>2001</v>
      </c>
      <c r="L3274" t="s">
        <v>629</v>
      </c>
    </row>
    <row r="3275" spans="2:12" ht="12.75" customHeight="1">
      <c r="B3275">
        <v>70</v>
      </c>
      <c r="C3275">
        <v>3000</v>
      </c>
      <c r="D3275" s="181">
        <v>34699</v>
      </c>
      <c r="E3275">
        <v>62342</v>
      </c>
      <c r="F3275" t="s">
        <v>908</v>
      </c>
      <c r="G3275" s="167">
        <v>28850.75</v>
      </c>
      <c r="H3275">
        <v>-28850.75</v>
      </c>
      <c r="I3275">
        <v>0</v>
      </c>
      <c r="J3275" s="181">
        <v>34699</v>
      </c>
      <c r="K3275" s="183">
        <v>1994</v>
      </c>
      <c r="L3275" t="s">
        <v>629</v>
      </c>
    </row>
    <row r="3276" spans="2:12" ht="12.75" customHeight="1">
      <c r="B3276">
        <v>70</v>
      </c>
      <c r="C3276">
        <v>3000</v>
      </c>
      <c r="D3276" s="181">
        <v>34699</v>
      </c>
      <c r="E3276">
        <v>62356</v>
      </c>
      <c r="F3276" t="s">
        <v>906</v>
      </c>
      <c r="G3276" s="167">
        <v>28850.75</v>
      </c>
      <c r="H3276">
        <v>-28850.75</v>
      </c>
      <c r="I3276">
        <v>0</v>
      </c>
      <c r="J3276" s="181">
        <v>34699</v>
      </c>
      <c r="K3276" s="183">
        <v>1994</v>
      </c>
      <c r="L3276" t="s">
        <v>629</v>
      </c>
    </row>
    <row r="3277" spans="2:12" ht="12.75" customHeight="1">
      <c r="B3277">
        <v>70</v>
      </c>
      <c r="C3277">
        <v>3000</v>
      </c>
      <c r="D3277" s="181">
        <v>34699</v>
      </c>
      <c r="E3277">
        <v>62357</v>
      </c>
      <c r="F3277" t="s">
        <v>907</v>
      </c>
      <c r="G3277" s="167">
        <v>28850.75</v>
      </c>
      <c r="H3277">
        <v>-28850.75</v>
      </c>
      <c r="I3277">
        <v>0</v>
      </c>
      <c r="J3277" s="181">
        <v>34699</v>
      </c>
      <c r="K3277" s="183">
        <v>1994</v>
      </c>
      <c r="L3277" t="s">
        <v>629</v>
      </c>
    </row>
    <row r="3278" spans="2:12" ht="12.75" customHeight="1">
      <c r="B3278">
        <v>70</v>
      </c>
      <c r="C3278">
        <v>3000</v>
      </c>
      <c r="D3278" s="181">
        <v>34699</v>
      </c>
      <c r="E3278">
        <v>62358</v>
      </c>
      <c r="F3278" t="s">
        <v>905</v>
      </c>
      <c r="G3278" s="167">
        <v>28850.75</v>
      </c>
      <c r="H3278">
        <v>-28850.75</v>
      </c>
      <c r="I3278">
        <v>0</v>
      </c>
      <c r="J3278" s="181">
        <v>34699</v>
      </c>
      <c r="K3278" s="183">
        <v>1994</v>
      </c>
      <c r="L3278" t="s">
        <v>629</v>
      </c>
    </row>
    <row r="3279" spans="2:12" ht="12.75" customHeight="1">
      <c r="B3279">
        <v>70</v>
      </c>
      <c r="C3279">
        <v>3000</v>
      </c>
      <c r="D3279" s="181">
        <v>35246</v>
      </c>
      <c r="E3279">
        <v>62416</v>
      </c>
      <c r="F3279" t="s">
        <v>180</v>
      </c>
      <c r="G3279" s="167">
        <v>17522</v>
      </c>
      <c r="H3279">
        <v>-17522</v>
      </c>
      <c r="I3279">
        <v>0</v>
      </c>
      <c r="J3279" s="181">
        <v>35246</v>
      </c>
      <c r="K3279" s="183">
        <v>1996</v>
      </c>
      <c r="L3279" t="s">
        <v>629</v>
      </c>
    </row>
    <row r="3280" spans="2:12" ht="12.75" customHeight="1">
      <c r="B3280">
        <v>70</v>
      </c>
      <c r="C3280">
        <v>3000</v>
      </c>
      <c r="D3280" s="181">
        <v>35328</v>
      </c>
      <c r="E3280">
        <v>62417</v>
      </c>
      <c r="F3280" t="s">
        <v>793</v>
      </c>
      <c r="G3280" s="167">
        <v>257111.36</v>
      </c>
      <c r="H3280">
        <v>-257111.36</v>
      </c>
      <c r="I3280">
        <v>0</v>
      </c>
      <c r="J3280" s="181">
        <v>35328</v>
      </c>
      <c r="K3280" s="183">
        <v>1996</v>
      </c>
      <c r="L3280" t="s">
        <v>629</v>
      </c>
    </row>
    <row r="3281" spans="2:12" ht="12.75" customHeight="1">
      <c r="B3281">
        <v>70</v>
      </c>
      <c r="C3281">
        <v>3000</v>
      </c>
      <c r="D3281" s="181">
        <v>35312</v>
      </c>
      <c r="E3281">
        <v>62418</v>
      </c>
      <c r="F3281" t="s">
        <v>199</v>
      </c>
      <c r="G3281" s="167">
        <v>380321.69</v>
      </c>
      <c r="H3281">
        <v>-327499.23</v>
      </c>
      <c r="I3281">
        <v>52822.46</v>
      </c>
      <c r="J3281" s="181">
        <v>35312</v>
      </c>
      <c r="K3281" s="183">
        <v>1996</v>
      </c>
      <c r="L3281" t="s">
        <v>629</v>
      </c>
    </row>
    <row r="3282" spans="2:12" ht="12.75" customHeight="1">
      <c r="B3282">
        <v>70</v>
      </c>
      <c r="C3282">
        <v>3000</v>
      </c>
      <c r="D3282" s="181">
        <v>35703</v>
      </c>
      <c r="E3282">
        <v>62434</v>
      </c>
      <c r="F3282" t="s">
        <v>1416</v>
      </c>
      <c r="G3282" s="167">
        <v>15857.4</v>
      </c>
      <c r="H3282">
        <v>-15857.4</v>
      </c>
      <c r="I3282">
        <v>0</v>
      </c>
      <c r="J3282" s="181">
        <v>35703</v>
      </c>
      <c r="K3282" s="183">
        <v>1997</v>
      </c>
      <c r="L3282" t="s">
        <v>629</v>
      </c>
    </row>
    <row r="3283" spans="2:12" ht="12.75" customHeight="1">
      <c r="B3283">
        <v>70</v>
      </c>
      <c r="C3283">
        <v>3000</v>
      </c>
      <c r="D3283" s="181">
        <v>35703</v>
      </c>
      <c r="E3283">
        <v>62436</v>
      </c>
      <c r="F3283" t="s">
        <v>2564</v>
      </c>
      <c r="G3283" s="167">
        <v>3986.02</v>
      </c>
      <c r="H3283">
        <v>-3986.02</v>
      </c>
      <c r="I3283">
        <v>0</v>
      </c>
      <c r="J3283" s="181">
        <v>35703</v>
      </c>
      <c r="K3283" s="183">
        <v>1997</v>
      </c>
      <c r="L3283" t="s">
        <v>629</v>
      </c>
    </row>
    <row r="3284" spans="2:12" ht="12.75" customHeight="1">
      <c r="B3284">
        <v>70</v>
      </c>
      <c r="C3284">
        <v>3000</v>
      </c>
      <c r="D3284" s="181">
        <v>35703</v>
      </c>
      <c r="E3284">
        <v>62437</v>
      </c>
      <c r="F3284" t="s">
        <v>1414</v>
      </c>
      <c r="G3284" s="167">
        <v>9537.25</v>
      </c>
      <c r="H3284">
        <v>-8821.9599999999991</v>
      </c>
      <c r="I3284">
        <v>715.29</v>
      </c>
      <c r="J3284" s="181">
        <v>35703</v>
      </c>
      <c r="K3284" s="183">
        <v>1997</v>
      </c>
      <c r="L3284" t="s">
        <v>629</v>
      </c>
    </row>
    <row r="3285" spans="2:12" ht="12.75" customHeight="1">
      <c r="B3285">
        <v>70</v>
      </c>
      <c r="C3285">
        <v>3000</v>
      </c>
      <c r="D3285" s="181">
        <v>35703</v>
      </c>
      <c r="E3285">
        <v>62439</v>
      </c>
      <c r="F3285" t="s">
        <v>1413</v>
      </c>
      <c r="G3285" s="167">
        <v>9182.57</v>
      </c>
      <c r="H3285">
        <v>-8493.8799999999992</v>
      </c>
      <c r="I3285">
        <v>688.69</v>
      </c>
      <c r="J3285" s="181">
        <v>35703</v>
      </c>
      <c r="K3285" s="183">
        <v>1997</v>
      </c>
      <c r="L3285" t="s">
        <v>629</v>
      </c>
    </row>
    <row r="3286" spans="2:12" ht="12.75" customHeight="1">
      <c r="B3286">
        <v>70</v>
      </c>
      <c r="C3286">
        <v>3000</v>
      </c>
      <c r="D3286" s="181">
        <v>35703</v>
      </c>
      <c r="E3286">
        <v>62442</v>
      </c>
      <c r="F3286" t="s">
        <v>2563</v>
      </c>
      <c r="G3286" s="167">
        <v>2116.42</v>
      </c>
      <c r="H3286">
        <v>-2116.42</v>
      </c>
      <c r="I3286">
        <v>0</v>
      </c>
      <c r="J3286" s="181">
        <v>35703</v>
      </c>
      <c r="K3286" s="183">
        <v>1997</v>
      </c>
      <c r="L3286" t="s">
        <v>629</v>
      </c>
    </row>
    <row r="3287" spans="2:12" ht="12.75" customHeight="1">
      <c r="B3287">
        <v>70</v>
      </c>
      <c r="C3287">
        <v>3000</v>
      </c>
      <c r="D3287" s="181">
        <v>35703</v>
      </c>
      <c r="E3287">
        <v>62443</v>
      </c>
      <c r="F3287" t="s">
        <v>2563</v>
      </c>
      <c r="G3287" s="167">
        <v>2116.42</v>
      </c>
      <c r="H3287">
        <v>-2116.42</v>
      </c>
      <c r="I3287">
        <v>0</v>
      </c>
      <c r="J3287" s="181">
        <v>35703</v>
      </c>
      <c r="K3287" s="183">
        <v>1997</v>
      </c>
      <c r="L3287" t="s">
        <v>629</v>
      </c>
    </row>
    <row r="3288" spans="2:12" ht="12.75" customHeight="1">
      <c r="B3288">
        <v>70</v>
      </c>
      <c r="C3288">
        <v>3000</v>
      </c>
      <c r="D3288" s="181">
        <v>35611</v>
      </c>
      <c r="E3288">
        <v>62445</v>
      </c>
      <c r="F3288" t="s">
        <v>2553</v>
      </c>
      <c r="G3288" s="167">
        <v>5927.28</v>
      </c>
      <c r="H3288">
        <v>-5927.28</v>
      </c>
      <c r="I3288">
        <v>0</v>
      </c>
      <c r="J3288" s="181">
        <v>35611</v>
      </c>
      <c r="K3288" s="183">
        <v>1997</v>
      </c>
      <c r="L3288" t="s">
        <v>629</v>
      </c>
    </row>
    <row r="3289" spans="2:12" ht="12.75" customHeight="1">
      <c r="B3289">
        <v>70</v>
      </c>
      <c r="C3289">
        <v>3000</v>
      </c>
      <c r="D3289" s="181">
        <v>35703</v>
      </c>
      <c r="E3289">
        <v>62451</v>
      </c>
      <c r="F3289" t="s">
        <v>1410</v>
      </c>
      <c r="G3289" s="167">
        <v>8793.84</v>
      </c>
      <c r="H3289">
        <v>-8134.3</v>
      </c>
      <c r="I3289">
        <v>659.54</v>
      </c>
      <c r="J3289" s="181">
        <v>35703</v>
      </c>
      <c r="K3289" s="183">
        <v>1997</v>
      </c>
      <c r="L3289" t="s">
        <v>629</v>
      </c>
    </row>
    <row r="3290" spans="2:12" ht="12.75" customHeight="1">
      <c r="B3290">
        <v>70</v>
      </c>
      <c r="C3290">
        <v>3000</v>
      </c>
      <c r="D3290" s="181">
        <v>37946</v>
      </c>
      <c r="E3290">
        <v>62625</v>
      </c>
      <c r="F3290" t="s">
        <v>3373</v>
      </c>
      <c r="G3290" s="167">
        <v>51656.89</v>
      </c>
      <c r="H3290">
        <v>-13272.95</v>
      </c>
      <c r="I3290">
        <v>38383.94</v>
      </c>
      <c r="J3290" s="181">
        <v>37946</v>
      </c>
      <c r="K3290" s="183">
        <v>2003</v>
      </c>
      <c r="L3290" t="s">
        <v>629</v>
      </c>
    </row>
    <row r="3291" spans="2:12" ht="12.75" customHeight="1">
      <c r="B3291">
        <v>70</v>
      </c>
      <c r="C3291">
        <v>3000</v>
      </c>
      <c r="D3291" s="181">
        <v>37949</v>
      </c>
      <c r="E3291">
        <v>62627</v>
      </c>
      <c r="F3291" t="s">
        <v>3374</v>
      </c>
      <c r="G3291" s="167">
        <v>18190</v>
      </c>
      <c r="H3291">
        <v>-7010.73</v>
      </c>
      <c r="I3291">
        <v>11179.27</v>
      </c>
      <c r="J3291" s="181">
        <v>37949</v>
      </c>
      <c r="K3291" s="183">
        <v>2003</v>
      </c>
      <c r="L3291" t="s">
        <v>629</v>
      </c>
    </row>
    <row r="3292" spans="2:12" ht="12.75" customHeight="1">
      <c r="B3292">
        <v>70</v>
      </c>
      <c r="C3292">
        <v>3000</v>
      </c>
      <c r="D3292" s="181">
        <v>37833</v>
      </c>
      <c r="E3292">
        <v>62630</v>
      </c>
      <c r="F3292" t="s">
        <v>925</v>
      </c>
      <c r="G3292" s="167">
        <v>13959.69</v>
      </c>
      <c r="H3292">
        <v>-3974.64</v>
      </c>
      <c r="I3292">
        <v>9985.0499999999993</v>
      </c>
      <c r="J3292" s="181">
        <v>37833</v>
      </c>
      <c r="K3292" s="183">
        <v>2003</v>
      </c>
      <c r="L3292" t="s">
        <v>629</v>
      </c>
    </row>
    <row r="3293" spans="2:12" ht="12.75" customHeight="1">
      <c r="B3293">
        <v>70</v>
      </c>
      <c r="C3293">
        <v>3000</v>
      </c>
      <c r="D3293" s="181">
        <v>37530</v>
      </c>
      <c r="E3293">
        <v>62756</v>
      </c>
      <c r="F3293" t="s">
        <v>1660</v>
      </c>
      <c r="G3293" s="167">
        <v>17567.25</v>
      </c>
      <c r="H3293">
        <v>-9332.61</v>
      </c>
      <c r="I3293">
        <v>8234.64</v>
      </c>
      <c r="J3293" s="181">
        <v>37530</v>
      </c>
      <c r="K3293" s="183">
        <v>2002</v>
      </c>
      <c r="L3293" t="s">
        <v>629</v>
      </c>
    </row>
    <row r="3294" spans="2:12" ht="12.75" customHeight="1">
      <c r="B3294">
        <v>70</v>
      </c>
      <c r="C3294">
        <v>3000</v>
      </c>
      <c r="D3294" s="181">
        <v>37773</v>
      </c>
      <c r="E3294">
        <v>62769</v>
      </c>
      <c r="F3294" t="s">
        <v>3437</v>
      </c>
      <c r="G3294" s="167">
        <v>58850</v>
      </c>
      <c r="H3294">
        <v>-21087.919999999998</v>
      </c>
      <c r="I3294">
        <v>37762.080000000002</v>
      </c>
      <c r="J3294" s="181">
        <v>37773</v>
      </c>
      <c r="K3294" s="183">
        <v>2003</v>
      </c>
      <c r="L3294" t="s">
        <v>629</v>
      </c>
    </row>
    <row r="3295" spans="2:12" ht="12.75" customHeight="1">
      <c r="B3295">
        <v>70</v>
      </c>
      <c r="C3295">
        <v>3000</v>
      </c>
      <c r="D3295" s="181">
        <v>37791</v>
      </c>
      <c r="E3295">
        <v>62773</v>
      </c>
      <c r="F3295" t="s">
        <v>1002</v>
      </c>
      <c r="G3295" s="167">
        <v>229627.8</v>
      </c>
      <c r="H3295">
        <v>-100462.16</v>
      </c>
      <c r="I3295">
        <v>129165.64</v>
      </c>
      <c r="J3295" s="181">
        <v>37791</v>
      </c>
      <c r="K3295" s="183">
        <v>2003</v>
      </c>
      <c r="L3295" t="s">
        <v>629</v>
      </c>
    </row>
    <row r="3296" spans="2:12" ht="12.75" customHeight="1">
      <c r="B3296">
        <v>70</v>
      </c>
      <c r="C3296">
        <v>3000</v>
      </c>
      <c r="D3296" s="181">
        <v>37773</v>
      </c>
      <c r="E3296">
        <v>62778</v>
      </c>
      <c r="F3296" t="s">
        <v>3414</v>
      </c>
      <c r="G3296" s="167">
        <v>15013.89</v>
      </c>
      <c r="H3296">
        <v>-6724.98</v>
      </c>
      <c r="I3296">
        <v>8288.91</v>
      </c>
      <c r="J3296" s="181">
        <v>37773</v>
      </c>
      <c r="K3296" s="183">
        <v>2003</v>
      </c>
      <c r="L3296" t="s">
        <v>629</v>
      </c>
    </row>
    <row r="3297" spans="2:12" ht="12.75" customHeight="1">
      <c r="B3297">
        <v>70</v>
      </c>
      <c r="C3297">
        <v>3000</v>
      </c>
      <c r="D3297" s="181">
        <v>37839</v>
      </c>
      <c r="E3297">
        <v>62779</v>
      </c>
      <c r="F3297" t="s">
        <v>928</v>
      </c>
      <c r="G3297" s="167">
        <v>143220.04999999999</v>
      </c>
      <c r="H3297">
        <v>-61166.9</v>
      </c>
      <c r="I3297">
        <v>82053.149999999994</v>
      </c>
      <c r="J3297" s="181">
        <v>37839</v>
      </c>
      <c r="K3297" s="183">
        <v>2003</v>
      </c>
      <c r="L3297" t="s">
        <v>629</v>
      </c>
    </row>
    <row r="3298" spans="2:12" ht="12.75" customHeight="1">
      <c r="B3298">
        <v>70</v>
      </c>
      <c r="C3298">
        <v>3000</v>
      </c>
      <c r="D3298" s="181">
        <v>37773</v>
      </c>
      <c r="E3298">
        <v>62787</v>
      </c>
      <c r="F3298" t="s">
        <v>3407</v>
      </c>
      <c r="G3298" s="167">
        <v>8618.85</v>
      </c>
      <c r="H3298">
        <v>-3860.53</v>
      </c>
      <c r="I3298">
        <v>4758.32</v>
      </c>
      <c r="J3298" s="181">
        <v>37773</v>
      </c>
      <c r="K3298" s="183">
        <v>2003</v>
      </c>
      <c r="L3298" t="s">
        <v>629</v>
      </c>
    </row>
    <row r="3299" spans="2:12" ht="12.75" customHeight="1">
      <c r="B3299">
        <v>70</v>
      </c>
      <c r="C3299">
        <v>3000</v>
      </c>
      <c r="D3299" s="181">
        <v>38139</v>
      </c>
      <c r="E3299">
        <v>62832</v>
      </c>
      <c r="F3299" t="s">
        <v>2420</v>
      </c>
      <c r="G3299" s="167">
        <v>138790.70000000001</v>
      </c>
      <c r="H3299">
        <v>-44817.84</v>
      </c>
      <c r="I3299">
        <v>93972.86</v>
      </c>
      <c r="J3299" s="181">
        <v>38139</v>
      </c>
      <c r="K3299" s="183">
        <v>2004</v>
      </c>
      <c r="L3299" t="s">
        <v>629</v>
      </c>
    </row>
    <row r="3300" spans="2:12" ht="12.75" customHeight="1">
      <c r="B3300">
        <v>70</v>
      </c>
      <c r="C3300">
        <v>3000</v>
      </c>
      <c r="D3300" s="181">
        <v>38180</v>
      </c>
      <c r="E3300">
        <v>62833</v>
      </c>
      <c r="F3300" t="s">
        <v>3724</v>
      </c>
      <c r="G3300" s="167">
        <v>289032.21000000002</v>
      </c>
      <c r="H3300">
        <v>-60215.05</v>
      </c>
      <c r="I3300">
        <v>228817.16</v>
      </c>
      <c r="J3300" s="181">
        <v>38180</v>
      </c>
      <c r="K3300" s="183">
        <v>2004</v>
      </c>
      <c r="L3300" t="s">
        <v>629</v>
      </c>
    </row>
    <row r="3301" spans="2:12" ht="12.75" customHeight="1">
      <c r="B3301">
        <v>70</v>
      </c>
      <c r="C3301">
        <v>3000</v>
      </c>
      <c r="D3301" s="181">
        <v>35857</v>
      </c>
      <c r="E3301">
        <v>62878</v>
      </c>
      <c r="F3301" t="s">
        <v>516</v>
      </c>
      <c r="G3301" s="167">
        <v>211102</v>
      </c>
      <c r="H3301">
        <v>-155394.51999999999</v>
      </c>
      <c r="I3301">
        <v>55707.48</v>
      </c>
      <c r="J3301" s="181">
        <v>35857</v>
      </c>
      <c r="K3301" s="183">
        <v>1998</v>
      </c>
      <c r="L3301" t="s">
        <v>629</v>
      </c>
    </row>
    <row r="3302" spans="2:12" ht="12.75" customHeight="1">
      <c r="B3302">
        <v>70</v>
      </c>
      <c r="C3302">
        <v>3000</v>
      </c>
      <c r="D3302" s="181">
        <v>36131</v>
      </c>
      <c r="E3302">
        <v>62901</v>
      </c>
      <c r="F3302" t="s">
        <v>165</v>
      </c>
      <c r="G3302" s="167">
        <v>44993.01</v>
      </c>
      <c r="H3302">
        <v>-44993.01</v>
      </c>
      <c r="I3302">
        <v>0</v>
      </c>
      <c r="J3302" s="181">
        <v>36131</v>
      </c>
      <c r="K3302" s="183">
        <v>1998</v>
      </c>
      <c r="L3302" t="s">
        <v>629</v>
      </c>
    </row>
    <row r="3303" spans="2:12" ht="12.75" customHeight="1">
      <c r="B3303">
        <v>70</v>
      </c>
      <c r="C3303">
        <v>3000</v>
      </c>
      <c r="D3303" s="181">
        <v>35947</v>
      </c>
      <c r="E3303">
        <v>62902</v>
      </c>
      <c r="F3303" t="s">
        <v>523</v>
      </c>
      <c r="G3303" s="167">
        <v>21151.43</v>
      </c>
      <c r="H3303">
        <v>-21151.43</v>
      </c>
      <c r="I3303">
        <v>0</v>
      </c>
      <c r="J3303" s="181">
        <v>35947</v>
      </c>
      <c r="K3303" s="183">
        <v>1998</v>
      </c>
      <c r="L3303" t="s">
        <v>629</v>
      </c>
    </row>
    <row r="3304" spans="2:12" ht="12.75" customHeight="1">
      <c r="B3304">
        <v>70</v>
      </c>
      <c r="C3304">
        <v>3000</v>
      </c>
      <c r="D3304" s="181">
        <v>35947</v>
      </c>
      <c r="E3304">
        <v>62903</v>
      </c>
      <c r="F3304" t="s">
        <v>3626</v>
      </c>
      <c r="G3304" s="167">
        <v>19029.669999999998</v>
      </c>
      <c r="H3304">
        <v>-19029.669999999998</v>
      </c>
      <c r="I3304">
        <v>0</v>
      </c>
      <c r="J3304" s="181">
        <v>35947</v>
      </c>
      <c r="K3304" s="183">
        <v>1998</v>
      </c>
      <c r="L3304" t="s">
        <v>629</v>
      </c>
    </row>
    <row r="3305" spans="2:12" ht="12.75" customHeight="1">
      <c r="B3305">
        <v>70</v>
      </c>
      <c r="C3305">
        <v>3000</v>
      </c>
      <c r="D3305" s="181">
        <v>35947</v>
      </c>
      <c r="E3305">
        <v>62904</v>
      </c>
      <c r="F3305" t="s">
        <v>522</v>
      </c>
      <c r="G3305" s="167">
        <v>15004.78</v>
      </c>
      <c r="H3305">
        <v>-15004.78</v>
      </c>
      <c r="I3305">
        <v>0</v>
      </c>
      <c r="J3305" s="181">
        <v>35947</v>
      </c>
      <c r="K3305" s="183">
        <v>1998</v>
      </c>
      <c r="L3305" t="s">
        <v>629</v>
      </c>
    </row>
    <row r="3306" spans="2:12" ht="12.75" customHeight="1">
      <c r="B3306">
        <v>70</v>
      </c>
      <c r="C3306">
        <v>3000</v>
      </c>
      <c r="D3306" s="181">
        <v>35947</v>
      </c>
      <c r="E3306">
        <v>62905</v>
      </c>
      <c r="F3306" t="s">
        <v>1533</v>
      </c>
      <c r="G3306" s="167">
        <v>7881.35</v>
      </c>
      <c r="H3306">
        <v>-7881.35</v>
      </c>
      <c r="I3306">
        <v>0</v>
      </c>
      <c r="J3306" s="181">
        <v>35947</v>
      </c>
      <c r="K3306" s="183">
        <v>1998</v>
      </c>
      <c r="L3306" t="s">
        <v>629</v>
      </c>
    </row>
    <row r="3307" spans="2:12" ht="12.75" customHeight="1">
      <c r="B3307">
        <v>70</v>
      </c>
      <c r="C3307">
        <v>3000</v>
      </c>
      <c r="D3307" s="181">
        <v>36280</v>
      </c>
      <c r="E3307">
        <v>62923</v>
      </c>
      <c r="F3307" t="s">
        <v>2843</v>
      </c>
      <c r="G3307" s="167">
        <v>159818.60999999999</v>
      </c>
      <c r="H3307">
        <v>-153159.5</v>
      </c>
      <c r="I3307">
        <v>6659.11</v>
      </c>
      <c r="J3307" s="181">
        <v>36280</v>
      </c>
      <c r="K3307" s="183">
        <v>1999</v>
      </c>
      <c r="L3307" t="s">
        <v>629</v>
      </c>
    </row>
    <row r="3308" spans="2:12" ht="12.75" customHeight="1">
      <c r="B3308">
        <v>70</v>
      </c>
      <c r="C3308">
        <v>3000</v>
      </c>
      <c r="D3308" s="181">
        <v>36433</v>
      </c>
      <c r="E3308">
        <v>62931</v>
      </c>
      <c r="F3308" t="s">
        <v>3008</v>
      </c>
      <c r="G3308" s="167">
        <v>110228.29</v>
      </c>
      <c r="H3308">
        <v>-99894.39</v>
      </c>
      <c r="I3308">
        <v>10333.9</v>
      </c>
      <c r="J3308" s="181">
        <v>36433</v>
      </c>
      <c r="K3308" s="183">
        <v>1999</v>
      </c>
      <c r="L3308" t="s">
        <v>629</v>
      </c>
    </row>
    <row r="3309" spans="2:12" ht="12.75" customHeight="1">
      <c r="B3309">
        <v>70</v>
      </c>
      <c r="C3309">
        <v>3000</v>
      </c>
      <c r="D3309" s="181">
        <v>36950</v>
      </c>
      <c r="E3309">
        <v>62965</v>
      </c>
      <c r="F3309" t="s">
        <v>2693</v>
      </c>
      <c r="G3309" s="167">
        <v>7941.82</v>
      </c>
      <c r="H3309">
        <v>-4632.72</v>
      </c>
      <c r="I3309">
        <v>3309.1</v>
      </c>
      <c r="J3309" s="181">
        <v>36950</v>
      </c>
      <c r="K3309" s="183">
        <v>2001</v>
      </c>
      <c r="L3309" t="s">
        <v>629</v>
      </c>
    </row>
    <row r="3310" spans="2:12" ht="12.75" customHeight="1">
      <c r="B3310">
        <v>70</v>
      </c>
      <c r="C3310">
        <v>3000</v>
      </c>
      <c r="D3310" s="181">
        <v>37225</v>
      </c>
      <c r="E3310">
        <v>62977</v>
      </c>
      <c r="F3310" t="s">
        <v>286</v>
      </c>
      <c r="G3310" s="167">
        <v>100542.79</v>
      </c>
      <c r="H3310">
        <v>-63886.57</v>
      </c>
      <c r="I3310">
        <v>36656.22</v>
      </c>
      <c r="J3310" s="181">
        <v>37225</v>
      </c>
      <c r="K3310" s="183">
        <v>2001</v>
      </c>
      <c r="L3310" t="s">
        <v>629</v>
      </c>
    </row>
    <row r="3311" spans="2:12" ht="12.75" customHeight="1">
      <c r="B3311">
        <v>70</v>
      </c>
      <c r="C3311">
        <v>3000</v>
      </c>
      <c r="D3311" s="181">
        <v>37408</v>
      </c>
      <c r="E3311">
        <v>63008</v>
      </c>
      <c r="F3311" t="s">
        <v>300</v>
      </c>
      <c r="G3311" s="167">
        <v>207092.32</v>
      </c>
      <c r="H3311">
        <v>-79097.759999999995</v>
      </c>
      <c r="I3311">
        <v>127994.56</v>
      </c>
      <c r="J3311" s="181">
        <v>37408</v>
      </c>
      <c r="K3311" s="183">
        <v>2002</v>
      </c>
      <c r="L3311" t="s">
        <v>629</v>
      </c>
    </row>
    <row r="3312" spans="2:12" ht="12.75" customHeight="1">
      <c r="B3312">
        <v>70</v>
      </c>
      <c r="C3312">
        <v>3000</v>
      </c>
      <c r="D3312" s="181">
        <v>37888</v>
      </c>
      <c r="E3312">
        <v>63072</v>
      </c>
      <c r="F3312" t="s">
        <v>935</v>
      </c>
      <c r="G3312" s="167">
        <v>14906.55</v>
      </c>
      <c r="H3312">
        <v>-4037.18</v>
      </c>
      <c r="I3312">
        <v>10869.37</v>
      </c>
      <c r="J3312" s="181">
        <v>37888</v>
      </c>
      <c r="K3312" s="183">
        <v>2003</v>
      </c>
      <c r="L3312" t="s">
        <v>629</v>
      </c>
    </row>
    <row r="3313" spans="2:12" ht="12.75" customHeight="1">
      <c r="B3313">
        <v>70</v>
      </c>
      <c r="C3313">
        <v>3000</v>
      </c>
      <c r="D3313" s="181">
        <v>38108</v>
      </c>
      <c r="E3313">
        <v>63073</v>
      </c>
      <c r="F3313" t="s">
        <v>64</v>
      </c>
      <c r="G3313" s="167">
        <v>45924</v>
      </c>
      <c r="H3313">
        <v>-15308.01</v>
      </c>
      <c r="I3313">
        <v>30615.99</v>
      </c>
      <c r="J3313" s="181">
        <v>38108</v>
      </c>
      <c r="K3313" s="183">
        <v>2004</v>
      </c>
      <c r="L3313" t="s">
        <v>629</v>
      </c>
    </row>
    <row r="3314" spans="2:12" ht="12.75" customHeight="1">
      <c r="B3314">
        <v>70</v>
      </c>
      <c r="C3314">
        <v>3000</v>
      </c>
      <c r="D3314" s="181">
        <v>38139</v>
      </c>
      <c r="E3314">
        <v>63083</v>
      </c>
      <c r="F3314" t="s">
        <v>2444</v>
      </c>
      <c r="G3314" s="167">
        <v>446887.76</v>
      </c>
      <c r="H3314">
        <v>-96205.01</v>
      </c>
      <c r="I3314">
        <v>350682.75</v>
      </c>
      <c r="J3314" s="181">
        <v>38139</v>
      </c>
      <c r="K3314" s="183">
        <v>2004</v>
      </c>
      <c r="L3314" t="s">
        <v>629</v>
      </c>
    </row>
    <row r="3315" spans="2:12" ht="12.75" customHeight="1">
      <c r="B3315">
        <v>70</v>
      </c>
      <c r="C3315">
        <v>3000</v>
      </c>
      <c r="D3315" s="181">
        <v>38139</v>
      </c>
      <c r="E3315">
        <v>63084</v>
      </c>
      <c r="F3315" t="s">
        <v>2431</v>
      </c>
      <c r="G3315" s="167">
        <v>251572.69</v>
      </c>
      <c r="H3315">
        <v>-81237.02</v>
      </c>
      <c r="I3315">
        <v>170335.67</v>
      </c>
      <c r="J3315" s="181">
        <v>38139</v>
      </c>
      <c r="K3315" s="183">
        <v>2004</v>
      </c>
      <c r="L3315" t="s">
        <v>629</v>
      </c>
    </row>
    <row r="3316" spans="2:12" ht="12.75" customHeight="1">
      <c r="B3316">
        <v>70</v>
      </c>
      <c r="C3316">
        <v>3000</v>
      </c>
      <c r="D3316" s="181">
        <v>38146</v>
      </c>
      <c r="E3316">
        <v>63088</v>
      </c>
      <c r="F3316" t="s">
        <v>2465</v>
      </c>
      <c r="G3316" s="167">
        <v>122836.61</v>
      </c>
      <c r="H3316">
        <v>-26443.99</v>
      </c>
      <c r="I3316">
        <v>96392.62</v>
      </c>
      <c r="J3316" s="181">
        <v>38146</v>
      </c>
      <c r="K3316" s="183">
        <v>2004</v>
      </c>
      <c r="L3316" t="s">
        <v>629</v>
      </c>
    </row>
    <row r="3317" spans="2:12" ht="12.75" customHeight="1">
      <c r="B3317">
        <v>70</v>
      </c>
      <c r="C3317">
        <v>3000</v>
      </c>
      <c r="D3317" s="181">
        <v>38441</v>
      </c>
      <c r="E3317">
        <v>63116</v>
      </c>
      <c r="F3317" t="s">
        <v>3020</v>
      </c>
      <c r="G3317" s="167">
        <v>135895.47</v>
      </c>
      <c r="H3317">
        <v>-23781.71</v>
      </c>
      <c r="I3317">
        <v>112113.76</v>
      </c>
      <c r="J3317" s="181">
        <v>38441</v>
      </c>
      <c r="K3317" s="183">
        <v>2005</v>
      </c>
      <c r="L3317" t="s">
        <v>629</v>
      </c>
    </row>
    <row r="3318" spans="2:12" ht="12.75" customHeight="1">
      <c r="B3318">
        <v>70</v>
      </c>
      <c r="C3318">
        <v>3000</v>
      </c>
      <c r="D3318" s="181">
        <v>38441</v>
      </c>
      <c r="E3318">
        <v>63121</v>
      </c>
      <c r="F3318" t="s">
        <v>3025</v>
      </c>
      <c r="G3318" s="167">
        <v>232362.55</v>
      </c>
      <c r="H3318">
        <v>-40663.449999999997</v>
      </c>
      <c r="I3318">
        <v>191699.1</v>
      </c>
      <c r="J3318" s="181">
        <v>38441</v>
      </c>
      <c r="K3318" s="183">
        <v>2005</v>
      </c>
      <c r="L3318" t="s">
        <v>629</v>
      </c>
    </row>
    <row r="3319" spans="2:12" ht="12.75" customHeight="1">
      <c r="B3319">
        <v>70</v>
      </c>
      <c r="C3319">
        <v>3000</v>
      </c>
      <c r="D3319" s="181">
        <v>38292</v>
      </c>
      <c r="E3319">
        <v>63268</v>
      </c>
      <c r="F3319" t="s">
        <v>329</v>
      </c>
      <c r="G3319" s="167">
        <v>1865610.73</v>
      </c>
      <c r="H3319">
        <v>-505269.58</v>
      </c>
      <c r="I3319">
        <v>1360341.15</v>
      </c>
      <c r="J3319" s="181">
        <v>38292</v>
      </c>
      <c r="K3319" s="183">
        <v>2004</v>
      </c>
      <c r="L3319" t="s">
        <v>629</v>
      </c>
    </row>
    <row r="3320" spans="2:12" ht="12.75" customHeight="1">
      <c r="B3320">
        <v>70</v>
      </c>
      <c r="C3320">
        <v>3000</v>
      </c>
      <c r="D3320" s="181">
        <v>34365</v>
      </c>
      <c r="E3320">
        <v>63279</v>
      </c>
      <c r="F3320" t="s">
        <v>1896</v>
      </c>
      <c r="G3320" s="167">
        <v>163722.79999999999</v>
      </c>
      <c r="H3320">
        <v>-143581.82999999999</v>
      </c>
      <c r="I3320">
        <v>20140.97</v>
      </c>
      <c r="J3320" s="181">
        <v>34365</v>
      </c>
      <c r="K3320" s="183">
        <v>1994</v>
      </c>
      <c r="L3320" t="s">
        <v>629</v>
      </c>
    </row>
    <row r="3321" spans="2:12" ht="12.75" customHeight="1">
      <c r="B3321">
        <v>70</v>
      </c>
      <c r="C3321">
        <v>3000</v>
      </c>
      <c r="D3321" s="181">
        <v>37681</v>
      </c>
      <c r="E3321">
        <v>63440</v>
      </c>
      <c r="F3321" t="s">
        <v>3392</v>
      </c>
      <c r="G3321" s="167">
        <v>81651.7</v>
      </c>
      <c r="H3321">
        <v>-39124.769999999997</v>
      </c>
      <c r="I3321">
        <v>42526.93</v>
      </c>
      <c r="J3321" s="181">
        <v>37681</v>
      </c>
      <c r="K3321" s="183">
        <v>2003</v>
      </c>
      <c r="L3321" t="s">
        <v>629</v>
      </c>
    </row>
    <row r="3322" spans="2:12" ht="12.75" customHeight="1">
      <c r="B3322">
        <v>70</v>
      </c>
      <c r="C3322">
        <v>3000</v>
      </c>
      <c r="D3322" s="181">
        <v>37653</v>
      </c>
      <c r="E3322">
        <v>63442</v>
      </c>
      <c r="F3322" t="s">
        <v>263</v>
      </c>
      <c r="G3322" s="167">
        <v>312800.02</v>
      </c>
      <c r="H3322">
        <v>-153141.67000000001</v>
      </c>
      <c r="I3322">
        <v>159658.35</v>
      </c>
      <c r="J3322" s="181">
        <v>37653</v>
      </c>
      <c r="K3322" s="183">
        <v>2003</v>
      </c>
      <c r="L3322" t="s">
        <v>629</v>
      </c>
    </row>
    <row r="3323" spans="2:12" ht="12.75" customHeight="1">
      <c r="B3323">
        <v>70</v>
      </c>
      <c r="C3323">
        <v>3000</v>
      </c>
      <c r="D3323" s="181">
        <v>35703</v>
      </c>
      <c r="E3323">
        <v>63537</v>
      </c>
      <c r="F3323" t="s">
        <v>2840</v>
      </c>
      <c r="G3323" s="167">
        <v>7636.92</v>
      </c>
      <c r="H3323">
        <v>-5886.79</v>
      </c>
      <c r="I3323">
        <v>1750.13</v>
      </c>
      <c r="J3323" s="181">
        <v>35703</v>
      </c>
      <c r="K3323" s="183">
        <v>1997</v>
      </c>
      <c r="L3323" t="s">
        <v>629</v>
      </c>
    </row>
    <row r="3324" spans="2:12" ht="12.75" customHeight="1">
      <c r="B3324">
        <v>70</v>
      </c>
      <c r="C3324">
        <v>3000</v>
      </c>
      <c r="D3324" s="181">
        <v>35874</v>
      </c>
      <c r="E3324">
        <v>63557</v>
      </c>
      <c r="F3324" t="s">
        <v>650</v>
      </c>
      <c r="G3324" s="167">
        <v>10683.95</v>
      </c>
      <c r="H3324">
        <v>-10683.95</v>
      </c>
      <c r="I3324">
        <v>0</v>
      </c>
      <c r="J3324" s="181">
        <v>35874</v>
      </c>
      <c r="K3324" s="183">
        <v>1998</v>
      </c>
      <c r="L3324" t="s">
        <v>629</v>
      </c>
    </row>
    <row r="3325" spans="2:12" ht="12.75" customHeight="1">
      <c r="B3325">
        <v>70</v>
      </c>
      <c r="C3325">
        <v>3000</v>
      </c>
      <c r="D3325" s="181">
        <v>35878</v>
      </c>
      <c r="E3325">
        <v>63558</v>
      </c>
      <c r="F3325" t="s">
        <v>655</v>
      </c>
      <c r="G3325" s="167">
        <v>4712.28</v>
      </c>
      <c r="H3325">
        <v>-4123.24</v>
      </c>
      <c r="I3325">
        <v>589.04</v>
      </c>
      <c r="J3325" s="181">
        <v>35878</v>
      </c>
      <c r="K3325" s="183">
        <v>1998</v>
      </c>
      <c r="L3325" t="s">
        <v>629</v>
      </c>
    </row>
    <row r="3326" spans="2:12" ht="12.75" customHeight="1">
      <c r="B3326">
        <v>70</v>
      </c>
      <c r="C3326">
        <v>3000</v>
      </c>
      <c r="D3326" s="181">
        <v>35893</v>
      </c>
      <c r="E3326">
        <v>63559</v>
      </c>
      <c r="F3326" t="s">
        <v>668</v>
      </c>
      <c r="G3326" s="167">
        <v>19614.43</v>
      </c>
      <c r="H3326">
        <v>-17162.62</v>
      </c>
      <c r="I3326">
        <v>2451.81</v>
      </c>
      <c r="J3326" s="181">
        <v>35893</v>
      </c>
      <c r="K3326" s="183">
        <v>1998</v>
      </c>
      <c r="L3326" t="s">
        <v>629</v>
      </c>
    </row>
    <row r="3327" spans="2:12" ht="12.75" customHeight="1">
      <c r="B3327">
        <v>70</v>
      </c>
      <c r="C3327">
        <v>3000</v>
      </c>
      <c r="D3327" s="181">
        <v>35885</v>
      </c>
      <c r="E3327">
        <v>63561</v>
      </c>
      <c r="F3327" t="s">
        <v>520</v>
      </c>
      <c r="G3327" s="167">
        <v>4761.5</v>
      </c>
      <c r="H3327">
        <v>-3471.92</v>
      </c>
      <c r="I3327">
        <v>1289.58</v>
      </c>
      <c r="J3327" s="181">
        <v>35885</v>
      </c>
      <c r="K3327" s="183">
        <v>1998</v>
      </c>
      <c r="L3327" t="s">
        <v>629</v>
      </c>
    </row>
    <row r="3328" spans="2:12" ht="12.75" customHeight="1">
      <c r="B3328">
        <v>70</v>
      </c>
      <c r="C3328">
        <v>3000</v>
      </c>
      <c r="D3328" s="181">
        <v>35738</v>
      </c>
      <c r="E3328">
        <v>63564</v>
      </c>
      <c r="F3328" t="s">
        <v>1425</v>
      </c>
      <c r="G3328" s="167">
        <v>2565.17</v>
      </c>
      <c r="H3328">
        <v>-1959.5</v>
      </c>
      <c r="I3328">
        <v>605.66999999999996</v>
      </c>
      <c r="J3328" s="181">
        <v>35738</v>
      </c>
      <c r="K3328" s="183">
        <v>1997</v>
      </c>
      <c r="L3328" t="s">
        <v>629</v>
      </c>
    </row>
    <row r="3329" spans="2:12" ht="12.75" customHeight="1">
      <c r="B3329">
        <v>70</v>
      </c>
      <c r="C3329">
        <v>3000</v>
      </c>
      <c r="D3329" s="181">
        <v>35738</v>
      </c>
      <c r="E3329">
        <v>63565</v>
      </c>
      <c r="F3329" t="s">
        <v>507</v>
      </c>
      <c r="G3329" s="167">
        <v>3909.54</v>
      </c>
      <c r="H3329">
        <v>-3583.74</v>
      </c>
      <c r="I3329">
        <v>325.8</v>
      </c>
      <c r="J3329" s="181">
        <v>35738</v>
      </c>
      <c r="K3329" s="183">
        <v>1997</v>
      </c>
      <c r="L3329" t="s">
        <v>629</v>
      </c>
    </row>
    <row r="3330" spans="2:12" ht="12.75" customHeight="1">
      <c r="B3330">
        <v>70</v>
      </c>
      <c r="C3330">
        <v>3000</v>
      </c>
      <c r="D3330" s="181">
        <v>35947</v>
      </c>
      <c r="E3330">
        <v>63576</v>
      </c>
      <c r="F3330" t="s">
        <v>3619</v>
      </c>
      <c r="G3330" s="167">
        <v>12745.95</v>
      </c>
      <c r="H3330">
        <v>-12745.95</v>
      </c>
      <c r="I3330">
        <v>0</v>
      </c>
      <c r="J3330" s="181">
        <v>35947</v>
      </c>
      <c r="K3330" s="183">
        <v>1998</v>
      </c>
      <c r="L3330" t="s">
        <v>629</v>
      </c>
    </row>
    <row r="3331" spans="2:12" ht="12.75" customHeight="1">
      <c r="B3331">
        <v>70</v>
      </c>
      <c r="C3331">
        <v>3000</v>
      </c>
      <c r="D3331" s="181">
        <v>36024</v>
      </c>
      <c r="E3331">
        <v>63577</v>
      </c>
      <c r="F3331" t="s">
        <v>129</v>
      </c>
      <c r="G3331" s="167">
        <v>4846.45</v>
      </c>
      <c r="H3331">
        <v>-4038.71</v>
      </c>
      <c r="I3331">
        <v>807.74</v>
      </c>
      <c r="J3331" s="181">
        <v>36024</v>
      </c>
      <c r="K3331" s="183">
        <v>1998</v>
      </c>
      <c r="L3331" t="s">
        <v>629</v>
      </c>
    </row>
    <row r="3332" spans="2:12" ht="12.75" customHeight="1">
      <c r="B3332">
        <v>70</v>
      </c>
      <c r="C3332">
        <v>3000</v>
      </c>
      <c r="D3332" s="181">
        <v>36070</v>
      </c>
      <c r="E3332">
        <v>63578</v>
      </c>
      <c r="F3332" t="s">
        <v>151</v>
      </c>
      <c r="G3332" s="167">
        <v>16055.21</v>
      </c>
      <c r="H3332">
        <v>-11037.96</v>
      </c>
      <c r="I3332">
        <v>5017.25</v>
      </c>
      <c r="J3332" s="181">
        <v>36070</v>
      </c>
      <c r="K3332" s="183">
        <v>1998</v>
      </c>
      <c r="L3332" t="s">
        <v>629</v>
      </c>
    </row>
    <row r="3333" spans="2:12" ht="12.75" customHeight="1">
      <c r="B3333">
        <v>70</v>
      </c>
      <c r="C3333">
        <v>3000</v>
      </c>
      <c r="D3333" s="181">
        <v>36164</v>
      </c>
      <c r="E3333">
        <v>63589</v>
      </c>
      <c r="F3333" t="s">
        <v>1723</v>
      </c>
      <c r="G3333" s="167">
        <v>19615.310000000001</v>
      </c>
      <c r="H3333">
        <v>-13076.87</v>
      </c>
      <c r="I3333">
        <v>6538.44</v>
      </c>
      <c r="J3333" s="181">
        <v>36164</v>
      </c>
      <c r="K3333" s="183">
        <v>1999</v>
      </c>
      <c r="L3333" t="s">
        <v>629</v>
      </c>
    </row>
    <row r="3334" spans="2:12" ht="12.75" customHeight="1">
      <c r="B3334">
        <v>70</v>
      </c>
      <c r="C3334">
        <v>3000</v>
      </c>
      <c r="D3334" s="181">
        <v>36217</v>
      </c>
      <c r="E3334">
        <v>63597</v>
      </c>
      <c r="F3334" t="s">
        <v>1739</v>
      </c>
      <c r="G3334" s="167">
        <v>6340.62</v>
      </c>
      <c r="H3334">
        <v>-6208.52</v>
      </c>
      <c r="I3334">
        <v>132.1</v>
      </c>
      <c r="J3334" s="181">
        <v>36217</v>
      </c>
      <c r="K3334" s="183">
        <v>1999</v>
      </c>
      <c r="L3334" t="s">
        <v>629</v>
      </c>
    </row>
    <row r="3335" spans="2:12" ht="12.75" customHeight="1">
      <c r="B3335">
        <v>70</v>
      </c>
      <c r="C3335">
        <v>3000</v>
      </c>
      <c r="D3335" s="181">
        <v>37134</v>
      </c>
      <c r="E3335">
        <v>63658</v>
      </c>
      <c r="F3335" t="s">
        <v>537</v>
      </c>
      <c r="G3335" s="167">
        <v>197461.71</v>
      </c>
      <c r="H3335">
        <v>-87760.75</v>
      </c>
      <c r="I3335">
        <v>109700.96</v>
      </c>
      <c r="J3335" s="181">
        <v>37134</v>
      </c>
      <c r="K3335" s="183">
        <v>2001</v>
      </c>
      <c r="L3335" t="s">
        <v>629</v>
      </c>
    </row>
    <row r="3336" spans="2:12" ht="12.75" customHeight="1">
      <c r="B3336">
        <v>70</v>
      </c>
      <c r="C3336">
        <v>3000</v>
      </c>
      <c r="D3336" s="181">
        <v>37043</v>
      </c>
      <c r="E3336">
        <v>63661</v>
      </c>
      <c r="F3336" t="s">
        <v>3325</v>
      </c>
      <c r="G3336" s="167">
        <v>70709.94</v>
      </c>
      <c r="H3336">
        <v>-39479.71</v>
      </c>
      <c r="I3336">
        <v>31230.23</v>
      </c>
      <c r="J3336" s="181">
        <v>37043</v>
      </c>
      <c r="K3336" s="183">
        <v>2001</v>
      </c>
      <c r="L3336" t="s">
        <v>629</v>
      </c>
    </row>
    <row r="3337" spans="2:12" ht="12.75" customHeight="1">
      <c r="B3337">
        <v>70</v>
      </c>
      <c r="C3337">
        <v>3000</v>
      </c>
      <c r="D3337" s="181">
        <v>37432</v>
      </c>
      <c r="E3337">
        <v>63684</v>
      </c>
      <c r="F3337" t="s">
        <v>3913</v>
      </c>
      <c r="G3337" s="167">
        <v>11640.85</v>
      </c>
      <c r="H3337">
        <v>-6547.98</v>
      </c>
      <c r="I3337">
        <v>5092.87</v>
      </c>
      <c r="J3337" s="181">
        <v>37432</v>
      </c>
      <c r="K3337" s="183">
        <v>2002</v>
      </c>
      <c r="L3337" t="s">
        <v>629</v>
      </c>
    </row>
    <row r="3338" spans="2:12" ht="12.75" customHeight="1">
      <c r="B3338">
        <v>70</v>
      </c>
      <c r="C3338">
        <v>3000</v>
      </c>
      <c r="D3338" s="181">
        <v>37530</v>
      </c>
      <c r="E3338">
        <v>63685</v>
      </c>
      <c r="F3338" t="s">
        <v>308</v>
      </c>
      <c r="G3338" s="167">
        <v>125655.8</v>
      </c>
      <c r="H3338">
        <v>-66754.649999999994</v>
      </c>
      <c r="I3338">
        <v>58901.15</v>
      </c>
      <c r="J3338" s="181">
        <v>37530</v>
      </c>
      <c r="K3338" s="183">
        <v>2002</v>
      </c>
      <c r="L3338" t="s">
        <v>629</v>
      </c>
    </row>
    <row r="3339" spans="2:12" ht="12.75" customHeight="1">
      <c r="B3339">
        <v>70</v>
      </c>
      <c r="C3339">
        <v>3000</v>
      </c>
      <c r="D3339" s="181">
        <v>37921</v>
      </c>
      <c r="E3339">
        <v>63720</v>
      </c>
      <c r="F3339" t="s">
        <v>3613</v>
      </c>
      <c r="G3339" s="167">
        <v>48996.47</v>
      </c>
      <c r="H3339">
        <v>-19394.439999999999</v>
      </c>
      <c r="I3339">
        <v>29602.03</v>
      </c>
      <c r="J3339" s="181">
        <v>37921</v>
      </c>
      <c r="K3339" s="183">
        <v>2003</v>
      </c>
      <c r="L3339" t="s">
        <v>629</v>
      </c>
    </row>
    <row r="3340" spans="2:12" ht="12.75" customHeight="1">
      <c r="B3340">
        <v>70</v>
      </c>
      <c r="C3340">
        <v>3000</v>
      </c>
      <c r="D3340" s="181">
        <v>38139</v>
      </c>
      <c r="E3340">
        <v>63763</v>
      </c>
      <c r="F3340" t="s">
        <v>3605</v>
      </c>
      <c r="G3340" s="167">
        <v>17982.099999999999</v>
      </c>
      <c r="H3340">
        <v>-3871.15</v>
      </c>
      <c r="I3340">
        <v>14110.95</v>
      </c>
      <c r="J3340" s="181">
        <v>38139</v>
      </c>
      <c r="K3340" s="183">
        <v>2004</v>
      </c>
      <c r="L3340" t="s">
        <v>629</v>
      </c>
    </row>
    <row r="3341" spans="2:12" ht="12.75" customHeight="1">
      <c r="B3341">
        <v>70</v>
      </c>
      <c r="C3341">
        <v>3000</v>
      </c>
      <c r="D3341" s="181">
        <v>38139</v>
      </c>
      <c r="E3341">
        <v>63765</v>
      </c>
      <c r="F3341" t="s">
        <v>1843</v>
      </c>
      <c r="G3341" s="167">
        <v>98451.85</v>
      </c>
      <c r="H3341">
        <v>-31791.74</v>
      </c>
      <c r="I3341">
        <v>66660.11</v>
      </c>
      <c r="J3341" s="181">
        <v>38139</v>
      </c>
      <c r="K3341" s="183">
        <v>2004</v>
      </c>
      <c r="L3341" t="s">
        <v>629</v>
      </c>
    </row>
    <row r="3342" spans="2:12" ht="12.75" customHeight="1">
      <c r="B3342">
        <v>70</v>
      </c>
      <c r="C3342">
        <v>3000</v>
      </c>
      <c r="D3342" s="181">
        <v>38139</v>
      </c>
      <c r="E3342">
        <v>63771</v>
      </c>
      <c r="F3342" t="s">
        <v>3581</v>
      </c>
      <c r="G3342" s="167">
        <v>5279.62</v>
      </c>
      <c r="H3342">
        <v>-909.27</v>
      </c>
      <c r="I3342">
        <v>4370.3500000000004</v>
      </c>
      <c r="J3342" s="181">
        <v>38139</v>
      </c>
      <c r="K3342" s="183">
        <v>2004</v>
      </c>
      <c r="L3342" t="s">
        <v>629</v>
      </c>
    </row>
    <row r="3343" spans="2:12" ht="12.75" customHeight="1">
      <c r="B3343">
        <v>70</v>
      </c>
      <c r="C3343">
        <v>3000</v>
      </c>
      <c r="D3343" s="181">
        <v>38139</v>
      </c>
      <c r="E3343">
        <v>63774</v>
      </c>
      <c r="F3343" t="s">
        <v>3582</v>
      </c>
      <c r="G3343" s="167">
        <v>5279.62</v>
      </c>
      <c r="H3343">
        <v>-909.27</v>
      </c>
      <c r="I3343">
        <v>4370.3500000000004</v>
      </c>
      <c r="J3343" s="181">
        <v>38139</v>
      </c>
      <c r="K3343" s="183">
        <v>2004</v>
      </c>
      <c r="L3343" t="s">
        <v>629</v>
      </c>
    </row>
    <row r="3344" spans="2:12" ht="12.75" customHeight="1">
      <c r="B3344">
        <v>70</v>
      </c>
      <c r="C3344">
        <v>3000</v>
      </c>
      <c r="D3344" s="181">
        <v>38139</v>
      </c>
      <c r="E3344">
        <v>63775</v>
      </c>
      <c r="F3344" t="s">
        <v>3580</v>
      </c>
      <c r="G3344" s="167">
        <v>5279.62</v>
      </c>
      <c r="H3344">
        <v>-909.27</v>
      </c>
      <c r="I3344">
        <v>4370.3500000000004</v>
      </c>
      <c r="J3344" s="181">
        <v>38139</v>
      </c>
      <c r="K3344" s="183">
        <v>2004</v>
      </c>
      <c r="L3344" t="s">
        <v>629</v>
      </c>
    </row>
    <row r="3345" spans="2:12" ht="12.75" customHeight="1">
      <c r="B3345">
        <v>70</v>
      </c>
      <c r="C3345">
        <v>3000</v>
      </c>
      <c r="D3345" s="181">
        <v>38139</v>
      </c>
      <c r="E3345">
        <v>63776</v>
      </c>
      <c r="F3345" t="s">
        <v>3591</v>
      </c>
      <c r="G3345" s="167">
        <v>10559.22</v>
      </c>
      <c r="H3345">
        <v>-1818.54</v>
      </c>
      <c r="I3345">
        <v>8740.68</v>
      </c>
      <c r="J3345" s="181">
        <v>38139</v>
      </c>
      <c r="K3345" s="183">
        <v>2004</v>
      </c>
      <c r="L3345" t="s">
        <v>629</v>
      </c>
    </row>
    <row r="3346" spans="2:12" ht="12.75" customHeight="1">
      <c r="B3346">
        <v>70</v>
      </c>
      <c r="C3346">
        <v>3000</v>
      </c>
      <c r="D3346" s="181">
        <v>38428</v>
      </c>
      <c r="E3346">
        <v>63807</v>
      </c>
      <c r="F3346" t="s">
        <v>3030</v>
      </c>
      <c r="G3346" s="167">
        <v>634321.79</v>
      </c>
      <c r="H3346">
        <v>-138757.89000000001</v>
      </c>
      <c r="I3346">
        <v>495563.9</v>
      </c>
      <c r="J3346" s="181">
        <v>38428</v>
      </c>
      <c r="K3346" s="183">
        <v>2005</v>
      </c>
      <c r="L3346" t="s">
        <v>629</v>
      </c>
    </row>
    <row r="3347" spans="2:12" ht="12.75" customHeight="1">
      <c r="B3347">
        <v>70</v>
      </c>
      <c r="C3347">
        <v>3000</v>
      </c>
      <c r="D3347" s="181">
        <v>37195</v>
      </c>
      <c r="E3347">
        <v>63899</v>
      </c>
      <c r="F3347" t="s">
        <v>3456</v>
      </c>
      <c r="G3347" s="167">
        <v>16413.8</v>
      </c>
      <c r="H3347">
        <v>-8480.4599999999991</v>
      </c>
      <c r="I3347">
        <v>7933.34</v>
      </c>
      <c r="J3347" s="181">
        <v>37195</v>
      </c>
      <c r="K3347" s="183">
        <v>2001</v>
      </c>
      <c r="L3347" t="s">
        <v>629</v>
      </c>
    </row>
    <row r="3348" spans="2:12" ht="12.75" customHeight="1">
      <c r="B3348">
        <v>70</v>
      </c>
      <c r="C3348">
        <v>3000</v>
      </c>
      <c r="D3348" s="181">
        <v>37287</v>
      </c>
      <c r="E3348">
        <v>63900</v>
      </c>
      <c r="F3348" t="s">
        <v>587</v>
      </c>
      <c r="G3348" s="167">
        <v>7227.87</v>
      </c>
      <c r="H3348">
        <v>-4442.13</v>
      </c>
      <c r="I3348">
        <v>2785.74</v>
      </c>
      <c r="J3348" s="181">
        <v>37287</v>
      </c>
      <c r="K3348" s="183">
        <v>2002</v>
      </c>
      <c r="L3348" t="s">
        <v>629</v>
      </c>
    </row>
    <row r="3349" spans="2:12" ht="12.75" customHeight="1">
      <c r="B3349">
        <v>70</v>
      </c>
      <c r="C3349">
        <v>3000</v>
      </c>
      <c r="D3349" s="181">
        <v>37530</v>
      </c>
      <c r="E3349">
        <v>63902</v>
      </c>
      <c r="F3349" t="s">
        <v>309</v>
      </c>
      <c r="G3349" s="167">
        <v>445008.89</v>
      </c>
      <c r="H3349">
        <v>-189128.78</v>
      </c>
      <c r="I3349">
        <v>255880.11</v>
      </c>
      <c r="J3349" s="181">
        <v>37530</v>
      </c>
      <c r="K3349" s="183">
        <v>2002</v>
      </c>
      <c r="L3349" t="s">
        <v>629</v>
      </c>
    </row>
    <row r="3350" spans="2:12" ht="12.75" customHeight="1">
      <c r="B3350">
        <v>70</v>
      </c>
      <c r="C3350">
        <v>3000</v>
      </c>
      <c r="D3350" s="181">
        <v>37530</v>
      </c>
      <c r="E3350">
        <v>63903</v>
      </c>
      <c r="F3350" t="s">
        <v>306</v>
      </c>
      <c r="G3350" s="167">
        <v>76240.429999999993</v>
      </c>
      <c r="H3350">
        <v>-40502.730000000003</v>
      </c>
      <c r="I3350">
        <v>35737.699999999997</v>
      </c>
      <c r="J3350" s="181">
        <v>37530</v>
      </c>
      <c r="K3350" s="183">
        <v>2002</v>
      </c>
      <c r="L3350" t="s">
        <v>629</v>
      </c>
    </row>
    <row r="3351" spans="2:12" ht="12.75" customHeight="1">
      <c r="B3351">
        <v>70</v>
      </c>
      <c r="C3351">
        <v>3000</v>
      </c>
      <c r="D3351" s="181">
        <v>37530</v>
      </c>
      <c r="E3351">
        <v>63904</v>
      </c>
      <c r="F3351" t="s">
        <v>1660</v>
      </c>
      <c r="G3351" s="167">
        <v>246141.75</v>
      </c>
      <c r="H3351">
        <v>-130762.81</v>
      </c>
      <c r="I3351">
        <v>115378.94</v>
      </c>
      <c r="J3351" s="181">
        <v>37530</v>
      </c>
      <c r="K3351" s="183">
        <v>2002</v>
      </c>
      <c r="L3351" t="s">
        <v>629</v>
      </c>
    </row>
    <row r="3352" spans="2:12" ht="12.75" customHeight="1">
      <c r="B3352">
        <v>70</v>
      </c>
      <c r="C3352">
        <v>3000</v>
      </c>
      <c r="D3352" s="181">
        <v>37499</v>
      </c>
      <c r="E3352">
        <v>63906</v>
      </c>
      <c r="F3352" t="s">
        <v>305</v>
      </c>
      <c r="G3352" s="167">
        <v>65237.75</v>
      </c>
      <c r="H3352">
        <v>-35337.120000000003</v>
      </c>
      <c r="I3352">
        <v>29900.63</v>
      </c>
      <c r="J3352" s="181">
        <v>37499</v>
      </c>
      <c r="K3352" s="183">
        <v>2002</v>
      </c>
      <c r="L3352" t="s">
        <v>629</v>
      </c>
    </row>
    <row r="3353" spans="2:12" ht="12.75" customHeight="1">
      <c r="B3353">
        <v>70</v>
      </c>
      <c r="C3353">
        <v>3000</v>
      </c>
      <c r="D3353" s="181">
        <v>37468</v>
      </c>
      <c r="E3353">
        <v>63907</v>
      </c>
      <c r="F3353" t="s">
        <v>1877</v>
      </c>
      <c r="G3353" s="167">
        <v>64085</v>
      </c>
      <c r="H3353">
        <v>-23586.85</v>
      </c>
      <c r="I3353">
        <v>40498.15</v>
      </c>
      <c r="J3353" s="181">
        <v>37468</v>
      </c>
      <c r="K3353" s="183">
        <v>2002</v>
      </c>
      <c r="L3353" t="s">
        <v>629</v>
      </c>
    </row>
    <row r="3354" spans="2:12" ht="12.75" customHeight="1">
      <c r="B3354">
        <v>70</v>
      </c>
      <c r="C3354">
        <v>3000</v>
      </c>
      <c r="D3354" s="181">
        <v>37448</v>
      </c>
      <c r="E3354">
        <v>63911</v>
      </c>
      <c r="F3354" t="s">
        <v>303</v>
      </c>
      <c r="G3354" s="167">
        <v>123333.15</v>
      </c>
      <c r="H3354">
        <v>-69374.89</v>
      </c>
      <c r="I3354">
        <v>53958.26</v>
      </c>
      <c r="J3354" s="181">
        <v>37448</v>
      </c>
      <c r="K3354" s="183">
        <v>2002</v>
      </c>
      <c r="L3354" t="s">
        <v>629</v>
      </c>
    </row>
    <row r="3355" spans="2:12" ht="12.75" customHeight="1">
      <c r="B3355">
        <v>70</v>
      </c>
      <c r="C3355">
        <v>3000</v>
      </c>
      <c r="D3355" s="181">
        <v>37500</v>
      </c>
      <c r="E3355">
        <v>63915</v>
      </c>
      <c r="F3355" t="s">
        <v>1910</v>
      </c>
      <c r="G3355" s="167">
        <v>6971.56</v>
      </c>
      <c r="H3355">
        <v>-3776.26</v>
      </c>
      <c r="I3355">
        <v>3195.3</v>
      </c>
      <c r="J3355" s="181">
        <v>37500</v>
      </c>
      <c r="K3355" s="183">
        <v>2002</v>
      </c>
      <c r="L3355" t="s">
        <v>629</v>
      </c>
    </row>
    <row r="3356" spans="2:12" ht="12.75" customHeight="1">
      <c r="B3356">
        <v>70</v>
      </c>
      <c r="C3356">
        <v>3000</v>
      </c>
      <c r="D3356" s="181">
        <v>37530</v>
      </c>
      <c r="E3356">
        <v>63918</v>
      </c>
      <c r="F3356" t="s">
        <v>310</v>
      </c>
      <c r="G3356" s="167">
        <v>1420538.84</v>
      </c>
      <c r="H3356">
        <v>-754661.26</v>
      </c>
      <c r="I3356">
        <v>665877.57999999996</v>
      </c>
      <c r="J3356" s="181">
        <v>37530</v>
      </c>
      <c r="K3356" s="183">
        <v>2002</v>
      </c>
      <c r="L3356" t="s">
        <v>629</v>
      </c>
    </row>
    <row r="3357" spans="2:12" ht="12.75" customHeight="1">
      <c r="B3357">
        <v>70</v>
      </c>
      <c r="C3357">
        <v>3000</v>
      </c>
      <c r="D3357" s="181">
        <v>35048</v>
      </c>
      <c r="E3357">
        <v>63957</v>
      </c>
      <c r="F3357" t="s">
        <v>2306</v>
      </c>
      <c r="G3357" s="167">
        <v>25000</v>
      </c>
      <c r="H3357">
        <v>-25000</v>
      </c>
      <c r="I3357">
        <v>0</v>
      </c>
      <c r="J3357" s="181">
        <v>35048</v>
      </c>
      <c r="K3357" s="183">
        <v>1995</v>
      </c>
      <c r="L3357" t="s">
        <v>629</v>
      </c>
    </row>
    <row r="3358" spans="2:12" ht="12.75" customHeight="1">
      <c r="B3358">
        <v>70</v>
      </c>
      <c r="C3358">
        <v>3000</v>
      </c>
      <c r="D3358" s="181">
        <v>35048</v>
      </c>
      <c r="E3358">
        <v>63959</v>
      </c>
      <c r="F3358" t="s">
        <v>2037</v>
      </c>
      <c r="G3358" s="167">
        <v>41710</v>
      </c>
      <c r="H3358">
        <v>-41710</v>
      </c>
      <c r="I3358">
        <v>0</v>
      </c>
      <c r="J3358" s="181">
        <v>35048</v>
      </c>
      <c r="K3358" s="183">
        <v>1995</v>
      </c>
      <c r="L3358" t="s">
        <v>629</v>
      </c>
    </row>
    <row r="3359" spans="2:12" ht="12.75" customHeight="1">
      <c r="B3359">
        <v>70</v>
      </c>
      <c r="C3359">
        <v>3000</v>
      </c>
      <c r="D3359" s="181">
        <v>35048</v>
      </c>
      <c r="E3359">
        <v>63960</v>
      </c>
      <c r="F3359" t="s">
        <v>1958</v>
      </c>
      <c r="G3359" s="167">
        <v>2279</v>
      </c>
      <c r="H3359">
        <v>-1683.93</v>
      </c>
      <c r="I3359">
        <v>595.07000000000005</v>
      </c>
      <c r="J3359" s="181">
        <v>35048</v>
      </c>
      <c r="K3359" s="183">
        <v>1995</v>
      </c>
      <c r="L3359" t="s">
        <v>629</v>
      </c>
    </row>
    <row r="3360" spans="2:12" ht="12.75" customHeight="1">
      <c r="B3360">
        <v>70</v>
      </c>
      <c r="C3360">
        <v>3000</v>
      </c>
      <c r="D3360" s="181">
        <v>35048</v>
      </c>
      <c r="E3360">
        <v>63962</v>
      </c>
      <c r="F3360" t="s">
        <v>2711</v>
      </c>
      <c r="G3360" s="167">
        <v>5000</v>
      </c>
      <c r="H3360">
        <v>-5000</v>
      </c>
      <c r="I3360">
        <v>0</v>
      </c>
      <c r="J3360" s="181">
        <v>35048</v>
      </c>
      <c r="K3360" s="183">
        <v>1995</v>
      </c>
      <c r="L3360" t="s">
        <v>629</v>
      </c>
    </row>
    <row r="3361" spans="2:12" ht="12.75" customHeight="1">
      <c r="B3361">
        <v>70</v>
      </c>
      <c r="C3361">
        <v>3000</v>
      </c>
      <c r="D3361" s="181">
        <v>35048</v>
      </c>
      <c r="E3361">
        <v>63964</v>
      </c>
      <c r="F3361" t="s">
        <v>1964</v>
      </c>
      <c r="G3361" s="167">
        <v>3000</v>
      </c>
      <c r="H3361">
        <v>-3000</v>
      </c>
      <c r="I3361">
        <v>0</v>
      </c>
      <c r="J3361" s="181">
        <v>35048</v>
      </c>
      <c r="K3361" s="183">
        <v>1995</v>
      </c>
      <c r="L3361" t="s">
        <v>629</v>
      </c>
    </row>
    <row r="3362" spans="2:12" ht="12.75" customHeight="1">
      <c r="B3362">
        <v>70</v>
      </c>
      <c r="C3362">
        <v>3000</v>
      </c>
      <c r="D3362" s="181">
        <v>35185</v>
      </c>
      <c r="E3362">
        <v>64011</v>
      </c>
      <c r="F3362" t="s">
        <v>271</v>
      </c>
      <c r="G3362" s="167">
        <v>64386.89</v>
      </c>
      <c r="H3362">
        <v>-64386.89</v>
      </c>
      <c r="I3362">
        <v>0</v>
      </c>
      <c r="J3362" s="181">
        <v>35185</v>
      </c>
      <c r="K3362" s="183">
        <v>1996</v>
      </c>
      <c r="L3362" t="s">
        <v>629</v>
      </c>
    </row>
    <row r="3363" spans="2:12" ht="12.75" customHeight="1">
      <c r="B3363">
        <v>70</v>
      </c>
      <c r="C3363">
        <v>3000</v>
      </c>
      <c r="D3363" s="181">
        <v>35185</v>
      </c>
      <c r="E3363">
        <v>64012</v>
      </c>
      <c r="F3363" t="s">
        <v>272</v>
      </c>
      <c r="G3363" s="167">
        <v>83702.960000000006</v>
      </c>
      <c r="H3363">
        <v>-83702.960000000006</v>
      </c>
      <c r="I3363">
        <v>0</v>
      </c>
      <c r="J3363" s="181">
        <v>35185</v>
      </c>
      <c r="K3363" s="183">
        <v>1996</v>
      </c>
      <c r="L3363" t="s">
        <v>629</v>
      </c>
    </row>
    <row r="3364" spans="2:12" ht="12.75" customHeight="1">
      <c r="B3364">
        <v>70</v>
      </c>
      <c r="C3364">
        <v>3000</v>
      </c>
      <c r="D3364" s="181">
        <v>35185</v>
      </c>
      <c r="E3364">
        <v>64013</v>
      </c>
      <c r="F3364" t="s">
        <v>273</v>
      </c>
      <c r="G3364" s="167">
        <v>87995.42</v>
      </c>
      <c r="H3364">
        <v>-87995.42</v>
      </c>
      <c r="I3364">
        <v>0</v>
      </c>
      <c r="J3364" s="181">
        <v>35185</v>
      </c>
      <c r="K3364" s="183">
        <v>1996</v>
      </c>
      <c r="L3364" t="s">
        <v>629</v>
      </c>
    </row>
    <row r="3365" spans="2:12" ht="12.75" customHeight="1">
      <c r="B3365">
        <v>70</v>
      </c>
      <c r="C3365">
        <v>3000</v>
      </c>
      <c r="D3365" s="181">
        <v>35520</v>
      </c>
      <c r="E3365">
        <v>64027</v>
      </c>
      <c r="F3365" t="s">
        <v>502</v>
      </c>
      <c r="G3365" s="167">
        <v>165026</v>
      </c>
      <c r="H3365">
        <v>-134083.63</v>
      </c>
      <c r="I3365">
        <v>30942.37</v>
      </c>
      <c r="J3365" s="181">
        <v>35520</v>
      </c>
      <c r="K3365" s="183">
        <v>1997</v>
      </c>
      <c r="L3365" t="s">
        <v>629</v>
      </c>
    </row>
    <row r="3366" spans="2:12" ht="12.75" customHeight="1">
      <c r="B3366">
        <v>70</v>
      </c>
      <c r="C3366">
        <v>3000</v>
      </c>
      <c r="D3366" s="181">
        <v>35500</v>
      </c>
      <c r="E3366">
        <v>64028</v>
      </c>
      <c r="F3366" t="s">
        <v>2955</v>
      </c>
      <c r="G3366" s="167">
        <v>16761.669999999998</v>
      </c>
      <c r="H3366">
        <v>-13735.26</v>
      </c>
      <c r="I3366">
        <v>3026.41</v>
      </c>
      <c r="J3366" s="181">
        <v>35500</v>
      </c>
      <c r="K3366" s="183">
        <v>1997</v>
      </c>
      <c r="L3366" t="s">
        <v>629</v>
      </c>
    </row>
    <row r="3367" spans="2:12" ht="12.75" customHeight="1">
      <c r="B3367">
        <v>70</v>
      </c>
      <c r="C3367">
        <v>3000</v>
      </c>
      <c r="D3367" s="181">
        <v>35520</v>
      </c>
      <c r="E3367">
        <v>64029</v>
      </c>
      <c r="F3367" t="s">
        <v>500</v>
      </c>
      <c r="G3367" s="167">
        <v>30356.799999999999</v>
      </c>
      <c r="H3367">
        <v>-24664.9</v>
      </c>
      <c r="I3367">
        <v>5691.9</v>
      </c>
      <c r="J3367" s="181">
        <v>35520</v>
      </c>
      <c r="K3367" s="183">
        <v>1997</v>
      </c>
      <c r="L3367" t="s">
        <v>629</v>
      </c>
    </row>
    <row r="3368" spans="2:12" ht="12.75" customHeight="1">
      <c r="B3368">
        <v>70</v>
      </c>
      <c r="C3368">
        <v>3000</v>
      </c>
      <c r="D3368" s="181">
        <v>35520</v>
      </c>
      <c r="E3368">
        <v>64037</v>
      </c>
      <c r="F3368" t="s">
        <v>501</v>
      </c>
      <c r="G3368" s="167">
        <v>43007.28</v>
      </c>
      <c r="H3368">
        <v>-34943.410000000003</v>
      </c>
      <c r="I3368">
        <v>8063.87</v>
      </c>
      <c r="J3368" s="181">
        <v>35520</v>
      </c>
      <c r="K3368" s="183">
        <v>1997</v>
      </c>
      <c r="L3368" t="s">
        <v>629</v>
      </c>
    </row>
    <row r="3369" spans="2:12" ht="12.75" customHeight="1">
      <c r="B3369">
        <v>70</v>
      </c>
      <c r="C3369">
        <v>3000</v>
      </c>
      <c r="D3369" s="181">
        <v>35524</v>
      </c>
      <c r="E3369">
        <v>64038</v>
      </c>
      <c r="F3369" t="s">
        <v>503</v>
      </c>
      <c r="G3369" s="167">
        <v>68783.44</v>
      </c>
      <c r="H3369">
        <v>-68783.44</v>
      </c>
      <c r="I3369">
        <v>0</v>
      </c>
      <c r="J3369" s="181">
        <v>35524</v>
      </c>
      <c r="K3369" s="183">
        <v>1997</v>
      </c>
      <c r="L3369" t="s">
        <v>629</v>
      </c>
    </row>
    <row r="3370" spans="2:12" ht="12.75" customHeight="1">
      <c r="B3370">
        <v>70</v>
      </c>
      <c r="C3370">
        <v>3000</v>
      </c>
      <c r="D3370" s="181">
        <v>37043</v>
      </c>
      <c r="E3370">
        <v>64067</v>
      </c>
      <c r="F3370" t="s">
        <v>710</v>
      </c>
      <c r="G3370" s="167">
        <v>8291.5400000000009</v>
      </c>
      <c r="H3370">
        <v>-5786.8</v>
      </c>
      <c r="I3370">
        <v>2504.7399999999998</v>
      </c>
      <c r="J3370" s="181">
        <v>37043</v>
      </c>
      <c r="K3370" s="183">
        <v>2001</v>
      </c>
      <c r="L3370" t="s">
        <v>629</v>
      </c>
    </row>
    <row r="3371" spans="2:12" ht="12.75" customHeight="1">
      <c r="B3371">
        <v>70</v>
      </c>
      <c r="C3371">
        <v>3000</v>
      </c>
      <c r="D3371" s="181">
        <v>35304</v>
      </c>
      <c r="E3371">
        <v>64201</v>
      </c>
      <c r="F3371" t="s">
        <v>195</v>
      </c>
      <c r="G3371" s="167">
        <v>74705.22</v>
      </c>
      <c r="H3371">
        <v>-74705.22</v>
      </c>
      <c r="I3371">
        <v>0</v>
      </c>
      <c r="J3371" s="181">
        <v>35304</v>
      </c>
      <c r="K3371" s="183">
        <v>1996</v>
      </c>
      <c r="L3371" t="s">
        <v>629</v>
      </c>
    </row>
    <row r="3372" spans="2:12" ht="12.75" customHeight="1">
      <c r="B3372">
        <v>70</v>
      </c>
      <c r="C3372">
        <v>3000</v>
      </c>
      <c r="D3372" s="181">
        <v>35217</v>
      </c>
      <c r="E3372">
        <v>64202</v>
      </c>
      <c r="F3372" t="s">
        <v>2748</v>
      </c>
      <c r="G3372" s="167">
        <v>8800</v>
      </c>
      <c r="H3372">
        <v>-8800</v>
      </c>
      <c r="I3372">
        <v>0</v>
      </c>
      <c r="J3372" s="181">
        <v>35217</v>
      </c>
      <c r="K3372" s="183">
        <v>1996</v>
      </c>
      <c r="L3372" t="s">
        <v>629</v>
      </c>
    </row>
    <row r="3373" spans="2:12" ht="12.75" customHeight="1">
      <c r="B3373">
        <v>70</v>
      </c>
      <c r="C3373">
        <v>3000</v>
      </c>
      <c r="D3373" s="181">
        <v>35271</v>
      </c>
      <c r="E3373">
        <v>64208</v>
      </c>
      <c r="F3373" t="s">
        <v>188</v>
      </c>
      <c r="G3373" s="167">
        <v>2225.5100000000002</v>
      </c>
      <c r="H3373">
        <v>-2225.5100000000002</v>
      </c>
      <c r="I3373">
        <v>0</v>
      </c>
      <c r="J3373" s="181">
        <v>35271</v>
      </c>
      <c r="K3373" s="183">
        <v>1996</v>
      </c>
      <c r="L3373" t="s">
        <v>629</v>
      </c>
    </row>
    <row r="3374" spans="2:12" ht="12.75" customHeight="1">
      <c r="B3374">
        <v>70</v>
      </c>
      <c r="C3374">
        <v>3000</v>
      </c>
      <c r="D3374" s="181">
        <v>35929</v>
      </c>
      <c r="E3374">
        <v>64237</v>
      </c>
      <c r="F3374" t="s">
        <v>1525</v>
      </c>
      <c r="G3374" s="167">
        <v>5980.13</v>
      </c>
      <c r="H3374">
        <v>-5182.78</v>
      </c>
      <c r="I3374">
        <v>797.35</v>
      </c>
      <c r="J3374" s="181">
        <v>35929</v>
      </c>
      <c r="K3374" s="183">
        <v>1998</v>
      </c>
      <c r="L3374" t="s">
        <v>629</v>
      </c>
    </row>
    <row r="3375" spans="2:12" ht="12.75" customHeight="1">
      <c r="B3375">
        <v>70</v>
      </c>
      <c r="C3375">
        <v>3000</v>
      </c>
      <c r="D3375" s="181">
        <v>35878</v>
      </c>
      <c r="E3375">
        <v>64239</v>
      </c>
      <c r="F3375" t="s">
        <v>657</v>
      </c>
      <c r="G3375" s="167">
        <v>7659.39</v>
      </c>
      <c r="H3375">
        <v>-6701.97</v>
      </c>
      <c r="I3375">
        <v>957.42</v>
      </c>
      <c r="J3375" s="181">
        <v>35878</v>
      </c>
      <c r="K3375" s="183">
        <v>1998</v>
      </c>
      <c r="L3375" t="s">
        <v>629</v>
      </c>
    </row>
    <row r="3376" spans="2:12" ht="12.75" customHeight="1">
      <c r="B3376">
        <v>70</v>
      </c>
      <c r="C3376">
        <v>3000</v>
      </c>
      <c r="D3376" s="181">
        <v>35753</v>
      </c>
      <c r="E3376">
        <v>64244</v>
      </c>
      <c r="F3376" t="s">
        <v>1427</v>
      </c>
      <c r="G3376" s="167">
        <v>261791.6</v>
      </c>
      <c r="H3376">
        <v>-198161.7</v>
      </c>
      <c r="I3376">
        <v>63629.9</v>
      </c>
      <c r="J3376" s="181">
        <v>35753</v>
      </c>
      <c r="K3376" s="183">
        <v>1997</v>
      </c>
      <c r="L3376" t="s">
        <v>629</v>
      </c>
    </row>
    <row r="3377" spans="2:12" ht="12.75" customHeight="1">
      <c r="B3377">
        <v>70</v>
      </c>
      <c r="C3377">
        <v>3000</v>
      </c>
      <c r="D3377" s="181">
        <v>37653</v>
      </c>
      <c r="E3377">
        <v>64361</v>
      </c>
      <c r="F3377" t="s">
        <v>3795</v>
      </c>
      <c r="G3377" s="167">
        <v>259115.92</v>
      </c>
      <c r="H3377">
        <v>-126858.84</v>
      </c>
      <c r="I3377">
        <v>132257.07999999999</v>
      </c>
      <c r="J3377" s="181">
        <v>37653</v>
      </c>
      <c r="K3377" s="183">
        <v>2003</v>
      </c>
      <c r="L3377" t="s">
        <v>629</v>
      </c>
    </row>
    <row r="3378" spans="2:12" ht="12.75" customHeight="1">
      <c r="B3378">
        <v>70</v>
      </c>
      <c r="C3378">
        <v>3000</v>
      </c>
      <c r="D3378" s="181">
        <v>37560</v>
      </c>
      <c r="E3378">
        <v>64367</v>
      </c>
      <c r="F3378" t="s">
        <v>1668</v>
      </c>
      <c r="G3378" s="167">
        <v>60486.32</v>
      </c>
      <c r="H3378">
        <v>-31503.29</v>
      </c>
      <c r="I3378">
        <v>28983.03</v>
      </c>
      <c r="J3378" s="181">
        <v>37560</v>
      </c>
      <c r="K3378" s="183">
        <v>2002</v>
      </c>
      <c r="L3378" t="s">
        <v>629</v>
      </c>
    </row>
    <row r="3379" spans="2:12" ht="12.75" customHeight="1">
      <c r="B3379">
        <v>70</v>
      </c>
      <c r="C3379">
        <v>3000</v>
      </c>
      <c r="D3379" s="181">
        <v>38139</v>
      </c>
      <c r="E3379">
        <v>64450</v>
      </c>
      <c r="F3379" t="s">
        <v>2443</v>
      </c>
      <c r="G3379" s="167">
        <v>440194.08</v>
      </c>
      <c r="H3379">
        <v>-142146.01</v>
      </c>
      <c r="I3379">
        <v>298048.07</v>
      </c>
      <c r="J3379" s="181">
        <v>38139</v>
      </c>
      <c r="K3379" s="183">
        <v>2004</v>
      </c>
      <c r="L3379" t="s">
        <v>629</v>
      </c>
    </row>
    <row r="3380" spans="2:12" ht="12.75" customHeight="1">
      <c r="B3380">
        <v>70</v>
      </c>
      <c r="C3380">
        <v>3000</v>
      </c>
      <c r="D3380" s="181">
        <v>38139</v>
      </c>
      <c r="E3380">
        <v>64458</v>
      </c>
      <c r="F3380" t="s">
        <v>2430</v>
      </c>
      <c r="G3380" s="167">
        <v>246488.61</v>
      </c>
      <c r="H3380">
        <v>-42450.81</v>
      </c>
      <c r="I3380">
        <v>204037.8</v>
      </c>
      <c r="J3380" s="181">
        <v>38139</v>
      </c>
      <c r="K3380" s="183">
        <v>2004</v>
      </c>
      <c r="L3380" t="s">
        <v>629</v>
      </c>
    </row>
    <row r="3381" spans="2:12" ht="12.75" customHeight="1">
      <c r="B3381">
        <v>70</v>
      </c>
      <c r="C3381">
        <v>3000</v>
      </c>
      <c r="D3381" s="181">
        <v>38146</v>
      </c>
      <c r="E3381">
        <v>64461</v>
      </c>
      <c r="F3381" t="s">
        <v>2463</v>
      </c>
      <c r="G3381" s="167">
        <v>19221.7</v>
      </c>
      <c r="H3381">
        <v>-4138.01</v>
      </c>
      <c r="I3381">
        <v>15083.69</v>
      </c>
      <c r="J3381" s="181">
        <v>38146</v>
      </c>
      <c r="K3381" s="183">
        <v>2004</v>
      </c>
      <c r="L3381" t="s">
        <v>629</v>
      </c>
    </row>
    <row r="3382" spans="2:12" ht="12.75" customHeight="1">
      <c r="B3382">
        <v>70</v>
      </c>
      <c r="C3382">
        <v>3000</v>
      </c>
      <c r="D3382" s="181">
        <v>35185</v>
      </c>
      <c r="E3382">
        <v>64467</v>
      </c>
      <c r="F3382" t="s">
        <v>2740</v>
      </c>
      <c r="G3382" s="167">
        <v>138431.82999999999</v>
      </c>
      <c r="H3382">
        <v>-123050.52</v>
      </c>
      <c r="I3382">
        <v>15381.31</v>
      </c>
      <c r="J3382" s="181">
        <v>35185</v>
      </c>
      <c r="K3382" s="183">
        <v>1996</v>
      </c>
      <c r="L3382" t="s">
        <v>629</v>
      </c>
    </row>
    <row r="3383" spans="2:12" ht="12.75" customHeight="1">
      <c r="B3383">
        <v>70</v>
      </c>
      <c r="C3383">
        <v>3000</v>
      </c>
      <c r="D3383" s="181">
        <v>35185</v>
      </c>
      <c r="E3383">
        <v>64468</v>
      </c>
      <c r="F3383" t="s">
        <v>2741</v>
      </c>
      <c r="G3383" s="167">
        <v>203891.88</v>
      </c>
      <c r="H3383">
        <v>-203891.88</v>
      </c>
      <c r="I3383">
        <v>0</v>
      </c>
      <c r="J3383" s="181">
        <v>35185</v>
      </c>
      <c r="K3383" s="183">
        <v>1996</v>
      </c>
      <c r="L3383" t="s">
        <v>629</v>
      </c>
    </row>
    <row r="3384" spans="2:12" ht="12.75" customHeight="1">
      <c r="B3384">
        <v>70</v>
      </c>
      <c r="C3384">
        <v>3000</v>
      </c>
      <c r="D3384" s="181">
        <v>35433</v>
      </c>
      <c r="E3384">
        <v>64475</v>
      </c>
      <c r="F3384" t="s">
        <v>2352</v>
      </c>
      <c r="G3384" s="167">
        <v>202916.71</v>
      </c>
      <c r="H3384">
        <v>-169097.26</v>
      </c>
      <c r="I3384">
        <v>33819.449999999997</v>
      </c>
      <c r="J3384" s="181">
        <v>35433</v>
      </c>
      <c r="K3384" s="183">
        <v>1997</v>
      </c>
      <c r="L3384" t="s">
        <v>629</v>
      </c>
    </row>
    <row r="3385" spans="2:12" ht="12.75" customHeight="1">
      <c r="B3385">
        <v>70</v>
      </c>
      <c r="C3385">
        <v>3000</v>
      </c>
      <c r="D3385" s="181">
        <v>35558</v>
      </c>
      <c r="E3385">
        <v>64480</v>
      </c>
      <c r="F3385" t="s">
        <v>2354</v>
      </c>
      <c r="G3385" s="167">
        <v>89436.4</v>
      </c>
      <c r="H3385">
        <v>-89436.4</v>
      </c>
      <c r="I3385">
        <v>0</v>
      </c>
      <c r="J3385" s="181">
        <v>35558</v>
      </c>
      <c r="K3385" s="183">
        <v>1997</v>
      </c>
      <c r="L3385" t="s">
        <v>629</v>
      </c>
    </row>
    <row r="3386" spans="2:12" ht="12.75" customHeight="1">
      <c r="B3386">
        <v>70</v>
      </c>
      <c r="C3386">
        <v>3000</v>
      </c>
      <c r="D3386" s="181">
        <v>35947</v>
      </c>
      <c r="E3386">
        <v>64512</v>
      </c>
      <c r="F3386" t="s">
        <v>116</v>
      </c>
      <c r="G3386" s="167">
        <v>45410.559999999998</v>
      </c>
      <c r="H3386">
        <v>-45410.559999999998</v>
      </c>
      <c r="I3386">
        <v>0</v>
      </c>
      <c r="J3386" s="181">
        <v>35947</v>
      </c>
      <c r="K3386" s="183">
        <v>1998</v>
      </c>
      <c r="L3386" t="s">
        <v>629</v>
      </c>
    </row>
    <row r="3387" spans="2:12" ht="12.75" customHeight="1">
      <c r="B3387">
        <v>70</v>
      </c>
      <c r="C3387">
        <v>3000</v>
      </c>
      <c r="D3387" s="181">
        <v>36192</v>
      </c>
      <c r="E3387">
        <v>64518</v>
      </c>
      <c r="F3387" t="s">
        <v>1733</v>
      </c>
      <c r="G3387" s="167">
        <v>39217.760000000002</v>
      </c>
      <c r="H3387">
        <v>-25872.83</v>
      </c>
      <c r="I3387">
        <v>13344.93</v>
      </c>
      <c r="J3387" s="181">
        <v>36192</v>
      </c>
      <c r="K3387" s="183">
        <v>1999</v>
      </c>
      <c r="L3387" t="s">
        <v>629</v>
      </c>
    </row>
    <row r="3388" spans="2:12" ht="12.75" customHeight="1">
      <c r="B3388">
        <v>70</v>
      </c>
      <c r="C3388">
        <v>3000</v>
      </c>
      <c r="D3388" s="181">
        <v>36453</v>
      </c>
      <c r="E3388">
        <v>64546</v>
      </c>
      <c r="F3388" t="s">
        <v>2202</v>
      </c>
      <c r="G3388" s="167">
        <v>456150</v>
      </c>
      <c r="H3388">
        <v>-408634.38</v>
      </c>
      <c r="I3388">
        <v>47515.62</v>
      </c>
      <c r="J3388" s="181">
        <v>36453</v>
      </c>
      <c r="K3388" s="183">
        <v>1999</v>
      </c>
      <c r="L3388" t="s">
        <v>629</v>
      </c>
    </row>
    <row r="3389" spans="2:12" ht="12.75" customHeight="1">
      <c r="B3389">
        <v>70</v>
      </c>
      <c r="C3389">
        <v>3000</v>
      </c>
      <c r="D3389" s="181">
        <v>36453</v>
      </c>
      <c r="E3389">
        <v>64547</v>
      </c>
      <c r="F3389" t="s">
        <v>2198</v>
      </c>
      <c r="G3389" s="167">
        <v>133918</v>
      </c>
      <c r="H3389">
        <v>-119968.2</v>
      </c>
      <c r="I3389">
        <v>13949.8</v>
      </c>
      <c r="J3389" s="181">
        <v>36453</v>
      </c>
      <c r="K3389" s="183">
        <v>1999</v>
      </c>
      <c r="L3389" t="s">
        <v>629</v>
      </c>
    </row>
    <row r="3390" spans="2:12" ht="12.75" customHeight="1">
      <c r="B3390">
        <v>70</v>
      </c>
      <c r="C3390">
        <v>3000</v>
      </c>
      <c r="D3390" s="181">
        <v>36453</v>
      </c>
      <c r="E3390">
        <v>64548</v>
      </c>
      <c r="F3390" t="s">
        <v>2324</v>
      </c>
      <c r="G3390" s="167">
        <v>61392</v>
      </c>
      <c r="H3390">
        <v>-54997</v>
      </c>
      <c r="I3390">
        <v>6395</v>
      </c>
      <c r="J3390" s="181">
        <v>36453</v>
      </c>
      <c r="K3390" s="183">
        <v>1999</v>
      </c>
      <c r="L3390" t="s">
        <v>629</v>
      </c>
    </row>
    <row r="3391" spans="2:12" ht="12.75" customHeight="1">
      <c r="B3391">
        <v>70</v>
      </c>
      <c r="C3391">
        <v>3000</v>
      </c>
      <c r="D3391" s="181">
        <v>37316</v>
      </c>
      <c r="E3391">
        <v>64606</v>
      </c>
      <c r="F3391" t="s">
        <v>293</v>
      </c>
      <c r="G3391" s="167">
        <v>474750.55</v>
      </c>
      <c r="H3391">
        <v>-286828.46000000002</v>
      </c>
      <c r="I3391">
        <v>187922.09</v>
      </c>
      <c r="J3391" s="181">
        <v>37316</v>
      </c>
      <c r="K3391" s="183">
        <v>2002</v>
      </c>
      <c r="L3391" t="s">
        <v>629</v>
      </c>
    </row>
    <row r="3392" spans="2:12" ht="12.75" customHeight="1">
      <c r="B3392">
        <v>70</v>
      </c>
      <c r="C3392">
        <v>3000</v>
      </c>
      <c r="D3392" s="181">
        <v>37346</v>
      </c>
      <c r="E3392">
        <v>64616</v>
      </c>
      <c r="F3392" t="s">
        <v>1074</v>
      </c>
      <c r="G3392" s="167">
        <v>52931.39</v>
      </c>
      <c r="H3392">
        <v>-31428.01</v>
      </c>
      <c r="I3392">
        <v>21503.38</v>
      </c>
      <c r="J3392" s="181">
        <v>37346</v>
      </c>
      <c r="K3392" s="183">
        <v>2002</v>
      </c>
      <c r="L3392" t="s">
        <v>629</v>
      </c>
    </row>
    <row r="3393" spans="2:12" ht="12.75" customHeight="1">
      <c r="B3393">
        <v>70</v>
      </c>
      <c r="C3393">
        <v>3000</v>
      </c>
      <c r="D3393" s="181">
        <v>37195</v>
      </c>
      <c r="E3393">
        <v>64617</v>
      </c>
      <c r="F3393" t="s">
        <v>3458</v>
      </c>
      <c r="G3393" s="167">
        <v>49939.83</v>
      </c>
      <c r="H3393">
        <v>-32252.81</v>
      </c>
      <c r="I3393">
        <v>17687.02</v>
      </c>
      <c r="J3393" s="181">
        <v>37195</v>
      </c>
      <c r="K3393" s="183">
        <v>2001</v>
      </c>
      <c r="L3393" t="s">
        <v>629</v>
      </c>
    </row>
    <row r="3394" spans="2:12" ht="12.75" customHeight="1">
      <c r="B3394">
        <v>70</v>
      </c>
      <c r="C3394">
        <v>3000</v>
      </c>
      <c r="D3394" s="181">
        <v>37408</v>
      </c>
      <c r="E3394">
        <v>64619</v>
      </c>
      <c r="F3394" t="s">
        <v>3900</v>
      </c>
      <c r="G3394" s="167">
        <v>66226.009999999995</v>
      </c>
      <c r="H3394">
        <v>-37941.980000000003</v>
      </c>
      <c r="I3394">
        <v>28284.03</v>
      </c>
      <c r="J3394" s="181">
        <v>37408</v>
      </c>
      <c r="K3394" s="183">
        <v>2002</v>
      </c>
      <c r="L3394" t="s">
        <v>629</v>
      </c>
    </row>
    <row r="3395" spans="2:12" ht="12.75" customHeight="1">
      <c r="B3395">
        <v>70</v>
      </c>
      <c r="C3395">
        <v>3000</v>
      </c>
      <c r="D3395" s="181">
        <v>37408</v>
      </c>
      <c r="E3395">
        <v>64620</v>
      </c>
      <c r="F3395" t="s">
        <v>3897</v>
      </c>
      <c r="G3395" s="167">
        <v>44142.85</v>
      </c>
      <c r="H3395">
        <v>-25290.18</v>
      </c>
      <c r="I3395">
        <v>18852.669999999998</v>
      </c>
      <c r="J3395" s="181">
        <v>37408</v>
      </c>
      <c r="K3395" s="183">
        <v>2002</v>
      </c>
      <c r="L3395" t="s">
        <v>629</v>
      </c>
    </row>
    <row r="3396" spans="2:12" ht="12.75" customHeight="1">
      <c r="B3396">
        <v>70</v>
      </c>
      <c r="C3396">
        <v>3000</v>
      </c>
      <c r="D3396" s="181">
        <v>37438</v>
      </c>
      <c r="E3396">
        <v>64623</v>
      </c>
      <c r="F3396" t="s">
        <v>301</v>
      </c>
      <c r="G3396" s="167">
        <v>21107.9</v>
      </c>
      <c r="H3396">
        <v>-7915.46</v>
      </c>
      <c r="I3396">
        <v>13192.44</v>
      </c>
      <c r="J3396" s="181">
        <v>37438</v>
      </c>
      <c r="K3396" s="183">
        <v>2002</v>
      </c>
      <c r="L3396" t="s">
        <v>629</v>
      </c>
    </row>
    <row r="3397" spans="2:12" ht="12.75" customHeight="1">
      <c r="B3397">
        <v>70</v>
      </c>
      <c r="C3397">
        <v>3000</v>
      </c>
      <c r="D3397" s="181">
        <v>37462</v>
      </c>
      <c r="E3397">
        <v>64624</v>
      </c>
      <c r="F3397" t="s">
        <v>1874</v>
      </c>
      <c r="G3397" s="167">
        <v>97380.7</v>
      </c>
      <c r="H3397">
        <v>-53762.27</v>
      </c>
      <c r="I3397">
        <v>43618.43</v>
      </c>
      <c r="J3397" s="181">
        <v>37462</v>
      </c>
      <c r="K3397" s="183">
        <v>2002</v>
      </c>
      <c r="L3397" t="s">
        <v>629</v>
      </c>
    </row>
    <row r="3398" spans="2:12" ht="12.75" customHeight="1">
      <c r="B3398">
        <v>70</v>
      </c>
      <c r="C3398">
        <v>3000</v>
      </c>
      <c r="D3398" s="181">
        <v>37408</v>
      </c>
      <c r="E3398">
        <v>64626</v>
      </c>
      <c r="F3398" t="s">
        <v>299</v>
      </c>
      <c r="G3398" s="167">
        <v>21406.42</v>
      </c>
      <c r="H3398">
        <v>-12264.09</v>
      </c>
      <c r="I3398">
        <v>9142.33</v>
      </c>
      <c r="J3398" s="181">
        <v>37408</v>
      </c>
      <c r="K3398" s="183">
        <v>2002</v>
      </c>
      <c r="L3398" t="s">
        <v>629</v>
      </c>
    </row>
    <row r="3399" spans="2:12" ht="12.75" customHeight="1">
      <c r="B3399">
        <v>70</v>
      </c>
      <c r="C3399">
        <v>3000</v>
      </c>
      <c r="D3399" s="181">
        <v>37408</v>
      </c>
      <c r="E3399">
        <v>64631</v>
      </c>
      <c r="F3399" t="s">
        <v>3891</v>
      </c>
      <c r="G3399" s="167">
        <v>26215</v>
      </c>
      <c r="H3399">
        <v>-10012.67</v>
      </c>
      <c r="I3399">
        <v>16202.33</v>
      </c>
      <c r="J3399" s="181">
        <v>37408</v>
      </c>
      <c r="K3399" s="183">
        <v>2002</v>
      </c>
      <c r="L3399" t="s">
        <v>629</v>
      </c>
    </row>
    <row r="3400" spans="2:12" ht="12.75" customHeight="1">
      <c r="B3400">
        <v>70</v>
      </c>
      <c r="C3400">
        <v>3000</v>
      </c>
      <c r="D3400" s="181">
        <v>34486</v>
      </c>
      <c r="E3400">
        <v>64656</v>
      </c>
      <c r="F3400" t="s">
        <v>866</v>
      </c>
      <c r="G3400" s="167">
        <v>83288.59</v>
      </c>
      <c r="H3400">
        <v>-83288.59</v>
      </c>
      <c r="I3400">
        <v>0</v>
      </c>
      <c r="J3400" s="181">
        <v>34486</v>
      </c>
      <c r="K3400" s="183">
        <v>1994</v>
      </c>
      <c r="L3400" t="s">
        <v>629</v>
      </c>
    </row>
    <row r="3401" spans="2:12" ht="12.75" customHeight="1">
      <c r="B3401">
        <v>70</v>
      </c>
      <c r="C3401">
        <v>3000</v>
      </c>
      <c r="D3401" s="181">
        <v>34486</v>
      </c>
      <c r="E3401">
        <v>64657</v>
      </c>
      <c r="F3401" t="s">
        <v>1003</v>
      </c>
      <c r="G3401" s="167">
        <v>13190.83</v>
      </c>
      <c r="H3401">
        <v>-13190.83</v>
      </c>
      <c r="I3401">
        <v>0</v>
      </c>
      <c r="J3401" s="181">
        <v>34486</v>
      </c>
      <c r="K3401" s="183">
        <v>1994</v>
      </c>
      <c r="L3401" t="s">
        <v>629</v>
      </c>
    </row>
    <row r="3402" spans="2:12" ht="12.75" customHeight="1">
      <c r="B3402">
        <v>70</v>
      </c>
      <c r="C3402">
        <v>3000</v>
      </c>
      <c r="D3402" s="181">
        <v>34577</v>
      </c>
      <c r="E3402">
        <v>64662</v>
      </c>
      <c r="F3402" t="s">
        <v>885</v>
      </c>
      <c r="G3402" s="167">
        <v>9699.33</v>
      </c>
      <c r="H3402">
        <v>-9699.33</v>
      </c>
      <c r="I3402">
        <v>0</v>
      </c>
      <c r="J3402" s="181">
        <v>34577</v>
      </c>
      <c r="K3402" s="183">
        <v>1994</v>
      </c>
      <c r="L3402" t="s">
        <v>629</v>
      </c>
    </row>
    <row r="3403" spans="2:12" ht="12.75" customHeight="1">
      <c r="B3403">
        <v>70</v>
      </c>
      <c r="C3403">
        <v>3000</v>
      </c>
      <c r="D3403" s="181">
        <v>35048</v>
      </c>
      <c r="E3403">
        <v>64675</v>
      </c>
      <c r="F3403" t="s">
        <v>267</v>
      </c>
      <c r="G3403" s="167">
        <v>60000</v>
      </c>
      <c r="H3403">
        <v>-60000</v>
      </c>
      <c r="I3403">
        <v>0</v>
      </c>
      <c r="J3403" s="181">
        <v>35048</v>
      </c>
      <c r="K3403" s="183">
        <v>1995</v>
      </c>
      <c r="L3403" t="s">
        <v>629</v>
      </c>
    </row>
    <row r="3404" spans="2:12" ht="12.75" customHeight="1">
      <c r="B3404">
        <v>70</v>
      </c>
      <c r="C3404">
        <v>3000</v>
      </c>
      <c r="D3404" s="181">
        <v>35048</v>
      </c>
      <c r="E3404">
        <v>64687</v>
      </c>
      <c r="F3404" t="s">
        <v>2041</v>
      </c>
      <c r="G3404" s="167">
        <v>46000</v>
      </c>
      <c r="H3404">
        <v>-42486.11</v>
      </c>
      <c r="I3404">
        <v>3513.89</v>
      </c>
      <c r="J3404" s="181">
        <v>35048</v>
      </c>
      <c r="K3404" s="183">
        <v>1995</v>
      </c>
      <c r="L3404" t="s">
        <v>629</v>
      </c>
    </row>
    <row r="3405" spans="2:12" ht="12.75" customHeight="1">
      <c r="B3405">
        <v>70</v>
      </c>
      <c r="C3405">
        <v>3000</v>
      </c>
      <c r="D3405" s="181">
        <v>36465</v>
      </c>
      <c r="E3405">
        <v>64719</v>
      </c>
      <c r="F3405" t="s">
        <v>2231</v>
      </c>
      <c r="G3405" s="167">
        <v>86750.67</v>
      </c>
      <c r="H3405">
        <v>-77714.14</v>
      </c>
      <c r="I3405">
        <v>9036.5300000000007</v>
      </c>
      <c r="J3405" s="181">
        <v>36465</v>
      </c>
      <c r="K3405" s="183">
        <v>1999</v>
      </c>
      <c r="L3405" t="s">
        <v>629</v>
      </c>
    </row>
    <row r="3406" spans="2:12" ht="12.75" customHeight="1">
      <c r="B3406">
        <v>70</v>
      </c>
      <c r="C3406">
        <v>3000</v>
      </c>
      <c r="D3406" s="181">
        <v>36432</v>
      </c>
      <c r="E3406">
        <v>64720</v>
      </c>
      <c r="F3406" t="s">
        <v>1991</v>
      </c>
      <c r="G3406" s="167">
        <v>41783.65</v>
      </c>
      <c r="H3406">
        <v>-37866.44</v>
      </c>
      <c r="I3406">
        <v>3917.21</v>
      </c>
      <c r="J3406" s="181">
        <v>36432</v>
      </c>
      <c r="K3406" s="183">
        <v>1999</v>
      </c>
      <c r="L3406" t="s">
        <v>629</v>
      </c>
    </row>
    <row r="3407" spans="2:12" ht="12.75" customHeight="1">
      <c r="B3407">
        <v>70</v>
      </c>
      <c r="C3407">
        <v>3000</v>
      </c>
      <c r="D3407" s="181">
        <v>36420</v>
      </c>
      <c r="E3407">
        <v>64732</v>
      </c>
      <c r="F3407" t="s">
        <v>858</v>
      </c>
      <c r="G3407" s="167">
        <v>19962.25</v>
      </c>
      <c r="H3407">
        <v>-18090.79</v>
      </c>
      <c r="I3407">
        <v>1871.46</v>
      </c>
      <c r="J3407" s="181">
        <v>36420</v>
      </c>
      <c r="K3407" s="183">
        <v>1999</v>
      </c>
      <c r="L3407" t="s">
        <v>629</v>
      </c>
    </row>
    <row r="3408" spans="2:12" ht="12.75" customHeight="1">
      <c r="B3408">
        <v>70</v>
      </c>
      <c r="C3408">
        <v>3000</v>
      </c>
      <c r="D3408" s="181">
        <v>36448</v>
      </c>
      <c r="E3408">
        <v>64733</v>
      </c>
      <c r="F3408" t="s">
        <v>3017</v>
      </c>
      <c r="G3408" s="167">
        <v>5129.05</v>
      </c>
      <c r="H3408">
        <v>-4648.2</v>
      </c>
      <c r="I3408">
        <v>480.85</v>
      </c>
      <c r="J3408" s="181">
        <v>36448</v>
      </c>
      <c r="K3408" s="183">
        <v>1999</v>
      </c>
      <c r="L3408" t="s">
        <v>629</v>
      </c>
    </row>
    <row r="3409" spans="2:12" ht="12.75" customHeight="1">
      <c r="B3409">
        <v>70</v>
      </c>
      <c r="C3409">
        <v>3000</v>
      </c>
      <c r="D3409" s="181">
        <v>36382</v>
      </c>
      <c r="E3409">
        <v>64738</v>
      </c>
      <c r="F3409" t="s">
        <v>1004</v>
      </c>
      <c r="G3409" s="167">
        <v>15077.86</v>
      </c>
      <c r="H3409">
        <v>-9318.9599999999991</v>
      </c>
      <c r="I3409">
        <v>5758.9</v>
      </c>
      <c r="J3409" s="181">
        <v>36382</v>
      </c>
      <c r="K3409" s="183">
        <v>1999</v>
      </c>
      <c r="L3409" t="s">
        <v>629</v>
      </c>
    </row>
    <row r="3410" spans="2:12" ht="12.75" customHeight="1">
      <c r="B3410">
        <v>70</v>
      </c>
      <c r="C3410">
        <v>3000</v>
      </c>
      <c r="D3410" s="181">
        <v>36403</v>
      </c>
      <c r="E3410">
        <v>64739</v>
      </c>
      <c r="F3410" t="s">
        <v>1983</v>
      </c>
      <c r="G3410" s="167">
        <v>3774.31</v>
      </c>
      <c r="H3410">
        <v>-2767.83</v>
      </c>
      <c r="I3410">
        <v>1006.48</v>
      </c>
      <c r="J3410" s="181">
        <v>36403</v>
      </c>
      <c r="K3410" s="183">
        <v>1999</v>
      </c>
      <c r="L3410" t="s">
        <v>629</v>
      </c>
    </row>
    <row r="3411" spans="2:12" ht="12.75" customHeight="1">
      <c r="B3411">
        <v>70</v>
      </c>
      <c r="C3411">
        <v>3000</v>
      </c>
      <c r="D3411" s="181">
        <v>36402</v>
      </c>
      <c r="E3411">
        <v>64740</v>
      </c>
      <c r="F3411" t="s">
        <v>1176</v>
      </c>
      <c r="G3411" s="167">
        <v>19808.53</v>
      </c>
      <c r="H3411">
        <v>-12105.21</v>
      </c>
      <c r="I3411">
        <v>7703.32</v>
      </c>
      <c r="J3411" s="181">
        <v>36402</v>
      </c>
      <c r="K3411" s="183">
        <v>1999</v>
      </c>
      <c r="L3411" t="s">
        <v>629</v>
      </c>
    </row>
    <row r="3412" spans="2:12" ht="12.75" customHeight="1">
      <c r="B3412">
        <v>70</v>
      </c>
      <c r="C3412">
        <v>3000</v>
      </c>
      <c r="D3412" s="181">
        <v>37011</v>
      </c>
      <c r="E3412">
        <v>64756</v>
      </c>
      <c r="F3412" t="s">
        <v>3935</v>
      </c>
      <c r="G3412" s="167">
        <v>26474</v>
      </c>
      <c r="H3412">
        <v>-26474</v>
      </c>
      <c r="I3412">
        <v>0</v>
      </c>
      <c r="J3412" s="181">
        <v>37011</v>
      </c>
      <c r="K3412" s="183">
        <v>2001</v>
      </c>
      <c r="L3412" t="s">
        <v>629</v>
      </c>
    </row>
    <row r="3413" spans="2:12" ht="12.75" customHeight="1">
      <c r="B3413">
        <v>70</v>
      </c>
      <c r="C3413">
        <v>3000</v>
      </c>
      <c r="D3413" s="181">
        <v>37011</v>
      </c>
      <c r="E3413">
        <v>64757</v>
      </c>
      <c r="F3413" t="s">
        <v>2710</v>
      </c>
      <c r="G3413" s="167">
        <v>59890.06</v>
      </c>
      <c r="H3413">
        <v>-28281.42</v>
      </c>
      <c r="I3413">
        <v>31608.639999999999</v>
      </c>
      <c r="J3413" s="181">
        <v>37011</v>
      </c>
      <c r="K3413" s="183">
        <v>2001</v>
      </c>
      <c r="L3413" t="s">
        <v>629</v>
      </c>
    </row>
    <row r="3414" spans="2:12" ht="12.75" customHeight="1">
      <c r="B3414">
        <v>70</v>
      </c>
      <c r="C3414">
        <v>3000</v>
      </c>
      <c r="D3414" s="181">
        <v>34851</v>
      </c>
      <c r="E3414">
        <v>64832</v>
      </c>
      <c r="F3414" t="s">
        <v>1519</v>
      </c>
      <c r="G3414" s="167">
        <v>15945.33</v>
      </c>
      <c r="H3414">
        <v>-15945.33</v>
      </c>
      <c r="I3414">
        <v>0</v>
      </c>
      <c r="J3414" s="181">
        <v>34851</v>
      </c>
      <c r="K3414" s="183">
        <v>1995</v>
      </c>
      <c r="L3414" t="s">
        <v>629</v>
      </c>
    </row>
    <row r="3415" spans="2:12" ht="12.75" customHeight="1">
      <c r="B3415">
        <v>70</v>
      </c>
      <c r="C3415">
        <v>3000</v>
      </c>
      <c r="D3415" s="181">
        <v>34851</v>
      </c>
      <c r="E3415">
        <v>64833</v>
      </c>
      <c r="F3415" t="s">
        <v>1518</v>
      </c>
      <c r="G3415" s="167">
        <v>15568</v>
      </c>
      <c r="H3415">
        <v>-15568</v>
      </c>
      <c r="I3415">
        <v>0</v>
      </c>
      <c r="J3415" s="181">
        <v>34851</v>
      </c>
      <c r="K3415" s="183">
        <v>1995</v>
      </c>
      <c r="L3415" t="s">
        <v>629</v>
      </c>
    </row>
    <row r="3416" spans="2:12" ht="12.75" customHeight="1">
      <c r="B3416">
        <v>70</v>
      </c>
      <c r="C3416">
        <v>3000</v>
      </c>
      <c r="D3416" s="181">
        <v>34851</v>
      </c>
      <c r="E3416">
        <v>64834</v>
      </c>
      <c r="F3416" t="s">
        <v>1933</v>
      </c>
      <c r="G3416" s="167">
        <v>45276</v>
      </c>
      <c r="H3416">
        <v>-43703.92</v>
      </c>
      <c r="I3416">
        <v>1572.08</v>
      </c>
      <c r="J3416" s="181">
        <v>34851</v>
      </c>
      <c r="K3416" s="183">
        <v>1995</v>
      </c>
      <c r="L3416" t="s">
        <v>629</v>
      </c>
    </row>
    <row r="3417" spans="2:12" ht="12.75" customHeight="1">
      <c r="B3417">
        <v>70</v>
      </c>
      <c r="C3417">
        <v>3000</v>
      </c>
      <c r="D3417" s="181">
        <v>38481</v>
      </c>
      <c r="E3417">
        <v>64909</v>
      </c>
      <c r="F3417" t="s">
        <v>3031</v>
      </c>
      <c r="G3417" s="167">
        <v>249717.75</v>
      </c>
      <c r="H3417">
        <v>-52024.54</v>
      </c>
      <c r="I3417">
        <v>197693.21</v>
      </c>
      <c r="J3417" s="181">
        <v>38481</v>
      </c>
      <c r="K3417" s="183">
        <v>2005</v>
      </c>
      <c r="L3417" t="s">
        <v>629</v>
      </c>
    </row>
    <row r="3418" spans="2:12" ht="12.75" customHeight="1">
      <c r="B3418">
        <v>70</v>
      </c>
      <c r="C3418">
        <v>3000</v>
      </c>
      <c r="D3418" s="181">
        <v>38481</v>
      </c>
      <c r="E3418">
        <v>64911</v>
      </c>
      <c r="F3418" t="s">
        <v>3033</v>
      </c>
      <c r="G3418" s="167">
        <v>924472.19</v>
      </c>
      <c r="H3418">
        <v>-154078.70000000001</v>
      </c>
      <c r="I3418">
        <v>770393.49</v>
      </c>
      <c r="J3418" s="181">
        <v>38481</v>
      </c>
      <c r="K3418" s="183">
        <v>2005</v>
      </c>
      <c r="L3418" t="s">
        <v>629</v>
      </c>
    </row>
    <row r="3419" spans="2:12" ht="12.75" customHeight="1">
      <c r="B3419">
        <v>70</v>
      </c>
      <c r="C3419">
        <v>3000</v>
      </c>
      <c r="D3419" s="181">
        <v>38481</v>
      </c>
      <c r="E3419">
        <v>64912</v>
      </c>
      <c r="F3419" t="s">
        <v>1366</v>
      </c>
      <c r="G3419" s="167">
        <v>40911.65</v>
      </c>
      <c r="H3419">
        <v>-5682.17</v>
      </c>
      <c r="I3419">
        <v>35229.480000000003</v>
      </c>
      <c r="J3419" s="181">
        <v>38481</v>
      </c>
      <c r="K3419" s="183">
        <v>2005</v>
      </c>
      <c r="L3419" t="s">
        <v>629</v>
      </c>
    </row>
    <row r="3420" spans="2:12" ht="12.75" customHeight="1">
      <c r="B3420">
        <v>70</v>
      </c>
      <c r="C3420">
        <v>3000</v>
      </c>
      <c r="D3420" s="181">
        <v>37653</v>
      </c>
      <c r="E3420">
        <v>65064</v>
      </c>
      <c r="F3420" t="s">
        <v>1802</v>
      </c>
      <c r="G3420" s="167">
        <v>15551.78</v>
      </c>
      <c r="H3420">
        <v>-5075.93</v>
      </c>
      <c r="I3420">
        <v>10475.85</v>
      </c>
      <c r="J3420" s="181">
        <v>37653</v>
      </c>
      <c r="K3420" s="183">
        <v>2003</v>
      </c>
      <c r="L3420" t="s">
        <v>629</v>
      </c>
    </row>
    <row r="3421" spans="2:12" ht="12.75" customHeight="1">
      <c r="B3421">
        <v>70</v>
      </c>
      <c r="C3421">
        <v>3000</v>
      </c>
      <c r="D3421" s="181">
        <v>37653</v>
      </c>
      <c r="E3421">
        <v>65066</v>
      </c>
      <c r="F3421" t="s">
        <v>3790</v>
      </c>
      <c r="G3421" s="167">
        <v>226193.97</v>
      </c>
      <c r="H3421">
        <v>-110740.8</v>
      </c>
      <c r="I3421">
        <v>115453.17</v>
      </c>
      <c r="J3421" s="181">
        <v>37653</v>
      </c>
      <c r="K3421" s="183">
        <v>2003</v>
      </c>
      <c r="L3421" t="s">
        <v>629</v>
      </c>
    </row>
    <row r="3422" spans="2:12" ht="12.75" customHeight="1">
      <c r="B3422">
        <v>70</v>
      </c>
      <c r="C3422">
        <v>3000</v>
      </c>
      <c r="D3422" s="181">
        <v>37653</v>
      </c>
      <c r="E3422">
        <v>65070</v>
      </c>
      <c r="F3422" t="s">
        <v>3785</v>
      </c>
      <c r="G3422" s="167">
        <v>109314.43</v>
      </c>
      <c r="H3422">
        <v>-42814.81</v>
      </c>
      <c r="I3422">
        <v>66499.62</v>
      </c>
      <c r="J3422" s="181">
        <v>37653</v>
      </c>
      <c r="K3422" s="183">
        <v>2003</v>
      </c>
      <c r="L3422" t="s">
        <v>629</v>
      </c>
    </row>
    <row r="3423" spans="2:12" ht="12.75" customHeight="1">
      <c r="B3423">
        <v>70</v>
      </c>
      <c r="C3423">
        <v>3000</v>
      </c>
      <c r="D3423" s="181">
        <v>37653</v>
      </c>
      <c r="E3423">
        <v>65074</v>
      </c>
      <c r="F3423" t="s">
        <v>1809</v>
      </c>
      <c r="G3423" s="167">
        <v>25018.48</v>
      </c>
      <c r="H3423">
        <v>-8165.74</v>
      </c>
      <c r="I3423">
        <v>16852.740000000002</v>
      </c>
      <c r="J3423" s="181">
        <v>37653</v>
      </c>
      <c r="K3423" s="183">
        <v>2003</v>
      </c>
      <c r="L3423" t="s">
        <v>629</v>
      </c>
    </row>
    <row r="3424" spans="2:12" ht="12.75" customHeight="1">
      <c r="B3424">
        <v>70</v>
      </c>
      <c r="C3424">
        <v>3000</v>
      </c>
      <c r="D3424" s="181">
        <v>35493</v>
      </c>
      <c r="E3424">
        <v>65129</v>
      </c>
      <c r="F3424" t="s">
        <v>2953</v>
      </c>
      <c r="G3424" s="167">
        <v>48818.7</v>
      </c>
      <c r="H3424">
        <v>-40004.21</v>
      </c>
      <c r="I3424">
        <v>8814.49</v>
      </c>
      <c r="J3424" s="181">
        <v>35493</v>
      </c>
      <c r="K3424" s="183">
        <v>1997</v>
      </c>
      <c r="L3424" t="s">
        <v>629</v>
      </c>
    </row>
    <row r="3425" spans="2:12" ht="12.75" customHeight="1">
      <c r="B3425">
        <v>70</v>
      </c>
      <c r="C3425">
        <v>3000</v>
      </c>
      <c r="D3425" s="181">
        <v>35461</v>
      </c>
      <c r="E3425">
        <v>65130</v>
      </c>
      <c r="F3425" t="s">
        <v>3174</v>
      </c>
      <c r="G3425" s="167">
        <v>17416</v>
      </c>
      <c r="H3425">
        <v>-17416</v>
      </c>
      <c r="I3425">
        <v>0</v>
      </c>
      <c r="J3425" s="181">
        <v>35461</v>
      </c>
      <c r="K3425" s="183">
        <v>1997</v>
      </c>
      <c r="L3425" t="s">
        <v>629</v>
      </c>
    </row>
    <row r="3426" spans="2:12" ht="12.75" customHeight="1">
      <c r="B3426">
        <v>70</v>
      </c>
      <c r="C3426">
        <v>3000</v>
      </c>
      <c r="D3426" s="181">
        <v>35476</v>
      </c>
      <c r="E3426">
        <v>65132</v>
      </c>
      <c r="F3426" t="s">
        <v>2950</v>
      </c>
      <c r="G3426" s="167">
        <v>49860</v>
      </c>
      <c r="H3426">
        <v>-49860</v>
      </c>
      <c r="I3426">
        <v>0</v>
      </c>
      <c r="J3426" s="181">
        <v>35476</v>
      </c>
      <c r="K3426" s="183">
        <v>1997</v>
      </c>
      <c r="L3426" t="s">
        <v>629</v>
      </c>
    </row>
    <row r="3427" spans="2:12" ht="12.75" customHeight="1">
      <c r="B3427">
        <v>70</v>
      </c>
      <c r="C3427">
        <v>3000</v>
      </c>
      <c r="D3427" s="181">
        <v>35496</v>
      </c>
      <c r="E3427">
        <v>65135</v>
      </c>
      <c r="F3427" t="s">
        <v>2954</v>
      </c>
      <c r="G3427" s="167">
        <v>35105.629999999997</v>
      </c>
      <c r="H3427">
        <v>-23013.69</v>
      </c>
      <c r="I3427">
        <v>12091.94</v>
      </c>
      <c r="J3427" s="181">
        <v>35496</v>
      </c>
      <c r="K3427" s="183">
        <v>1997</v>
      </c>
      <c r="L3427" t="s">
        <v>629</v>
      </c>
    </row>
    <row r="3428" spans="2:12" ht="12.75" customHeight="1">
      <c r="B3428">
        <v>70</v>
      </c>
      <c r="C3428">
        <v>3000</v>
      </c>
      <c r="D3428" s="181">
        <v>35837</v>
      </c>
      <c r="E3428">
        <v>65138</v>
      </c>
      <c r="F3428" t="s">
        <v>514</v>
      </c>
      <c r="G3428" s="167">
        <v>15996.5</v>
      </c>
      <c r="H3428">
        <v>-14263.55</v>
      </c>
      <c r="I3428">
        <v>1732.95</v>
      </c>
      <c r="J3428" s="181">
        <v>35837</v>
      </c>
      <c r="K3428" s="183">
        <v>1998</v>
      </c>
      <c r="L3428" t="s">
        <v>629</v>
      </c>
    </row>
    <row r="3429" spans="2:12" ht="12.75" customHeight="1">
      <c r="B3429">
        <v>70</v>
      </c>
      <c r="C3429">
        <v>3000</v>
      </c>
      <c r="D3429" s="181">
        <v>35611</v>
      </c>
      <c r="E3429">
        <v>65141</v>
      </c>
      <c r="F3429" t="s">
        <v>2554</v>
      </c>
      <c r="G3429" s="167">
        <v>6452.1</v>
      </c>
      <c r="H3429">
        <v>-6452.1</v>
      </c>
      <c r="I3429">
        <v>0</v>
      </c>
      <c r="J3429" s="181">
        <v>35611</v>
      </c>
      <c r="K3429" s="183">
        <v>1997</v>
      </c>
      <c r="L3429" t="s">
        <v>629</v>
      </c>
    </row>
    <row r="3430" spans="2:12" ht="12.75" customHeight="1">
      <c r="B3430">
        <v>70</v>
      </c>
      <c r="C3430">
        <v>3000</v>
      </c>
      <c r="D3430" s="181">
        <v>35857</v>
      </c>
      <c r="E3430">
        <v>65148</v>
      </c>
      <c r="F3430" t="s">
        <v>635</v>
      </c>
      <c r="G3430" s="167">
        <v>5339.3</v>
      </c>
      <c r="H3430">
        <v>-3930.32</v>
      </c>
      <c r="I3430">
        <v>1408.98</v>
      </c>
      <c r="J3430" s="181">
        <v>35857</v>
      </c>
      <c r="K3430" s="183">
        <v>1998</v>
      </c>
      <c r="L3430" t="s">
        <v>629</v>
      </c>
    </row>
    <row r="3431" spans="2:12" ht="12.75" customHeight="1">
      <c r="B3431">
        <v>70</v>
      </c>
      <c r="C3431">
        <v>3000</v>
      </c>
      <c r="D3431" s="181">
        <v>35965</v>
      </c>
      <c r="E3431">
        <v>65156</v>
      </c>
      <c r="F3431" t="s">
        <v>124</v>
      </c>
      <c r="G3431" s="167">
        <v>18879.810000000001</v>
      </c>
      <c r="H3431">
        <v>-18879.810000000001</v>
      </c>
      <c r="I3431">
        <v>0</v>
      </c>
      <c r="J3431" s="181">
        <v>35965</v>
      </c>
      <c r="K3431" s="183">
        <v>1998</v>
      </c>
      <c r="L3431" t="s">
        <v>629</v>
      </c>
    </row>
    <row r="3432" spans="2:12" ht="12.75" customHeight="1">
      <c r="B3432">
        <v>70</v>
      </c>
      <c r="C3432">
        <v>3000</v>
      </c>
      <c r="D3432" s="181">
        <v>35947</v>
      </c>
      <c r="E3432">
        <v>65161</v>
      </c>
      <c r="F3432" t="s">
        <v>524</v>
      </c>
      <c r="G3432" s="167">
        <v>90620.17</v>
      </c>
      <c r="H3432">
        <v>-64818.6</v>
      </c>
      <c r="I3432">
        <v>25801.57</v>
      </c>
      <c r="J3432" s="181">
        <v>35947</v>
      </c>
      <c r="K3432" s="183">
        <v>1998</v>
      </c>
      <c r="L3432" t="s">
        <v>629</v>
      </c>
    </row>
    <row r="3433" spans="2:12" ht="12.75" customHeight="1">
      <c r="B3433">
        <v>70</v>
      </c>
      <c r="C3433">
        <v>3000</v>
      </c>
      <c r="D3433" s="181">
        <v>35971</v>
      </c>
      <c r="E3433">
        <v>65168</v>
      </c>
      <c r="F3433" t="s">
        <v>125</v>
      </c>
      <c r="G3433" s="167">
        <v>4814.43</v>
      </c>
      <c r="H3433">
        <v>-4814.43</v>
      </c>
      <c r="I3433">
        <v>0</v>
      </c>
      <c r="J3433" s="181">
        <v>35971</v>
      </c>
      <c r="K3433" s="183">
        <v>1998</v>
      </c>
      <c r="L3433" t="s">
        <v>629</v>
      </c>
    </row>
    <row r="3434" spans="2:12" ht="12.75" customHeight="1">
      <c r="B3434">
        <v>70</v>
      </c>
      <c r="C3434">
        <v>3000</v>
      </c>
      <c r="D3434" s="181">
        <v>36514</v>
      </c>
      <c r="E3434">
        <v>65210</v>
      </c>
      <c r="F3434" t="s">
        <v>2247</v>
      </c>
      <c r="G3434" s="167">
        <v>28408</v>
      </c>
      <c r="H3434">
        <v>-24857</v>
      </c>
      <c r="I3434">
        <v>3551</v>
      </c>
      <c r="J3434" s="181">
        <v>36514</v>
      </c>
      <c r="K3434" s="183">
        <v>1999</v>
      </c>
      <c r="L3434" t="s">
        <v>629</v>
      </c>
    </row>
    <row r="3435" spans="2:12" ht="12.75" customHeight="1">
      <c r="B3435">
        <v>70</v>
      </c>
      <c r="C3435">
        <v>3000</v>
      </c>
      <c r="D3435" s="181">
        <v>36514</v>
      </c>
      <c r="E3435">
        <v>65211</v>
      </c>
      <c r="F3435" t="s">
        <v>2258</v>
      </c>
      <c r="G3435" s="167">
        <v>1463023</v>
      </c>
      <c r="H3435">
        <v>-853430.08</v>
      </c>
      <c r="I3435">
        <v>609592.92000000004</v>
      </c>
      <c r="J3435" s="181">
        <v>36514</v>
      </c>
      <c r="K3435" s="183">
        <v>1999</v>
      </c>
      <c r="L3435" t="s">
        <v>629</v>
      </c>
    </row>
    <row r="3436" spans="2:12" ht="12.75" customHeight="1">
      <c r="B3436">
        <v>70</v>
      </c>
      <c r="C3436">
        <v>3000</v>
      </c>
      <c r="D3436" s="181">
        <v>36336</v>
      </c>
      <c r="E3436">
        <v>65217</v>
      </c>
      <c r="F3436" t="s">
        <v>1236</v>
      </c>
      <c r="G3436" s="167">
        <v>4814.43</v>
      </c>
      <c r="H3436">
        <v>-4513.53</v>
      </c>
      <c r="I3436">
        <v>300.89999999999998</v>
      </c>
      <c r="J3436" s="181">
        <v>36336</v>
      </c>
      <c r="K3436" s="183">
        <v>1999</v>
      </c>
      <c r="L3436" t="s">
        <v>629</v>
      </c>
    </row>
    <row r="3437" spans="2:12" ht="12.75" customHeight="1">
      <c r="B3437">
        <v>70</v>
      </c>
      <c r="C3437">
        <v>3000</v>
      </c>
      <c r="D3437" s="181">
        <v>36515</v>
      </c>
      <c r="E3437">
        <v>65218</v>
      </c>
      <c r="F3437" t="s">
        <v>2265</v>
      </c>
      <c r="G3437" s="167">
        <v>18828.57</v>
      </c>
      <c r="H3437">
        <v>-16475</v>
      </c>
      <c r="I3437">
        <v>2353.5700000000002</v>
      </c>
      <c r="J3437" s="181">
        <v>36515</v>
      </c>
      <c r="K3437" s="183">
        <v>1999</v>
      </c>
      <c r="L3437" t="s">
        <v>629</v>
      </c>
    </row>
    <row r="3438" spans="2:12" ht="12.75" customHeight="1">
      <c r="B3438">
        <v>70</v>
      </c>
      <c r="C3438">
        <v>3000</v>
      </c>
      <c r="D3438" s="181">
        <v>36549</v>
      </c>
      <c r="E3438">
        <v>65219</v>
      </c>
      <c r="F3438" t="s">
        <v>2672</v>
      </c>
      <c r="G3438" s="167">
        <v>12041.4</v>
      </c>
      <c r="H3438">
        <v>-12041.4</v>
      </c>
      <c r="I3438">
        <v>0</v>
      </c>
      <c r="J3438" s="181">
        <v>36549</v>
      </c>
      <c r="K3438" s="183">
        <v>2000</v>
      </c>
      <c r="L3438" t="s">
        <v>629</v>
      </c>
    </row>
    <row r="3439" spans="2:12" ht="12.75" customHeight="1">
      <c r="B3439">
        <v>70</v>
      </c>
      <c r="C3439">
        <v>3000</v>
      </c>
      <c r="D3439" s="181">
        <v>36494</v>
      </c>
      <c r="E3439">
        <v>65220</v>
      </c>
      <c r="F3439" t="s">
        <v>3708</v>
      </c>
      <c r="G3439" s="167">
        <v>18918.240000000002</v>
      </c>
      <c r="H3439">
        <v>-13400.42</v>
      </c>
      <c r="I3439">
        <v>5517.82</v>
      </c>
      <c r="J3439" s="181">
        <v>36494</v>
      </c>
      <c r="K3439" s="183">
        <v>1999</v>
      </c>
      <c r="L3439" t="s">
        <v>629</v>
      </c>
    </row>
    <row r="3440" spans="2:12" ht="12.75" customHeight="1">
      <c r="B3440">
        <v>70</v>
      </c>
      <c r="C3440">
        <v>3000</v>
      </c>
      <c r="D3440" s="181">
        <v>37043</v>
      </c>
      <c r="E3440">
        <v>65252</v>
      </c>
      <c r="F3440" t="s">
        <v>280</v>
      </c>
      <c r="G3440" s="167">
        <v>226537.37</v>
      </c>
      <c r="H3440">
        <v>-158104.21</v>
      </c>
      <c r="I3440">
        <v>68433.16</v>
      </c>
      <c r="J3440" s="181">
        <v>37043</v>
      </c>
      <c r="K3440" s="183">
        <v>2001</v>
      </c>
      <c r="L3440" t="s">
        <v>629</v>
      </c>
    </row>
    <row r="3441" spans="2:12" ht="12.75" customHeight="1">
      <c r="B3441">
        <v>70</v>
      </c>
      <c r="C3441">
        <v>3000</v>
      </c>
      <c r="D3441" s="181">
        <v>37043</v>
      </c>
      <c r="E3441">
        <v>65254</v>
      </c>
      <c r="F3441" t="s">
        <v>3336</v>
      </c>
      <c r="G3441" s="167">
        <v>290833.67</v>
      </c>
      <c r="H3441">
        <v>-202977.67</v>
      </c>
      <c r="I3441">
        <v>87856</v>
      </c>
      <c r="J3441" s="181">
        <v>37043</v>
      </c>
      <c r="K3441" s="183">
        <v>2001</v>
      </c>
      <c r="L3441" t="s">
        <v>629</v>
      </c>
    </row>
    <row r="3442" spans="2:12" ht="12.75" customHeight="1">
      <c r="B3442">
        <v>70</v>
      </c>
      <c r="C3442">
        <v>3000</v>
      </c>
      <c r="D3442" s="181">
        <v>37043</v>
      </c>
      <c r="E3442">
        <v>65256</v>
      </c>
      <c r="F3442" t="s">
        <v>3339</v>
      </c>
      <c r="G3442" s="167">
        <v>684048.36</v>
      </c>
      <c r="H3442">
        <v>-477408.75</v>
      </c>
      <c r="I3442">
        <v>206639.61</v>
      </c>
      <c r="J3442" s="181">
        <v>37043</v>
      </c>
      <c r="K3442" s="183">
        <v>2001</v>
      </c>
      <c r="L3442" t="s">
        <v>629</v>
      </c>
    </row>
    <row r="3443" spans="2:12" ht="12.75" customHeight="1">
      <c r="B3443">
        <v>70</v>
      </c>
      <c r="C3443">
        <v>3000</v>
      </c>
      <c r="D3443" s="181">
        <v>37043</v>
      </c>
      <c r="E3443">
        <v>65258</v>
      </c>
      <c r="F3443" t="s">
        <v>278</v>
      </c>
      <c r="G3443" s="167">
        <v>33561.85</v>
      </c>
      <c r="H3443">
        <v>-23423.37</v>
      </c>
      <c r="I3443">
        <v>10138.48</v>
      </c>
      <c r="J3443" s="181">
        <v>37043</v>
      </c>
      <c r="K3443" s="183">
        <v>2001</v>
      </c>
      <c r="L3443" t="s">
        <v>629</v>
      </c>
    </row>
    <row r="3444" spans="2:12" ht="12.75" customHeight="1">
      <c r="B3444">
        <v>70</v>
      </c>
      <c r="C3444">
        <v>3000</v>
      </c>
      <c r="D3444" s="181">
        <v>35395</v>
      </c>
      <c r="E3444">
        <v>65289</v>
      </c>
      <c r="F3444" t="s">
        <v>816</v>
      </c>
      <c r="G3444" s="167">
        <v>187295.17</v>
      </c>
      <c r="H3444">
        <v>-157379.97</v>
      </c>
      <c r="I3444">
        <v>29915.200000000001</v>
      </c>
      <c r="J3444" s="181">
        <v>35395</v>
      </c>
      <c r="K3444" s="183">
        <v>1996</v>
      </c>
      <c r="L3444" t="s">
        <v>629</v>
      </c>
    </row>
    <row r="3445" spans="2:12" ht="12.75" customHeight="1">
      <c r="B3445">
        <v>70</v>
      </c>
      <c r="C3445">
        <v>3000</v>
      </c>
      <c r="D3445" s="181">
        <v>35444</v>
      </c>
      <c r="E3445">
        <v>65301</v>
      </c>
      <c r="F3445" t="s">
        <v>552</v>
      </c>
      <c r="G3445" s="167">
        <v>7436</v>
      </c>
      <c r="H3445">
        <v>-7436</v>
      </c>
      <c r="I3445">
        <v>0</v>
      </c>
      <c r="J3445" s="181">
        <v>35444</v>
      </c>
      <c r="K3445" s="183">
        <v>1997</v>
      </c>
      <c r="L3445" t="s">
        <v>629</v>
      </c>
    </row>
    <row r="3446" spans="2:12" ht="12.75" customHeight="1">
      <c r="B3446">
        <v>70</v>
      </c>
      <c r="C3446">
        <v>3000</v>
      </c>
      <c r="D3446" s="181">
        <v>35440</v>
      </c>
      <c r="E3446">
        <v>65302</v>
      </c>
      <c r="F3446" t="s">
        <v>549</v>
      </c>
      <c r="G3446" s="167">
        <v>5935</v>
      </c>
      <c r="H3446">
        <v>-5935</v>
      </c>
      <c r="I3446">
        <v>0</v>
      </c>
      <c r="J3446" s="181">
        <v>35440</v>
      </c>
      <c r="K3446" s="183">
        <v>1997</v>
      </c>
      <c r="L3446" t="s">
        <v>629</v>
      </c>
    </row>
    <row r="3447" spans="2:12" ht="12.75" customHeight="1">
      <c r="B3447">
        <v>70</v>
      </c>
      <c r="C3447">
        <v>3000</v>
      </c>
      <c r="D3447" s="181">
        <v>35585</v>
      </c>
      <c r="E3447">
        <v>65315</v>
      </c>
      <c r="F3447" t="s">
        <v>2547</v>
      </c>
      <c r="G3447" s="167">
        <v>54321.79</v>
      </c>
      <c r="H3447">
        <v>-54321.79</v>
      </c>
      <c r="I3447">
        <v>0</v>
      </c>
      <c r="J3447" s="181">
        <v>35585</v>
      </c>
      <c r="K3447" s="183">
        <v>1997</v>
      </c>
      <c r="L3447" t="s">
        <v>629</v>
      </c>
    </row>
    <row r="3448" spans="2:12" ht="12.75" customHeight="1">
      <c r="B3448">
        <v>70</v>
      </c>
      <c r="C3448">
        <v>3000</v>
      </c>
      <c r="D3448" s="181">
        <v>36028</v>
      </c>
      <c r="E3448">
        <v>65341</v>
      </c>
      <c r="F3448" t="s">
        <v>132</v>
      </c>
      <c r="G3448" s="167">
        <v>131189.03</v>
      </c>
      <c r="H3448">
        <v>-109324.19</v>
      </c>
      <c r="I3448">
        <v>21864.84</v>
      </c>
      <c r="J3448" s="181">
        <v>36028</v>
      </c>
      <c r="K3448" s="183">
        <v>1998</v>
      </c>
      <c r="L3448" t="s">
        <v>629</v>
      </c>
    </row>
    <row r="3449" spans="2:12" ht="12.75" customHeight="1">
      <c r="B3449">
        <v>70</v>
      </c>
      <c r="C3449">
        <v>3000</v>
      </c>
      <c r="D3449" s="181">
        <v>36067</v>
      </c>
      <c r="E3449">
        <v>65342</v>
      </c>
      <c r="F3449" t="s">
        <v>527</v>
      </c>
      <c r="G3449" s="167">
        <v>61330.87</v>
      </c>
      <c r="H3449">
        <v>-42164.98</v>
      </c>
      <c r="I3449">
        <v>19165.89</v>
      </c>
      <c r="J3449" s="181">
        <v>36067</v>
      </c>
      <c r="K3449" s="183">
        <v>1998</v>
      </c>
      <c r="L3449" t="s">
        <v>629</v>
      </c>
    </row>
    <row r="3450" spans="2:12" ht="12.75" customHeight="1">
      <c r="B3450">
        <v>70</v>
      </c>
      <c r="C3450">
        <v>3000</v>
      </c>
      <c r="D3450" s="181">
        <v>36427</v>
      </c>
      <c r="E3450">
        <v>65357</v>
      </c>
      <c r="F3450" t="s">
        <v>3706</v>
      </c>
      <c r="G3450" s="167">
        <v>524191.03</v>
      </c>
      <c r="H3450">
        <v>-316698.75</v>
      </c>
      <c r="I3450">
        <v>207492.28</v>
      </c>
      <c r="J3450" s="181">
        <v>36427</v>
      </c>
      <c r="K3450" s="183">
        <v>1999</v>
      </c>
      <c r="L3450" t="s">
        <v>629</v>
      </c>
    </row>
    <row r="3451" spans="2:12" ht="12.75" customHeight="1">
      <c r="B3451">
        <v>70</v>
      </c>
      <c r="C3451">
        <v>3000</v>
      </c>
      <c r="D3451" s="181">
        <v>36448</v>
      </c>
      <c r="E3451">
        <v>65358</v>
      </c>
      <c r="F3451" t="s">
        <v>2321</v>
      </c>
      <c r="G3451" s="167">
        <v>52651.78</v>
      </c>
      <c r="H3451">
        <v>-31810.45</v>
      </c>
      <c r="I3451">
        <v>20841.330000000002</v>
      </c>
      <c r="J3451" s="181">
        <v>36448</v>
      </c>
      <c r="K3451" s="183">
        <v>1999</v>
      </c>
      <c r="L3451" t="s">
        <v>629</v>
      </c>
    </row>
    <row r="3452" spans="2:12" ht="12.75" customHeight="1">
      <c r="B3452">
        <v>70</v>
      </c>
      <c r="C3452">
        <v>3000</v>
      </c>
      <c r="D3452" s="181">
        <v>36466</v>
      </c>
      <c r="E3452">
        <v>65360</v>
      </c>
      <c r="F3452" t="s">
        <v>2232</v>
      </c>
      <c r="G3452" s="167">
        <v>31947.97</v>
      </c>
      <c r="H3452">
        <v>-28620.06</v>
      </c>
      <c r="I3452">
        <v>3327.91</v>
      </c>
      <c r="J3452" s="181">
        <v>36466</v>
      </c>
      <c r="K3452" s="183">
        <v>1999</v>
      </c>
      <c r="L3452" t="s">
        <v>629</v>
      </c>
    </row>
    <row r="3453" spans="2:12" ht="12.75" customHeight="1">
      <c r="B3453">
        <v>70</v>
      </c>
      <c r="C3453">
        <v>3000</v>
      </c>
      <c r="D3453" s="181">
        <v>36361</v>
      </c>
      <c r="E3453">
        <v>65362</v>
      </c>
      <c r="F3453" t="s">
        <v>365</v>
      </c>
      <c r="G3453" s="167">
        <v>42936.32</v>
      </c>
      <c r="H3453">
        <v>-26537.03</v>
      </c>
      <c r="I3453">
        <v>16399.29</v>
      </c>
      <c r="J3453" s="181">
        <v>36361</v>
      </c>
      <c r="K3453" s="183">
        <v>1999</v>
      </c>
      <c r="L3453" t="s">
        <v>629</v>
      </c>
    </row>
    <row r="3454" spans="2:12" ht="12.75" customHeight="1">
      <c r="B3454">
        <v>70</v>
      </c>
      <c r="C3454">
        <v>3000</v>
      </c>
      <c r="D3454" s="181">
        <v>36451</v>
      </c>
      <c r="E3454">
        <v>65368</v>
      </c>
      <c r="F3454" t="s">
        <v>3707</v>
      </c>
      <c r="G3454" s="167">
        <v>127110.66</v>
      </c>
      <c r="H3454">
        <v>-75913.31</v>
      </c>
      <c r="I3454">
        <v>51197.35</v>
      </c>
      <c r="J3454" s="181">
        <v>36451</v>
      </c>
      <c r="K3454" s="183">
        <v>1999</v>
      </c>
      <c r="L3454" t="s">
        <v>629</v>
      </c>
    </row>
    <row r="3455" spans="2:12" ht="12.75" customHeight="1">
      <c r="B3455">
        <v>70</v>
      </c>
      <c r="C3455">
        <v>3000</v>
      </c>
      <c r="D3455" s="181">
        <v>36396</v>
      </c>
      <c r="E3455">
        <v>65383</v>
      </c>
      <c r="F3455" t="s">
        <v>1005</v>
      </c>
      <c r="G3455" s="167">
        <v>12599.27</v>
      </c>
      <c r="H3455">
        <v>-11549.33</v>
      </c>
      <c r="I3455">
        <v>1049.94</v>
      </c>
      <c r="J3455" s="181">
        <v>36396</v>
      </c>
      <c r="K3455" s="183">
        <v>1999</v>
      </c>
      <c r="L3455" t="s">
        <v>629</v>
      </c>
    </row>
    <row r="3456" spans="2:12" ht="12.75" customHeight="1">
      <c r="B3456">
        <v>70</v>
      </c>
      <c r="C3456">
        <v>3000</v>
      </c>
      <c r="D3456" s="181">
        <v>36444</v>
      </c>
      <c r="E3456">
        <v>65384</v>
      </c>
      <c r="F3456" t="s">
        <v>3014</v>
      </c>
      <c r="G3456" s="167">
        <v>10853.27</v>
      </c>
      <c r="H3456">
        <v>-7868.63</v>
      </c>
      <c r="I3456">
        <v>2984.64</v>
      </c>
      <c r="J3456" s="181">
        <v>36444</v>
      </c>
      <c r="K3456" s="183">
        <v>1999</v>
      </c>
      <c r="L3456" t="s">
        <v>629</v>
      </c>
    </row>
    <row r="3457" spans="2:12" ht="12.75" customHeight="1">
      <c r="B3457">
        <v>70</v>
      </c>
      <c r="C3457">
        <v>3000</v>
      </c>
      <c r="D3457" s="181">
        <v>36981</v>
      </c>
      <c r="E3457">
        <v>65404</v>
      </c>
      <c r="F3457" t="s">
        <v>1006</v>
      </c>
      <c r="G3457" s="167">
        <v>252086.01</v>
      </c>
      <c r="H3457">
        <v>-181186.82</v>
      </c>
      <c r="I3457">
        <v>70899.19</v>
      </c>
      <c r="J3457" s="181">
        <v>36981</v>
      </c>
      <c r="K3457" s="183">
        <v>2001</v>
      </c>
      <c r="L3457" t="s">
        <v>629</v>
      </c>
    </row>
    <row r="3458" spans="2:12" ht="12.75" customHeight="1">
      <c r="B3458">
        <v>70</v>
      </c>
      <c r="C3458">
        <v>3000</v>
      </c>
      <c r="D3458" s="181">
        <v>37072</v>
      </c>
      <c r="E3458">
        <v>65413</v>
      </c>
      <c r="F3458" t="s">
        <v>3353</v>
      </c>
      <c r="G3458" s="167">
        <v>46329.49</v>
      </c>
      <c r="H3458">
        <v>-31851.53</v>
      </c>
      <c r="I3458">
        <v>14477.96</v>
      </c>
      <c r="J3458" s="181">
        <v>37072</v>
      </c>
      <c r="K3458" s="183">
        <v>2001</v>
      </c>
      <c r="L3458" t="s">
        <v>629</v>
      </c>
    </row>
    <row r="3459" spans="2:12" ht="12.75" customHeight="1">
      <c r="B3459">
        <v>70</v>
      </c>
      <c r="C3459">
        <v>3000</v>
      </c>
      <c r="D3459" s="181">
        <v>37287</v>
      </c>
      <c r="E3459">
        <v>65418</v>
      </c>
      <c r="F3459" t="s">
        <v>289</v>
      </c>
      <c r="G3459" s="167">
        <v>4538.96</v>
      </c>
      <c r="H3459">
        <v>-1859.72</v>
      </c>
      <c r="I3459">
        <v>2679.24</v>
      </c>
      <c r="J3459" s="181">
        <v>37287</v>
      </c>
      <c r="K3459" s="183">
        <v>2002</v>
      </c>
      <c r="L3459" t="s">
        <v>629</v>
      </c>
    </row>
    <row r="3460" spans="2:12" ht="12.75" customHeight="1">
      <c r="B3460">
        <v>70</v>
      </c>
      <c r="C3460">
        <v>3000</v>
      </c>
      <c r="D3460" s="181">
        <v>37256</v>
      </c>
      <c r="E3460">
        <v>65421</v>
      </c>
      <c r="F3460" t="s">
        <v>581</v>
      </c>
      <c r="G3460" s="167">
        <v>65504.81</v>
      </c>
      <c r="H3460">
        <v>-40940.5</v>
      </c>
      <c r="I3460">
        <v>24564.31</v>
      </c>
      <c r="J3460" s="181">
        <v>37256</v>
      </c>
      <c r="K3460" s="183">
        <v>2001</v>
      </c>
      <c r="L3460" t="s">
        <v>629</v>
      </c>
    </row>
    <row r="3461" spans="2:12" ht="12.75" customHeight="1">
      <c r="B3461">
        <v>70</v>
      </c>
      <c r="C3461">
        <v>3000</v>
      </c>
      <c r="D3461" s="181">
        <v>37408</v>
      </c>
      <c r="E3461">
        <v>65438</v>
      </c>
      <c r="F3461" t="s">
        <v>1007</v>
      </c>
      <c r="G3461" s="167">
        <v>76343.009999999995</v>
      </c>
      <c r="H3461">
        <v>-43738.19</v>
      </c>
      <c r="I3461">
        <v>32604.82</v>
      </c>
      <c r="J3461" s="181">
        <v>37408</v>
      </c>
      <c r="K3461" s="183">
        <v>2002</v>
      </c>
      <c r="L3461" t="s">
        <v>629</v>
      </c>
    </row>
    <row r="3462" spans="2:12" ht="12.75" customHeight="1">
      <c r="B3462">
        <v>70</v>
      </c>
      <c r="C3462">
        <v>3000</v>
      </c>
      <c r="D3462" s="181">
        <v>37653</v>
      </c>
      <c r="E3462">
        <v>65439</v>
      </c>
      <c r="F3462" t="s">
        <v>1807</v>
      </c>
      <c r="G3462" s="167">
        <v>20831.36</v>
      </c>
      <c r="H3462">
        <v>-6799.13</v>
      </c>
      <c r="I3462">
        <v>14032.23</v>
      </c>
      <c r="J3462" s="181">
        <v>37653</v>
      </c>
      <c r="K3462" s="183">
        <v>2003</v>
      </c>
      <c r="L3462" t="s">
        <v>629</v>
      </c>
    </row>
    <row r="3463" spans="2:12" ht="12.75" customHeight="1">
      <c r="B3463">
        <v>70</v>
      </c>
      <c r="C3463">
        <v>3000</v>
      </c>
      <c r="D3463" s="181">
        <v>37773</v>
      </c>
      <c r="E3463">
        <v>65499</v>
      </c>
      <c r="F3463" t="s">
        <v>1258</v>
      </c>
      <c r="G3463" s="167">
        <v>190682.34</v>
      </c>
      <c r="H3463">
        <v>-56939.87</v>
      </c>
      <c r="I3463">
        <v>133742.47</v>
      </c>
      <c r="J3463" s="181">
        <v>37773</v>
      </c>
      <c r="K3463" s="183">
        <v>2003</v>
      </c>
      <c r="L3463" t="s">
        <v>629</v>
      </c>
    </row>
    <row r="3464" spans="2:12" ht="12.75" customHeight="1">
      <c r="B3464">
        <v>70</v>
      </c>
      <c r="C3464">
        <v>3000</v>
      </c>
      <c r="D3464" s="181">
        <v>38237</v>
      </c>
      <c r="E3464">
        <v>65519</v>
      </c>
      <c r="F3464" t="s">
        <v>486</v>
      </c>
      <c r="G3464" s="167">
        <v>367597.18</v>
      </c>
      <c r="H3464">
        <v>-71477.23</v>
      </c>
      <c r="I3464">
        <v>296119.95</v>
      </c>
      <c r="J3464" s="181">
        <v>38237</v>
      </c>
      <c r="K3464" s="183">
        <v>2004</v>
      </c>
      <c r="L3464" t="s">
        <v>629</v>
      </c>
    </row>
    <row r="3465" spans="2:12" ht="12.75" customHeight="1">
      <c r="B3465">
        <v>70</v>
      </c>
      <c r="C3465">
        <v>3000</v>
      </c>
      <c r="D3465" s="181">
        <v>38139</v>
      </c>
      <c r="E3465">
        <v>65522</v>
      </c>
      <c r="F3465" t="s">
        <v>3466</v>
      </c>
      <c r="G3465" s="167">
        <v>67430.98</v>
      </c>
      <c r="H3465">
        <v>-17419.68</v>
      </c>
      <c r="I3465">
        <v>50011.3</v>
      </c>
      <c r="J3465" s="181">
        <v>38139</v>
      </c>
      <c r="K3465" s="183">
        <v>2004</v>
      </c>
      <c r="L3465" t="s">
        <v>629</v>
      </c>
    </row>
    <row r="3466" spans="2:12" ht="12.75" customHeight="1">
      <c r="B3466">
        <v>70</v>
      </c>
      <c r="C3466">
        <v>3000</v>
      </c>
      <c r="D3466" s="181">
        <v>38139</v>
      </c>
      <c r="E3466">
        <v>65523</v>
      </c>
      <c r="F3466" t="s">
        <v>3466</v>
      </c>
      <c r="G3466" s="167">
        <v>67430.97</v>
      </c>
      <c r="H3466">
        <v>-17419.68</v>
      </c>
      <c r="I3466">
        <v>50011.29</v>
      </c>
      <c r="J3466" s="181">
        <v>38139</v>
      </c>
      <c r="K3466" s="183">
        <v>2004</v>
      </c>
      <c r="L3466" t="s">
        <v>629</v>
      </c>
    </row>
    <row r="3467" spans="2:12" ht="12.75" customHeight="1">
      <c r="B3467">
        <v>70</v>
      </c>
      <c r="C3467">
        <v>3000</v>
      </c>
      <c r="D3467" s="181">
        <v>38238</v>
      </c>
      <c r="E3467">
        <v>65527</v>
      </c>
      <c r="F3467" t="s">
        <v>2421</v>
      </c>
      <c r="G3467" s="167">
        <v>52228.05</v>
      </c>
      <c r="H3467">
        <v>-10155.459999999999</v>
      </c>
      <c r="I3467">
        <v>42072.59</v>
      </c>
      <c r="J3467" s="181">
        <v>38238</v>
      </c>
      <c r="K3467" s="183">
        <v>2004</v>
      </c>
      <c r="L3467" t="s">
        <v>629</v>
      </c>
    </row>
    <row r="3468" spans="2:12" ht="12.75" customHeight="1">
      <c r="B3468">
        <v>70</v>
      </c>
      <c r="C3468">
        <v>3000</v>
      </c>
      <c r="D3468" s="181">
        <v>38292</v>
      </c>
      <c r="E3468">
        <v>65535</v>
      </c>
      <c r="F3468" t="s">
        <v>2327</v>
      </c>
      <c r="G3468" s="167">
        <v>16029.96</v>
      </c>
      <c r="H3468">
        <v>-4341.45</v>
      </c>
      <c r="I3468">
        <v>11688.51</v>
      </c>
      <c r="J3468" s="181">
        <v>38292</v>
      </c>
      <c r="K3468" s="183">
        <v>2004</v>
      </c>
      <c r="L3468" t="s">
        <v>629</v>
      </c>
    </row>
    <row r="3469" spans="2:12" ht="12.75" customHeight="1">
      <c r="B3469">
        <v>70</v>
      </c>
      <c r="C3469">
        <v>3000</v>
      </c>
      <c r="D3469" s="181">
        <v>38292</v>
      </c>
      <c r="E3469">
        <v>65537</v>
      </c>
      <c r="F3469" t="s">
        <v>1589</v>
      </c>
      <c r="G3469" s="167">
        <v>7900</v>
      </c>
      <c r="H3469">
        <v>-2139.58</v>
      </c>
      <c r="I3469">
        <v>5760.42</v>
      </c>
      <c r="J3469" s="181">
        <v>38292</v>
      </c>
      <c r="K3469" s="183">
        <v>2004</v>
      </c>
      <c r="L3469" t="s">
        <v>629</v>
      </c>
    </row>
    <row r="3470" spans="2:12" ht="12.75" customHeight="1">
      <c r="B3470">
        <v>70</v>
      </c>
      <c r="C3470">
        <v>3000</v>
      </c>
      <c r="D3470" s="181">
        <v>38292</v>
      </c>
      <c r="E3470">
        <v>65538</v>
      </c>
      <c r="F3470" t="s">
        <v>2835</v>
      </c>
      <c r="G3470" s="167">
        <v>164917.54</v>
      </c>
      <c r="H3470">
        <v>-44665.17</v>
      </c>
      <c r="I3470">
        <v>120252.37</v>
      </c>
      <c r="J3470" s="181">
        <v>38292</v>
      </c>
      <c r="K3470" s="183">
        <v>2004</v>
      </c>
      <c r="L3470" t="s">
        <v>629</v>
      </c>
    </row>
    <row r="3471" spans="2:12" ht="12.75" customHeight="1">
      <c r="B3471">
        <v>70</v>
      </c>
      <c r="C3471">
        <v>3000</v>
      </c>
      <c r="D3471" s="181">
        <v>38292</v>
      </c>
      <c r="E3471">
        <v>65541</v>
      </c>
      <c r="F3471" t="s">
        <v>1591</v>
      </c>
      <c r="G3471" s="167">
        <v>8415.73</v>
      </c>
      <c r="H3471">
        <v>-1519.51</v>
      </c>
      <c r="I3471">
        <v>6896.22</v>
      </c>
      <c r="J3471" s="181">
        <v>38292</v>
      </c>
      <c r="K3471" s="183">
        <v>2004</v>
      </c>
      <c r="L3471" t="s">
        <v>629</v>
      </c>
    </row>
    <row r="3472" spans="2:12" ht="12.75" customHeight="1">
      <c r="B3472">
        <v>70</v>
      </c>
      <c r="C3472">
        <v>3000</v>
      </c>
      <c r="D3472" s="181">
        <v>38292</v>
      </c>
      <c r="E3472">
        <v>65542</v>
      </c>
      <c r="F3472" t="s">
        <v>2834</v>
      </c>
      <c r="G3472" s="167">
        <v>152941.19</v>
      </c>
      <c r="H3472">
        <v>-27614.38</v>
      </c>
      <c r="I3472">
        <v>125326.81</v>
      </c>
      <c r="J3472" s="181">
        <v>38292</v>
      </c>
      <c r="K3472" s="183">
        <v>2004</v>
      </c>
      <c r="L3472" t="s">
        <v>629</v>
      </c>
    </row>
    <row r="3473" spans="2:12" ht="12.75" customHeight="1">
      <c r="B3473">
        <v>70</v>
      </c>
      <c r="C3473">
        <v>3000</v>
      </c>
      <c r="D3473" s="181">
        <v>38481</v>
      </c>
      <c r="E3473">
        <v>65551</v>
      </c>
      <c r="F3473" t="s">
        <v>1372</v>
      </c>
      <c r="G3473" s="167">
        <v>182106.33</v>
      </c>
      <c r="H3473">
        <v>-30351.05</v>
      </c>
      <c r="I3473">
        <v>151755.28</v>
      </c>
      <c r="J3473" s="181">
        <v>38481</v>
      </c>
      <c r="K3473" s="183">
        <v>2005</v>
      </c>
      <c r="L3473" t="s">
        <v>629</v>
      </c>
    </row>
    <row r="3474" spans="2:12" ht="12.75" customHeight="1">
      <c r="B3474">
        <v>70</v>
      </c>
      <c r="C3474">
        <v>3000</v>
      </c>
      <c r="D3474" s="181">
        <v>38481</v>
      </c>
      <c r="E3474">
        <v>65557</v>
      </c>
      <c r="F3474" t="s">
        <v>1378</v>
      </c>
      <c r="G3474" s="167">
        <v>27423.7</v>
      </c>
      <c r="H3474">
        <v>-5713.26</v>
      </c>
      <c r="I3474">
        <v>21710.44</v>
      </c>
      <c r="J3474" s="181">
        <v>38481</v>
      </c>
      <c r="K3474" s="183">
        <v>2005</v>
      </c>
      <c r="L3474" t="s">
        <v>629</v>
      </c>
    </row>
    <row r="3475" spans="2:12" ht="12.75" customHeight="1">
      <c r="B3475">
        <v>70</v>
      </c>
      <c r="C3475">
        <v>3000</v>
      </c>
      <c r="D3475" s="181">
        <v>38441</v>
      </c>
      <c r="E3475">
        <v>65558</v>
      </c>
      <c r="F3475" t="s">
        <v>1379</v>
      </c>
      <c r="G3475" s="167">
        <v>3729044.44</v>
      </c>
      <c r="H3475">
        <v>-815728.47</v>
      </c>
      <c r="I3475">
        <v>2913315.97</v>
      </c>
      <c r="J3475" s="181">
        <v>38441</v>
      </c>
      <c r="K3475" s="183">
        <v>2005</v>
      </c>
      <c r="L3475" t="s">
        <v>629</v>
      </c>
    </row>
    <row r="3476" spans="2:12" ht="12.75" customHeight="1">
      <c r="B3476">
        <v>70</v>
      </c>
      <c r="C3476">
        <v>3000</v>
      </c>
      <c r="D3476" s="181">
        <v>38441</v>
      </c>
      <c r="E3476">
        <v>65559</v>
      </c>
      <c r="F3476" t="s">
        <v>1380</v>
      </c>
      <c r="G3476" s="167">
        <v>105656.26</v>
      </c>
      <c r="H3476">
        <v>-15408.21</v>
      </c>
      <c r="I3476">
        <v>90248.05</v>
      </c>
      <c r="J3476" s="181">
        <v>38441</v>
      </c>
      <c r="K3476" s="183">
        <v>2005</v>
      </c>
      <c r="L3476" t="s">
        <v>629</v>
      </c>
    </row>
    <row r="3477" spans="2:12" ht="12.75" customHeight="1">
      <c r="B3477">
        <v>70</v>
      </c>
      <c r="C3477">
        <v>3000</v>
      </c>
      <c r="D3477" s="181">
        <v>38441</v>
      </c>
      <c r="E3477">
        <v>65560</v>
      </c>
      <c r="F3477" t="s">
        <v>1381</v>
      </c>
      <c r="G3477" s="167">
        <v>1615919.25</v>
      </c>
      <c r="H3477">
        <v>-353482.34</v>
      </c>
      <c r="I3477">
        <v>1262436.9099999999</v>
      </c>
      <c r="J3477" s="181">
        <v>38441</v>
      </c>
      <c r="K3477" s="183">
        <v>2005</v>
      </c>
      <c r="L3477" t="s">
        <v>629</v>
      </c>
    </row>
    <row r="3478" spans="2:12" ht="12.75" customHeight="1">
      <c r="B3478">
        <v>70</v>
      </c>
      <c r="C3478">
        <v>3000</v>
      </c>
      <c r="D3478" s="181">
        <v>38441</v>
      </c>
      <c r="E3478">
        <v>65562</v>
      </c>
      <c r="F3478" t="s">
        <v>1383</v>
      </c>
      <c r="G3478" s="167">
        <v>236172.82</v>
      </c>
      <c r="H3478">
        <v>-34441.870000000003</v>
      </c>
      <c r="I3478">
        <v>201730.95</v>
      </c>
      <c r="J3478" s="181">
        <v>38441</v>
      </c>
      <c r="K3478" s="183">
        <v>2005</v>
      </c>
      <c r="L3478" t="s">
        <v>629</v>
      </c>
    </row>
    <row r="3479" spans="2:12" ht="12.75" customHeight="1">
      <c r="B3479">
        <v>70</v>
      </c>
      <c r="C3479">
        <v>3000</v>
      </c>
      <c r="D3479" s="181">
        <v>38441</v>
      </c>
      <c r="E3479">
        <v>65563</v>
      </c>
      <c r="F3479" t="s">
        <v>1384</v>
      </c>
      <c r="G3479" s="167">
        <v>52206.62</v>
      </c>
      <c r="H3479">
        <v>-7613.46</v>
      </c>
      <c r="I3479">
        <v>44593.16</v>
      </c>
      <c r="J3479" s="181">
        <v>38441</v>
      </c>
      <c r="K3479" s="183">
        <v>2005</v>
      </c>
      <c r="L3479" t="s">
        <v>629</v>
      </c>
    </row>
    <row r="3480" spans="2:12" ht="12.75" customHeight="1">
      <c r="B3480">
        <v>70</v>
      </c>
      <c r="C3480">
        <v>3000</v>
      </c>
      <c r="D3480" s="181">
        <v>38441</v>
      </c>
      <c r="E3480">
        <v>65564</v>
      </c>
      <c r="F3480" t="s">
        <v>1385</v>
      </c>
      <c r="G3480" s="167">
        <v>12430.16</v>
      </c>
      <c r="H3480">
        <v>-1812.74</v>
      </c>
      <c r="I3480">
        <v>10617.42</v>
      </c>
      <c r="J3480" s="181">
        <v>38441</v>
      </c>
      <c r="K3480" s="183">
        <v>2005</v>
      </c>
      <c r="L3480" t="s">
        <v>629</v>
      </c>
    </row>
    <row r="3481" spans="2:12" ht="12.75" customHeight="1">
      <c r="B3481">
        <v>70</v>
      </c>
      <c r="C3481">
        <v>3000</v>
      </c>
      <c r="D3481" s="181">
        <v>35550</v>
      </c>
      <c r="E3481">
        <v>65640</v>
      </c>
      <c r="F3481" t="s">
        <v>2353</v>
      </c>
      <c r="G3481" s="167">
        <v>191877.75</v>
      </c>
      <c r="H3481">
        <v>-191877.75</v>
      </c>
      <c r="I3481">
        <v>0</v>
      </c>
      <c r="J3481" s="181">
        <v>35550</v>
      </c>
      <c r="K3481" s="183">
        <v>1997</v>
      </c>
      <c r="L3481" t="s">
        <v>629</v>
      </c>
    </row>
    <row r="3482" spans="2:12" ht="12.75" customHeight="1">
      <c r="B3482">
        <v>70</v>
      </c>
      <c r="C3482">
        <v>3000</v>
      </c>
      <c r="D3482" s="181">
        <v>35611</v>
      </c>
      <c r="E3482">
        <v>65645</v>
      </c>
      <c r="F3482" t="s">
        <v>3180</v>
      </c>
      <c r="G3482" s="167">
        <v>43145.61</v>
      </c>
      <c r="H3482">
        <v>-43145.61</v>
      </c>
      <c r="I3482">
        <v>0</v>
      </c>
      <c r="J3482" s="181">
        <v>35611</v>
      </c>
      <c r="K3482" s="183">
        <v>1997</v>
      </c>
      <c r="L3482" t="s">
        <v>629</v>
      </c>
    </row>
    <row r="3483" spans="2:12" ht="12.75" customHeight="1">
      <c r="B3483">
        <v>70</v>
      </c>
      <c r="C3483">
        <v>3000</v>
      </c>
      <c r="D3483" s="181">
        <v>37164</v>
      </c>
      <c r="E3483">
        <v>65657</v>
      </c>
      <c r="F3483" t="s">
        <v>3448</v>
      </c>
      <c r="G3483" s="167">
        <v>18330.97</v>
      </c>
      <c r="H3483">
        <v>-9623.77</v>
      </c>
      <c r="I3483">
        <v>8707.2000000000007</v>
      </c>
      <c r="J3483" s="181">
        <v>37164</v>
      </c>
      <c r="K3483" s="183">
        <v>2001</v>
      </c>
      <c r="L3483" t="s">
        <v>629</v>
      </c>
    </row>
    <row r="3484" spans="2:12" ht="12.75" customHeight="1">
      <c r="B3484">
        <v>70</v>
      </c>
      <c r="C3484">
        <v>3000</v>
      </c>
      <c r="D3484" s="181">
        <v>37315</v>
      </c>
      <c r="E3484">
        <v>65662</v>
      </c>
      <c r="F3484" t="s">
        <v>292</v>
      </c>
      <c r="G3484" s="167">
        <v>41408.620000000003</v>
      </c>
      <c r="H3484">
        <v>-16678.47</v>
      </c>
      <c r="I3484">
        <v>24730.15</v>
      </c>
      <c r="J3484" s="181">
        <v>37315</v>
      </c>
      <c r="K3484" s="183">
        <v>2002</v>
      </c>
      <c r="L3484" t="s">
        <v>629</v>
      </c>
    </row>
    <row r="3485" spans="2:12" ht="12.75" customHeight="1">
      <c r="B3485">
        <v>70</v>
      </c>
      <c r="C3485">
        <v>3000</v>
      </c>
      <c r="D3485" s="181">
        <v>37315</v>
      </c>
      <c r="E3485">
        <v>65663</v>
      </c>
      <c r="F3485" t="s">
        <v>291</v>
      </c>
      <c r="G3485" s="167">
        <v>13606.77</v>
      </c>
      <c r="H3485">
        <v>-5480.51</v>
      </c>
      <c r="I3485">
        <v>8126.26</v>
      </c>
      <c r="J3485" s="181">
        <v>37315</v>
      </c>
      <c r="K3485" s="183">
        <v>2002</v>
      </c>
      <c r="L3485" t="s">
        <v>629</v>
      </c>
    </row>
    <row r="3486" spans="2:12" ht="12.75" customHeight="1">
      <c r="B3486">
        <v>70</v>
      </c>
      <c r="C3486">
        <v>3000</v>
      </c>
      <c r="D3486" s="181">
        <v>37315</v>
      </c>
      <c r="E3486">
        <v>65666</v>
      </c>
      <c r="F3486" t="s">
        <v>290</v>
      </c>
      <c r="G3486" s="167">
        <v>6581.04</v>
      </c>
      <c r="H3486">
        <v>-2650.7</v>
      </c>
      <c r="I3486">
        <v>3930.34</v>
      </c>
      <c r="J3486" s="181">
        <v>37315</v>
      </c>
      <c r="K3486" s="183">
        <v>2002</v>
      </c>
      <c r="L3486" t="s">
        <v>629</v>
      </c>
    </row>
    <row r="3487" spans="2:12" ht="12.75" customHeight="1">
      <c r="B3487">
        <v>70</v>
      </c>
      <c r="C3487">
        <v>3000</v>
      </c>
      <c r="D3487" s="181">
        <v>35048</v>
      </c>
      <c r="E3487">
        <v>65726</v>
      </c>
      <c r="F3487" t="s">
        <v>2093</v>
      </c>
      <c r="G3487" s="167">
        <v>20000</v>
      </c>
      <c r="H3487">
        <v>-20000</v>
      </c>
      <c r="I3487">
        <v>0</v>
      </c>
      <c r="J3487" s="181">
        <v>35048</v>
      </c>
      <c r="K3487" s="183">
        <v>1995</v>
      </c>
      <c r="L3487" t="s">
        <v>629</v>
      </c>
    </row>
    <row r="3488" spans="2:12" ht="12.75" customHeight="1">
      <c r="B3488">
        <v>70</v>
      </c>
      <c r="C3488">
        <v>3000</v>
      </c>
      <c r="D3488" s="181">
        <v>35246</v>
      </c>
      <c r="E3488">
        <v>65779</v>
      </c>
      <c r="F3488" t="s">
        <v>182</v>
      </c>
      <c r="G3488" s="167">
        <v>96269</v>
      </c>
      <c r="H3488">
        <v>-84235.38</v>
      </c>
      <c r="I3488">
        <v>12033.62</v>
      </c>
      <c r="J3488" s="181">
        <v>35246</v>
      </c>
      <c r="K3488" s="183">
        <v>1996</v>
      </c>
      <c r="L3488" t="s">
        <v>629</v>
      </c>
    </row>
    <row r="3489" spans="2:12" ht="12.75" customHeight="1">
      <c r="B3489">
        <v>70</v>
      </c>
      <c r="C3489">
        <v>3000</v>
      </c>
      <c r="D3489" s="181">
        <v>35246</v>
      </c>
      <c r="E3489">
        <v>65780</v>
      </c>
      <c r="F3489" t="s">
        <v>276</v>
      </c>
      <c r="G3489" s="167">
        <v>137219.29999999999</v>
      </c>
      <c r="H3489">
        <v>-137219.29999999999</v>
      </c>
      <c r="I3489">
        <v>0</v>
      </c>
      <c r="J3489" s="181">
        <v>35246</v>
      </c>
      <c r="K3489" s="183">
        <v>1996</v>
      </c>
      <c r="L3489" t="s">
        <v>629</v>
      </c>
    </row>
    <row r="3490" spans="2:12" ht="12.75" customHeight="1">
      <c r="B3490">
        <v>70</v>
      </c>
      <c r="C3490">
        <v>3000</v>
      </c>
      <c r="D3490" s="181">
        <v>35519</v>
      </c>
      <c r="E3490">
        <v>65809</v>
      </c>
      <c r="F3490" t="s">
        <v>3203</v>
      </c>
      <c r="G3490" s="167">
        <v>16000</v>
      </c>
      <c r="H3490">
        <v>-16000</v>
      </c>
      <c r="I3490">
        <v>0</v>
      </c>
      <c r="J3490" s="181">
        <v>35519</v>
      </c>
      <c r="K3490" s="183">
        <v>1997</v>
      </c>
      <c r="L3490" t="s">
        <v>629</v>
      </c>
    </row>
    <row r="3491" spans="2:12" ht="12.75" customHeight="1">
      <c r="B3491">
        <v>70</v>
      </c>
      <c r="C3491">
        <v>3000</v>
      </c>
      <c r="D3491" s="181">
        <v>35519</v>
      </c>
      <c r="E3491">
        <v>65810</v>
      </c>
      <c r="F3491" t="s">
        <v>3213</v>
      </c>
      <c r="G3491" s="167">
        <v>49764</v>
      </c>
      <c r="H3491">
        <v>-49764</v>
      </c>
      <c r="I3491">
        <v>0</v>
      </c>
      <c r="J3491" s="181">
        <v>35519</v>
      </c>
      <c r="K3491" s="183">
        <v>1997</v>
      </c>
      <c r="L3491" t="s">
        <v>629</v>
      </c>
    </row>
    <row r="3492" spans="2:12" ht="12.75" customHeight="1">
      <c r="B3492">
        <v>70</v>
      </c>
      <c r="C3492">
        <v>3000</v>
      </c>
      <c r="D3492" s="181">
        <v>35892</v>
      </c>
      <c r="E3492">
        <v>65816</v>
      </c>
      <c r="F3492" t="s">
        <v>521</v>
      </c>
      <c r="G3492" s="167">
        <v>3386.55</v>
      </c>
      <c r="H3492">
        <v>-2963.23</v>
      </c>
      <c r="I3492">
        <v>423.32</v>
      </c>
      <c r="J3492" s="181">
        <v>35892</v>
      </c>
      <c r="K3492" s="183">
        <v>1998</v>
      </c>
      <c r="L3492" t="s">
        <v>629</v>
      </c>
    </row>
    <row r="3493" spans="2:12" ht="12.75" customHeight="1">
      <c r="B3493">
        <v>70</v>
      </c>
      <c r="C3493">
        <v>3000</v>
      </c>
      <c r="D3493" s="181">
        <v>35884</v>
      </c>
      <c r="E3493">
        <v>65817</v>
      </c>
      <c r="F3493" t="s">
        <v>518</v>
      </c>
      <c r="G3493" s="167">
        <v>14091</v>
      </c>
      <c r="H3493">
        <v>-10274.69</v>
      </c>
      <c r="I3493">
        <v>3816.31</v>
      </c>
      <c r="J3493" s="181">
        <v>35884</v>
      </c>
      <c r="K3493" s="183">
        <v>1998</v>
      </c>
      <c r="L3493" t="s">
        <v>629</v>
      </c>
    </row>
    <row r="3494" spans="2:12" ht="12.75" customHeight="1">
      <c r="B3494">
        <v>70</v>
      </c>
      <c r="C3494">
        <v>3000</v>
      </c>
      <c r="D3494" s="181">
        <v>35874</v>
      </c>
      <c r="E3494">
        <v>65819</v>
      </c>
      <c r="F3494" t="s">
        <v>649</v>
      </c>
      <c r="G3494" s="167">
        <v>2200.12</v>
      </c>
      <c r="H3494">
        <v>-1604.25</v>
      </c>
      <c r="I3494">
        <v>595.87</v>
      </c>
      <c r="J3494" s="181">
        <v>35874</v>
      </c>
      <c r="K3494" s="183">
        <v>1998</v>
      </c>
      <c r="L3494" t="s">
        <v>629</v>
      </c>
    </row>
    <row r="3495" spans="2:12" ht="12.75" customHeight="1">
      <c r="B3495">
        <v>70</v>
      </c>
      <c r="C3495">
        <v>3000</v>
      </c>
      <c r="D3495" s="181">
        <v>35845</v>
      </c>
      <c r="E3495">
        <v>65820</v>
      </c>
      <c r="F3495" t="s">
        <v>515</v>
      </c>
      <c r="G3495" s="167">
        <v>9416</v>
      </c>
      <c r="H3495">
        <v>-6931.22</v>
      </c>
      <c r="I3495">
        <v>2484.7800000000002</v>
      </c>
      <c r="J3495" s="181">
        <v>35845</v>
      </c>
      <c r="K3495" s="183">
        <v>1998</v>
      </c>
      <c r="L3495" t="s">
        <v>629</v>
      </c>
    </row>
    <row r="3496" spans="2:12" ht="12.75" customHeight="1">
      <c r="B3496">
        <v>70</v>
      </c>
      <c r="C3496">
        <v>3000</v>
      </c>
      <c r="D3496" s="181">
        <v>34851</v>
      </c>
      <c r="E3496">
        <v>65909</v>
      </c>
      <c r="F3496" t="s">
        <v>1931</v>
      </c>
      <c r="G3496" s="167">
        <v>43234.35</v>
      </c>
      <c r="H3496">
        <v>-41733.160000000003</v>
      </c>
      <c r="I3496">
        <v>1501.19</v>
      </c>
      <c r="J3496" s="181">
        <v>34851</v>
      </c>
      <c r="K3496" s="183">
        <v>1995</v>
      </c>
      <c r="L3496" t="s">
        <v>629</v>
      </c>
    </row>
    <row r="3497" spans="2:12" ht="12.75" customHeight="1">
      <c r="B3497">
        <v>70</v>
      </c>
      <c r="C3497">
        <v>3000</v>
      </c>
      <c r="D3497" s="181">
        <v>34851</v>
      </c>
      <c r="E3497">
        <v>65910</v>
      </c>
      <c r="F3497" t="s">
        <v>1929</v>
      </c>
      <c r="G3497" s="167">
        <v>24081</v>
      </c>
      <c r="H3497">
        <v>-24081</v>
      </c>
      <c r="I3497">
        <v>0</v>
      </c>
      <c r="J3497" s="181">
        <v>34851</v>
      </c>
      <c r="K3497" s="183">
        <v>1995</v>
      </c>
      <c r="L3497" t="s">
        <v>629</v>
      </c>
    </row>
    <row r="3498" spans="2:12" ht="12.75" customHeight="1">
      <c r="B3498">
        <v>70</v>
      </c>
      <c r="C3498">
        <v>3000</v>
      </c>
      <c r="D3498" s="181">
        <v>35095</v>
      </c>
      <c r="E3498">
        <v>65960</v>
      </c>
      <c r="F3498" t="s">
        <v>2723</v>
      </c>
      <c r="G3498" s="167">
        <v>17867.849999999999</v>
      </c>
      <c r="H3498">
        <v>-17867.849999999999</v>
      </c>
      <c r="I3498">
        <v>0</v>
      </c>
      <c r="J3498" s="181">
        <v>35095</v>
      </c>
      <c r="K3498" s="183">
        <v>1996</v>
      </c>
      <c r="L3498" t="s">
        <v>629</v>
      </c>
    </row>
    <row r="3499" spans="2:12" ht="12.75" customHeight="1">
      <c r="B3499">
        <v>70</v>
      </c>
      <c r="C3499">
        <v>3000</v>
      </c>
      <c r="D3499" s="181">
        <v>35370</v>
      </c>
      <c r="E3499">
        <v>65966</v>
      </c>
      <c r="F3499" t="s">
        <v>808</v>
      </c>
      <c r="G3499" s="167">
        <v>4185</v>
      </c>
      <c r="H3499">
        <v>-4185</v>
      </c>
      <c r="I3499">
        <v>0</v>
      </c>
      <c r="J3499" s="181">
        <v>35370</v>
      </c>
      <c r="K3499" s="183">
        <v>1996</v>
      </c>
      <c r="L3499" t="s">
        <v>629</v>
      </c>
    </row>
    <row r="3500" spans="2:12" ht="12.75" customHeight="1">
      <c r="B3500">
        <v>70</v>
      </c>
      <c r="C3500">
        <v>3000</v>
      </c>
      <c r="D3500" s="181">
        <v>35445</v>
      </c>
      <c r="E3500">
        <v>65968</v>
      </c>
      <c r="F3500" t="s">
        <v>3172</v>
      </c>
      <c r="G3500" s="167">
        <v>17707.89</v>
      </c>
      <c r="H3500">
        <v>-17707.89</v>
      </c>
      <c r="I3500">
        <v>0</v>
      </c>
      <c r="J3500" s="181">
        <v>35445</v>
      </c>
      <c r="K3500" s="183">
        <v>1997</v>
      </c>
      <c r="L3500" t="s">
        <v>629</v>
      </c>
    </row>
    <row r="3501" spans="2:12" ht="12.75" customHeight="1">
      <c r="B3501">
        <v>70</v>
      </c>
      <c r="C3501">
        <v>3000</v>
      </c>
      <c r="D3501" s="181">
        <v>35591</v>
      </c>
      <c r="E3501">
        <v>65981</v>
      </c>
      <c r="F3501" t="s">
        <v>2548</v>
      </c>
      <c r="G3501" s="167">
        <v>21624.6</v>
      </c>
      <c r="H3501">
        <v>-17269.650000000001</v>
      </c>
      <c r="I3501">
        <v>4354.95</v>
      </c>
      <c r="J3501" s="181">
        <v>35591</v>
      </c>
      <c r="K3501" s="183">
        <v>1997</v>
      </c>
      <c r="L3501" t="s">
        <v>629</v>
      </c>
    </row>
    <row r="3502" spans="2:12" ht="12.75" customHeight="1">
      <c r="B3502">
        <v>70</v>
      </c>
      <c r="C3502">
        <v>3000</v>
      </c>
      <c r="D3502" s="181">
        <v>35808</v>
      </c>
      <c r="E3502">
        <v>65982</v>
      </c>
      <c r="F3502" t="s">
        <v>1445</v>
      </c>
      <c r="G3502" s="167">
        <v>142403.43</v>
      </c>
      <c r="H3502">
        <v>-106802.57</v>
      </c>
      <c r="I3502">
        <v>35600.86</v>
      </c>
      <c r="J3502" s="181">
        <v>35808</v>
      </c>
      <c r="K3502" s="183">
        <v>1998</v>
      </c>
      <c r="L3502" t="s">
        <v>629</v>
      </c>
    </row>
    <row r="3503" spans="2:12" ht="12.75" customHeight="1">
      <c r="B3503">
        <v>70</v>
      </c>
      <c r="C3503">
        <v>3000</v>
      </c>
      <c r="D3503" s="181">
        <v>35816</v>
      </c>
      <c r="E3503">
        <v>65983</v>
      </c>
      <c r="F3503" t="s">
        <v>512</v>
      </c>
      <c r="G3503" s="167">
        <v>75113.5</v>
      </c>
      <c r="H3503">
        <v>-55813.5</v>
      </c>
      <c r="I3503">
        <v>19300</v>
      </c>
      <c r="J3503" s="181">
        <v>35816</v>
      </c>
      <c r="K3503" s="183">
        <v>1998</v>
      </c>
      <c r="L3503" t="s">
        <v>629</v>
      </c>
    </row>
    <row r="3504" spans="2:12" ht="12.75" customHeight="1">
      <c r="B3504">
        <v>70</v>
      </c>
      <c r="C3504">
        <v>3000</v>
      </c>
      <c r="D3504" s="181">
        <v>35776</v>
      </c>
      <c r="E3504">
        <v>65984</v>
      </c>
      <c r="F3504" t="s">
        <v>509</v>
      </c>
      <c r="G3504" s="167">
        <v>56315.3</v>
      </c>
      <c r="H3504">
        <v>-56315.3</v>
      </c>
      <c r="I3504">
        <v>0</v>
      </c>
      <c r="J3504" s="181">
        <v>35776</v>
      </c>
      <c r="K3504" s="183">
        <v>1997</v>
      </c>
      <c r="L3504" t="s">
        <v>629</v>
      </c>
    </row>
    <row r="3505" spans="2:12" ht="12.75" customHeight="1">
      <c r="B3505">
        <v>70</v>
      </c>
      <c r="C3505">
        <v>3000</v>
      </c>
      <c r="D3505" s="181">
        <v>35816</v>
      </c>
      <c r="E3505">
        <v>65988</v>
      </c>
      <c r="F3505" t="s">
        <v>3136</v>
      </c>
      <c r="G3505" s="167">
        <v>713204.98</v>
      </c>
      <c r="H3505">
        <v>-529950.93000000005</v>
      </c>
      <c r="I3505">
        <v>183254.05</v>
      </c>
      <c r="J3505" s="181">
        <v>35816</v>
      </c>
      <c r="K3505" s="183">
        <v>1998</v>
      </c>
      <c r="L3505" t="s">
        <v>629</v>
      </c>
    </row>
    <row r="3506" spans="2:12" ht="12.75" customHeight="1">
      <c r="B3506">
        <v>70</v>
      </c>
      <c r="C3506">
        <v>3000</v>
      </c>
      <c r="D3506" s="181">
        <v>35880</v>
      </c>
      <c r="E3506">
        <v>65999</v>
      </c>
      <c r="F3506" t="s">
        <v>658</v>
      </c>
      <c r="G3506" s="167">
        <v>3444.02</v>
      </c>
      <c r="H3506">
        <v>-3444.02</v>
      </c>
      <c r="I3506">
        <v>0</v>
      </c>
      <c r="J3506" s="181">
        <v>35880</v>
      </c>
      <c r="K3506" s="183">
        <v>1998</v>
      </c>
      <c r="L3506" t="s">
        <v>629</v>
      </c>
    </row>
    <row r="3507" spans="2:12" ht="12.75" customHeight="1">
      <c r="B3507">
        <v>70</v>
      </c>
      <c r="C3507">
        <v>3000</v>
      </c>
      <c r="D3507" s="181">
        <v>36088</v>
      </c>
      <c r="E3507">
        <v>66013</v>
      </c>
      <c r="F3507" t="s">
        <v>154</v>
      </c>
      <c r="G3507" s="167">
        <v>10686.74</v>
      </c>
      <c r="H3507">
        <v>-10686.74</v>
      </c>
      <c r="I3507">
        <v>0</v>
      </c>
      <c r="J3507" s="181">
        <v>36088</v>
      </c>
      <c r="K3507" s="183">
        <v>1998</v>
      </c>
      <c r="L3507" t="s">
        <v>629</v>
      </c>
    </row>
    <row r="3508" spans="2:12" ht="12.75" customHeight="1">
      <c r="B3508">
        <v>70</v>
      </c>
      <c r="C3508">
        <v>3000</v>
      </c>
      <c r="D3508" s="181">
        <v>36054</v>
      </c>
      <c r="E3508">
        <v>66017</v>
      </c>
      <c r="F3508" t="s">
        <v>1493</v>
      </c>
      <c r="G3508" s="167">
        <v>46825.63</v>
      </c>
      <c r="H3508">
        <v>-46825.63</v>
      </c>
      <c r="I3508">
        <v>0</v>
      </c>
      <c r="J3508" s="181">
        <v>36054</v>
      </c>
      <c r="K3508" s="183">
        <v>1998</v>
      </c>
      <c r="L3508" t="s">
        <v>629</v>
      </c>
    </row>
    <row r="3509" spans="2:12" ht="12.75" customHeight="1">
      <c r="B3509">
        <v>70</v>
      </c>
      <c r="C3509">
        <v>3000</v>
      </c>
      <c r="D3509" s="181">
        <v>36068</v>
      </c>
      <c r="E3509">
        <v>66022</v>
      </c>
      <c r="F3509" t="s">
        <v>1496</v>
      </c>
      <c r="G3509" s="167">
        <v>136056.53</v>
      </c>
      <c r="H3509">
        <v>-93538.86</v>
      </c>
      <c r="I3509">
        <v>42517.67</v>
      </c>
      <c r="J3509" s="181">
        <v>36068</v>
      </c>
      <c r="K3509" s="183">
        <v>1998</v>
      </c>
      <c r="L3509" t="s">
        <v>629</v>
      </c>
    </row>
    <row r="3510" spans="2:12" ht="12.75" customHeight="1">
      <c r="B3510">
        <v>70</v>
      </c>
      <c r="C3510">
        <v>3000</v>
      </c>
      <c r="D3510" s="181">
        <v>36103</v>
      </c>
      <c r="E3510">
        <v>66023</v>
      </c>
      <c r="F3510" t="s">
        <v>157</v>
      </c>
      <c r="G3510" s="167">
        <v>50610.92</v>
      </c>
      <c r="H3510">
        <v>-41332.25</v>
      </c>
      <c r="I3510">
        <v>9278.67</v>
      </c>
      <c r="J3510" s="181">
        <v>36103</v>
      </c>
      <c r="K3510" s="183">
        <v>1998</v>
      </c>
      <c r="L3510" t="s">
        <v>629</v>
      </c>
    </row>
    <row r="3511" spans="2:12" ht="12.75" customHeight="1">
      <c r="B3511">
        <v>70</v>
      </c>
      <c r="C3511">
        <v>3000</v>
      </c>
      <c r="D3511" s="181">
        <v>37653</v>
      </c>
      <c r="E3511">
        <v>66112</v>
      </c>
      <c r="F3511" t="s">
        <v>3117</v>
      </c>
      <c r="G3511" s="167">
        <v>3050.84</v>
      </c>
      <c r="H3511">
        <v>-1493.64</v>
      </c>
      <c r="I3511">
        <v>1557.2</v>
      </c>
      <c r="J3511" s="181">
        <v>37653</v>
      </c>
      <c r="K3511" s="183">
        <v>2003</v>
      </c>
      <c r="L3511" t="s">
        <v>629</v>
      </c>
    </row>
    <row r="3512" spans="2:12" ht="12.75" customHeight="1">
      <c r="B3512">
        <v>70</v>
      </c>
      <c r="C3512">
        <v>3000</v>
      </c>
      <c r="D3512" s="181">
        <v>37773</v>
      </c>
      <c r="E3512">
        <v>66183</v>
      </c>
      <c r="F3512" t="s">
        <v>1252</v>
      </c>
      <c r="G3512" s="167">
        <v>122034.36</v>
      </c>
      <c r="H3512">
        <v>-43728.98</v>
      </c>
      <c r="I3512">
        <v>78305.38</v>
      </c>
      <c r="J3512" s="181">
        <v>37773</v>
      </c>
      <c r="K3512" s="183">
        <v>2003</v>
      </c>
      <c r="L3512" t="s">
        <v>629</v>
      </c>
    </row>
    <row r="3513" spans="2:12" ht="12.75" customHeight="1">
      <c r="B3513">
        <v>70</v>
      </c>
      <c r="C3513">
        <v>3000</v>
      </c>
      <c r="D3513" s="181">
        <v>36446</v>
      </c>
      <c r="E3513">
        <v>66253</v>
      </c>
      <c r="F3513" t="s">
        <v>2358</v>
      </c>
      <c r="G3513" s="167">
        <v>551833.91</v>
      </c>
      <c r="H3513">
        <v>-333399.65999999997</v>
      </c>
      <c r="I3513">
        <v>218434.25</v>
      </c>
      <c r="J3513" s="181">
        <v>36446</v>
      </c>
      <c r="K3513" s="183">
        <v>1999</v>
      </c>
      <c r="L3513" t="s">
        <v>629</v>
      </c>
    </row>
    <row r="3514" spans="2:12" ht="12.75" customHeight="1">
      <c r="B3514">
        <v>70</v>
      </c>
      <c r="C3514">
        <v>3000</v>
      </c>
      <c r="D3514" s="181">
        <v>36341</v>
      </c>
      <c r="E3514">
        <v>66292</v>
      </c>
      <c r="F3514" t="s">
        <v>2846</v>
      </c>
      <c r="G3514" s="167">
        <v>18776.09</v>
      </c>
      <c r="H3514">
        <v>-14082.07</v>
      </c>
      <c r="I3514">
        <v>4694.0200000000004</v>
      </c>
      <c r="J3514" s="181">
        <v>36341</v>
      </c>
      <c r="K3514" s="183">
        <v>1999</v>
      </c>
      <c r="L3514" t="s">
        <v>629</v>
      </c>
    </row>
    <row r="3515" spans="2:12" ht="12.75" customHeight="1">
      <c r="B3515">
        <v>70</v>
      </c>
      <c r="C3515">
        <v>3000</v>
      </c>
      <c r="D3515" s="181">
        <v>36341</v>
      </c>
      <c r="E3515">
        <v>66293</v>
      </c>
      <c r="F3515" t="s">
        <v>2845</v>
      </c>
      <c r="G3515" s="167">
        <v>11610.67</v>
      </c>
      <c r="H3515">
        <v>-8708.01</v>
      </c>
      <c r="I3515">
        <v>2902.66</v>
      </c>
      <c r="J3515" s="181">
        <v>36341</v>
      </c>
      <c r="K3515" s="183">
        <v>1999</v>
      </c>
      <c r="L3515" t="s">
        <v>629</v>
      </c>
    </row>
    <row r="3516" spans="2:12" ht="12.75" customHeight="1">
      <c r="B3516">
        <v>70</v>
      </c>
      <c r="C3516">
        <v>3000</v>
      </c>
      <c r="D3516" s="181">
        <v>36431</v>
      </c>
      <c r="E3516">
        <v>66296</v>
      </c>
      <c r="F3516" t="s">
        <v>1990</v>
      </c>
      <c r="G3516" s="167">
        <v>20096.099999999999</v>
      </c>
      <c r="H3516">
        <v>-12141.4</v>
      </c>
      <c r="I3516">
        <v>7954.7</v>
      </c>
      <c r="J3516" s="181">
        <v>36431</v>
      </c>
      <c r="K3516" s="183">
        <v>1999</v>
      </c>
      <c r="L3516" t="s">
        <v>629</v>
      </c>
    </row>
    <row r="3517" spans="2:12" ht="12.75" customHeight="1">
      <c r="B3517">
        <v>70</v>
      </c>
      <c r="C3517">
        <v>3000</v>
      </c>
      <c r="D3517" s="181">
        <v>36584</v>
      </c>
      <c r="E3517">
        <v>66301</v>
      </c>
      <c r="F3517" t="s">
        <v>3709</v>
      </c>
      <c r="G3517" s="167">
        <v>690073.04</v>
      </c>
      <c r="H3517">
        <v>-314366.59999999998</v>
      </c>
      <c r="I3517">
        <v>375706.44</v>
      </c>
      <c r="J3517" s="181">
        <v>36584</v>
      </c>
      <c r="K3517" s="183">
        <v>2000</v>
      </c>
      <c r="L3517" t="s">
        <v>629</v>
      </c>
    </row>
    <row r="3518" spans="2:12" ht="12.75" customHeight="1">
      <c r="B3518">
        <v>70</v>
      </c>
      <c r="C3518">
        <v>3000</v>
      </c>
      <c r="D3518" s="181">
        <v>36523</v>
      </c>
      <c r="E3518">
        <v>66302</v>
      </c>
      <c r="F3518" t="s">
        <v>2663</v>
      </c>
      <c r="G3518" s="167">
        <v>345654</v>
      </c>
      <c r="H3518">
        <v>-201631.51</v>
      </c>
      <c r="I3518">
        <v>144022.49</v>
      </c>
      <c r="J3518" s="181">
        <v>36523</v>
      </c>
      <c r="K3518" s="183">
        <v>1999</v>
      </c>
      <c r="L3518" t="s">
        <v>629</v>
      </c>
    </row>
    <row r="3519" spans="2:12" ht="12.75" customHeight="1">
      <c r="B3519">
        <v>70</v>
      </c>
      <c r="C3519">
        <v>3000</v>
      </c>
      <c r="D3519" s="181">
        <v>37043</v>
      </c>
      <c r="E3519">
        <v>66322</v>
      </c>
      <c r="F3519" t="s">
        <v>281</v>
      </c>
      <c r="G3519" s="167">
        <v>280141.26</v>
      </c>
      <c r="H3519">
        <v>-130343.51</v>
      </c>
      <c r="I3519">
        <v>149797.75</v>
      </c>
      <c r="J3519" s="181">
        <v>37043</v>
      </c>
      <c r="K3519" s="183">
        <v>2001</v>
      </c>
      <c r="L3519" t="s">
        <v>629</v>
      </c>
    </row>
    <row r="3520" spans="2:12" ht="12.75" customHeight="1">
      <c r="B3520">
        <v>70</v>
      </c>
      <c r="C3520">
        <v>3000</v>
      </c>
      <c r="D3520" s="181">
        <v>37043</v>
      </c>
      <c r="E3520">
        <v>66327</v>
      </c>
      <c r="F3520" t="s">
        <v>279</v>
      </c>
      <c r="G3520" s="167">
        <v>81340.320000000007</v>
      </c>
      <c r="H3520">
        <v>-37845.839999999997</v>
      </c>
      <c r="I3520">
        <v>43494.48</v>
      </c>
      <c r="J3520" s="181">
        <v>37043</v>
      </c>
      <c r="K3520" s="183">
        <v>2001</v>
      </c>
      <c r="L3520" t="s">
        <v>629</v>
      </c>
    </row>
    <row r="3521" spans="2:12" ht="12.75" customHeight="1">
      <c r="B3521">
        <v>70</v>
      </c>
      <c r="C3521">
        <v>3000</v>
      </c>
      <c r="D3521" s="181">
        <v>37043</v>
      </c>
      <c r="E3521">
        <v>66330</v>
      </c>
      <c r="F3521" t="s">
        <v>709</v>
      </c>
      <c r="G3521" s="167">
        <v>8022.5</v>
      </c>
      <c r="H3521">
        <v>-5599.03</v>
      </c>
      <c r="I3521">
        <v>2423.4699999999998</v>
      </c>
      <c r="J3521" s="181">
        <v>37043</v>
      </c>
      <c r="K3521" s="183">
        <v>2001</v>
      </c>
      <c r="L3521" t="s">
        <v>629</v>
      </c>
    </row>
    <row r="3522" spans="2:12" ht="12.75" customHeight="1">
      <c r="B3522">
        <v>70</v>
      </c>
      <c r="C3522">
        <v>3000</v>
      </c>
      <c r="D3522" s="181">
        <v>37287</v>
      </c>
      <c r="E3522">
        <v>66341</v>
      </c>
      <c r="F3522" t="s">
        <v>588</v>
      </c>
      <c r="G3522" s="167">
        <v>35978.14</v>
      </c>
      <c r="H3522">
        <v>-22111.57</v>
      </c>
      <c r="I3522">
        <v>13866.57</v>
      </c>
      <c r="J3522" s="181">
        <v>37287</v>
      </c>
      <c r="K3522" s="183">
        <v>2002</v>
      </c>
      <c r="L3522" t="s">
        <v>629</v>
      </c>
    </row>
    <row r="3523" spans="2:12" ht="12.75" customHeight="1">
      <c r="B3523">
        <v>70</v>
      </c>
      <c r="C3523">
        <v>3000</v>
      </c>
      <c r="D3523" s="181">
        <v>37346</v>
      </c>
      <c r="E3523">
        <v>66343</v>
      </c>
      <c r="F3523" t="s">
        <v>1076</v>
      </c>
      <c r="G3523" s="167">
        <v>83903.78</v>
      </c>
      <c r="H3523">
        <v>-39854.300000000003</v>
      </c>
      <c r="I3523">
        <v>44049.48</v>
      </c>
      <c r="J3523" s="181">
        <v>37346</v>
      </c>
      <c r="K3523" s="183">
        <v>2002</v>
      </c>
      <c r="L3523" t="s">
        <v>629</v>
      </c>
    </row>
    <row r="3524" spans="2:12" ht="12.75" customHeight="1">
      <c r="B3524">
        <v>70</v>
      </c>
      <c r="C3524">
        <v>3000</v>
      </c>
      <c r="D3524" s="181">
        <v>37448</v>
      </c>
      <c r="E3524">
        <v>66360</v>
      </c>
      <c r="F3524" t="s">
        <v>302</v>
      </c>
      <c r="G3524" s="167">
        <v>22526.93</v>
      </c>
      <c r="H3524">
        <v>-8447.6</v>
      </c>
      <c r="I3524">
        <v>14079.33</v>
      </c>
      <c r="J3524" s="181">
        <v>37448</v>
      </c>
      <c r="K3524" s="183">
        <v>2002</v>
      </c>
      <c r="L3524" t="s">
        <v>629</v>
      </c>
    </row>
    <row r="3525" spans="2:12" ht="12.75" customHeight="1">
      <c r="B3525">
        <v>70</v>
      </c>
      <c r="C3525">
        <v>3000</v>
      </c>
      <c r="D3525" s="181">
        <v>37408</v>
      </c>
      <c r="E3525">
        <v>66361</v>
      </c>
      <c r="F3525" t="s">
        <v>3870</v>
      </c>
      <c r="G3525" s="167">
        <v>6626.58</v>
      </c>
      <c r="H3525">
        <v>-3796.48</v>
      </c>
      <c r="I3525">
        <v>2830.1</v>
      </c>
      <c r="J3525" s="181">
        <v>37408</v>
      </c>
      <c r="K3525" s="183">
        <v>2002</v>
      </c>
      <c r="L3525" t="s">
        <v>629</v>
      </c>
    </row>
    <row r="3526" spans="2:12" ht="12.75" customHeight="1">
      <c r="B3526">
        <v>70</v>
      </c>
      <c r="C3526">
        <v>3000</v>
      </c>
      <c r="D3526" s="181">
        <v>37504</v>
      </c>
      <c r="E3526">
        <v>66363</v>
      </c>
      <c r="F3526" t="s">
        <v>1650</v>
      </c>
      <c r="G3526" s="167">
        <v>251474.61</v>
      </c>
      <c r="H3526">
        <v>-136215.42000000001</v>
      </c>
      <c r="I3526">
        <v>115259.19</v>
      </c>
      <c r="J3526" s="181">
        <v>37504</v>
      </c>
      <c r="K3526" s="183">
        <v>2002</v>
      </c>
      <c r="L3526" t="s">
        <v>629</v>
      </c>
    </row>
    <row r="3527" spans="2:12" ht="12.75" customHeight="1">
      <c r="B3527">
        <v>70</v>
      </c>
      <c r="C3527">
        <v>3000</v>
      </c>
      <c r="D3527" s="181">
        <v>34500</v>
      </c>
      <c r="E3527">
        <v>66392</v>
      </c>
      <c r="F3527" t="s">
        <v>868</v>
      </c>
      <c r="G3527" s="167">
        <v>3790.8</v>
      </c>
      <c r="H3527">
        <v>-3790.8</v>
      </c>
      <c r="I3527">
        <v>0</v>
      </c>
      <c r="J3527" s="181">
        <v>34500</v>
      </c>
      <c r="K3527" s="183">
        <v>1994</v>
      </c>
      <c r="L3527" t="s">
        <v>629</v>
      </c>
    </row>
    <row r="3528" spans="2:12" ht="12.75" customHeight="1">
      <c r="B3528">
        <v>70</v>
      </c>
      <c r="C3528">
        <v>3000</v>
      </c>
      <c r="D3528" s="181">
        <v>34546</v>
      </c>
      <c r="E3528">
        <v>66402</v>
      </c>
      <c r="F3528" t="s">
        <v>1556</v>
      </c>
      <c r="G3528" s="167">
        <v>4775.45</v>
      </c>
      <c r="H3528">
        <v>-4775.45</v>
      </c>
      <c r="I3528">
        <v>0</v>
      </c>
      <c r="J3528" s="181">
        <v>34546</v>
      </c>
      <c r="K3528" s="183">
        <v>1994</v>
      </c>
      <c r="L3528" t="s">
        <v>629</v>
      </c>
    </row>
    <row r="3529" spans="2:12" ht="12.75" customHeight="1">
      <c r="B3529">
        <v>70</v>
      </c>
      <c r="C3529">
        <v>3000</v>
      </c>
      <c r="D3529" s="181">
        <v>34486</v>
      </c>
      <c r="E3529">
        <v>66405</v>
      </c>
      <c r="F3529" t="s">
        <v>36</v>
      </c>
      <c r="G3529" s="167">
        <v>3275</v>
      </c>
      <c r="H3529">
        <v>-3275</v>
      </c>
      <c r="I3529">
        <v>0</v>
      </c>
      <c r="J3529" s="181">
        <v>34486</v>
      </c>
      <c r="K3529" s="183">
        <v>1994</v>
      </c>
      <c r="L3529" t="s">
        <v>629</v>
      </c>
    </row>
    <row r="3530" spans="2:12" ht="12.75" customHeight="1">
      <c r="B3530">
        <v>70</v>
      </c>
      <c r="C3530">
        <v>3000</v>
      </c>
      <c r="D3530" s="181">
        <v>34486</v>
      </c>
      <c r="E3530">
        <v>66407</v>
      </c>
      <c r="F3530" t="s">
        <v>1620</v>
      </c>
      <c r="G3530" s="167">
        <v>3764</v>
      </c>
      <c r="H3530">
        <v>-3764</v>
      </c>
      <c r="I3530">
        <v>0</v>
      </c>
      <c r="J3530" s="181">
        <v>34486</v>
      </c>
      <c r="K3530" s="183">
        <v>1994</v>
      </c>
      <c r="L3530" t="s">
        <v>629</v>
      </c>
    </row>
    <row r="3531" spans="2:12" ht="12.75" customHeight="1">
      <c r="B3531">
        <v>70</v>
      </c>
      <c r="C3531">
        <v>3000</v>
      </c>
      <c r="D3531" s="181">
        <v>34486</v>
      </c>
      <c r="E3531">
        <v>66408</v>
      </c>
      <c r="F3531" t="s">
        <v>1612</v>
      </c>
      <c r="G3531" s="167">
        <v>1882</v>
      </c>
      <c r="H3531">
        <v>-1882</v>
      </c>
      <c r="I3531">
        <v>0</v>
      </c>
      <c r="J3531" s="181">
        <v>34486</v>
      </c>
      <c r="K3531" s="183">
        <v>1994</v>
      </c>
      <c r="L3531" t="s">
        <v>629</v>
      </c>
    </row>
    <row r="3532" spans="2:12" ht="12.75" customHeight="1">
      <c r="B3532">
        <v>70</v>
      </c>
      <c r="C3532">
        <v>3000</v>
      </c>
      <c r="D3532" s="181">
        <v>35048</v>
      </c>
      <c r="E3532">
        <v>66423</v>
      </c>
      <c r="F3532" t="s">
        <v>2085</v>
      </c>
      <c r="G3532" s="167">
        <v>2500</v>
      </c>
      <c r="H3532">
        <v>-2500</v>
      </c>
      <c r="I3532">
        <v>0</v>
      </c>
      <c r="J3532" s="181">
        <v>35048</v>
      </c>
      <c r="K3532" s="183">
        <v>1995</v>
      </c>
      <c r="L3532" t="s">
        <v>629</v>
      </c>
    </row>
    <row r="3533" spans="2:12" ht="12.75" customHeight="1">
      <c r="B3533">
        <v>70</v>
      </c>
      <c r="C3533">
        <v>3000</v>
      </c>
      <c r="D3533" s="181">
        <v>36312</v>
      </c>
      <c r="E3533">
        <v>66487</v>
      </c>
      <c r="F3533" t="s">
        <v>1227</v>
      </c>
      <c r="G3533" s="167">
        <v>18778.25</v>
      </c>
      <c r="H3533">
        <v>-17800.22</v>
      </c>
      <c r="I3533">
        <v>978.03</v>
      </c>
      <c r="J3533" s="181">
        <v>36312</v>
      </c>
      <c r="K3533" s="183">
        <v>1999</v>
      </c>
      <c r="L3533" t="s">
        <v>629</v>
      </c>
    </row>
    <row r="3534" spans="2:12" ht="12.75" customHeight="1">
      <c r="B3534">
        <v>70</v>
      </c>
      <c r="C3534">
        <v>3000</v>
      </c>
      <c r="D3534" s="181">
        <v>36312</v>
      </c>
      <c r="E3534">
        <v>66488</v>
      </c>
      <c r="F3534" t="s">
        <v>1230</v>
      </c>
      <c r="G3534" s="167">
        <v>20671.61</v>
      </c>
      <c r="H3534">
        <v>-19594.96</v>
      </c>
      <c r="I3534">
        <v>1076.6500000000001</v>
      </c>
      <c r="J3534" s="181">
        <v>36312</v>
      </c>
      <c r="K3534" s="183">
        <v>1999</v>
      </c>
      <c r="L3534" t="s">
        <v>629</v>
      </c>
    </row>
    <row r="3535" spans="2:12" ht="12.75" customHeight="1">
      <c r="B3535">
        <v>70</v>
      </c>
      <c r="C3535">
        <v>3000</v>
      </c>
      <c r="D3535" s="181">
        <v>34926</v>
      </c>
      <c r="E3535">
        <v>66576</v>
      </c>
      <c r="F3535" t="s">
        <v>1943</v>
      </c>
      <c r="G3535" s="167">
        <v>4890</v>
      </c>
      <c r="H3535">
        <v>-4890</v>
      </c>
      <c r="I3535">
        <v>0</v>
      </c>
      <c r="J3535" s="181">
        <v>34926</v>
      </c>
      <c r="K3535" s="183">
        <v>1995</v>
      </c>
      <c r="L3535" t="s">
        <v>629</v>
      </c>
    </row>
    <row r="3536" spans="2:12" ht="12.75" customHeight="1">
      <c r="B3536">
        <v>70</v>
      </c>
      <c r="C3536">
        <v>3000</v>
      </c>
      <c r="D3536" s="181">
        <v>35002</v>
      </c>
      <c r="E3536">
        <v>66589</v>
      </c>
      <c r="F3536" t="s">
        <v>2080</v>
      </c>
      <c r="G3536" s="167">
        <v>45153.03</v>
      </c>
      <c r="H3536">
        <v>-45153.03</v>
      </c>
      <c r="I3536">
        <v>0</v>
      </c>
      <c r="J3536" s="181">
        <v>35002</v>
      </c>
      <c r="K3536" s="183">
        <v>1995</v>
      </c>
      <c r="L3536" t="s">
        <v>629</v>
      </c>
    </row>
    <row r="3537" spans="2:12" ht="12.75" customHeight="1">
      <c r="B3537">
        <v>70</v>
      </c>
      <c r="C3537">
        <v>3000</v>
      </c>
      <c r="D3537" s="181">
        <v>37653</v>
      </c>
      <c r="E3537">
        <v>66797</v>
      </c>
      <c r="F3537" t="s">
        <v>3792</v>
      </c>
      <c r="G3537" s="167">
        <v>247053.8</v>
      </c>
      <c r="H3537">
        <v>-120953.42</v>
      </c>
      <c r="I3537">
        <v>126100.38</v>
      </c>
      <c r="J3537" s="181">
        <v>37653</v>
      </c>
      <c r="K3537" s="183">
        <v>2003</v>
      </c>
      <c r="L3537" t="s">
        <v>629</v>
      </c>
    </row>
    <row r="3538" spans="2:12" ht="12.75" customHeight="1">
      <c r="B3538">
        <v>70</v>
      </c>
      <c r="C3538">
        <v>3000</v>
      </c>
      <c r="D3538" s="181">
        <v>37653</v>
      </c>
      <c r="E3538">
        <v>66798</v>
      </c>
      <c r="F3538" t="s">
        <v>1054</v>
      </c>
      <c r="G3538" s="167">
        <v>372529.68</v>
      </c>
      <c r="H3538">
        <v>-121589.55</v>
      </c>
      <c r="I3538">
        <v>250940.13</v>
      </c>
      <c r="J3538" s="181">
        <v>37653</v>
      </c>
      <c r="K3538" s="183">
        <v>2003</v>
      </c>
      <c r="L3538" t="s">
        <v>629</v>
      </c>
    </row>
    <row r="3539" spans="2:12" ht="12.75" customHeight="1">
      <c r="B3539">
        <v>70</v>
      </c>
      <c r="C3539">
        <v>3000</v>
      </c>
      <c r="D3539" s="181">
        <v>37653</v>
      </c>
      <c r="E3539">
        <v>66799</v>
      </c>
      <c r="F3539" t="s">
        <v>3787</v>
      </c>
      <c r="G3539" s="167">
        <v>135818.85</v>
      </c>
      <c r="H3539">
        <v>-53195.72</v>
      </c>
      <c r="I3539">
        <v>82623.13</v>
      </c>
      <c r="J3539" s="181">
        <v>37653</v>
      </c>
      <c r="K3539" s="183">
        <v>2003</v>
      </c>
      <c r="L3539" t="s">
        <v>629</v>
      </c>
    </row>
    <row r="3540" spans="2:12" ht="12.75" customHeight="1">
      <c r="B3540">
        <v>70</v>
      </c>
      <c r="C3540">
        <v>3000</v>
      </c>
      <c r="D3540" s="181">
        <v>36112</v>
      </c>
      <c r="E3540">
        <v>66856</v>
      </c>
      <c r="F3540" t="s">
        <v>2355</v>
      </c>
      <c r="G3540" s="167">
        <v>209291.51</v>
      </c>
      <c r="H3540">
        <v>-142434.5</v>
      </c>
      <c r="I3540">
        <v>66857.009999999995</v>
      </c>
      <c r="J3540" s="181">
        <v>36112</v>
      </c>
      <c r="K3540" s="183">
        <v>1998</v>
      </c>
      <c r="L3540" t="s">
        <v>629</v>
      </c>
    </row>
    <row r="3541" spans="2:12" ht="12.75" customHeight="1">
      <c r="B3541">
        <v>70</v>
      </c>
      <c r="C3541">
        <v>3000</v>
      </c>
      <c r="D3541" s="181">
        <v>35246</v>
      </c>
      <c r="E3541">
        <v>66883</v>
      </c>
      <c r="F3541" t="s">
        <v>184</v>
      </c>
      <c r="G3541" s="167">
        <v>466719.24</v>
      </c>
      <c r="H3541">
        <v>-466719.24</v>
      </c>
      <c r="I3541">
        <v>0</v>
      </c>
      <c r="J3541" s="181">
        <v>35246</v>
      </c>
      <c r="K3541" s="183">
        <v>1996</v>
      </c>
      <c r="L3541" t="s">
        <v>629</v>
      </c>
    </row>
    <row r="3542" spans="2:12" ht="12.75" customHeight="1">
      <c r="B3542">
        <v>70</v>
      </c>
      <c r="C3542">
        <v>3000</v>
      </c>
      <c r="D3542" s="181">
        <v>35246</v>
      </c>
      <c r="E3542">
        <v>66884</v>
      </c>
      <c r="F3542" t="s">
        <v>275</v>
      </c>
      <c r="G3542" s="167">
        <v>34057.56</v>
      </c>
      <c r="H3542">
        <v>-29800.37</v>
      </c>
      <c r="I3542">
        <v>4257.1899999999996</v>
      </c>
      <c r="J3542" s="181">
        <v>35246</v>
      </c>
      <c r="K3542" s="183">
        <v>1996</v>
      </c>
      <c r="L3542" t="s">
        <v>629</v>
      </c>
    </row>
    <row r="3543" spans="2:12" ht="12.75" customHeight="1">
      <c r="B3543">
        <v>70</v>
      </c>
      <c r="C3543">
        <v>3000</v>
      </c>
      <c r="D3543" s="181">
        <v>35246</v>
      </c>
      <c r="E3543">
        <v>66885</v>
      </c>
      <c r="F3543" t="s">
        <v>274</v>
      </c>
      <c r="G3543" s="167">
        <v>32500</v>
      </c>
      <c r="H3543">
        <v>-32500</v>
      </c>
      <c r="I3543">
        <v>0</v>
      </c>
      <c r="J3543" s="181">
        <v>35246</v>
      </c>
      <c r="K3543" s="183">
        <v>1996</v>
      </c>
      <c r="L3543" t="s">
        <v>629</v>
      </c>
    </row>
    <row r="3544" spans="2:12" ht="12.75" customHeight="1">
      <c r="B3544">
        <v>70</v>
      </c>
      <c r="C3544">
        <v>3000</v>
      </c>
      <c r="D3544" s="181">
        <v>35486</v>
      </c>
      <c r="E3544">
        <v>66899</v>
      </c>
      <c r="F3544" t="s">
        <v>2951</v>
      </c>
      <c r="G3544" s="167">
        <v>14193.55</v>
      </c>
      <c r="H3544">
        <v>-11630.83</v>
      </c>
      <c r="I3544">
        <v>2562.7199999999998</v>
      </c>
      <c r="J3544" s="181">
        <v>35486</v>
      </c>
      <c r="K3544" s="183">
        <v>1997</v>
      </c>
      <c r="L3544" t="s">
        <v>629</v>
      </c>
    </row>
    <row r="3545" spans="2:12" ht="12.75" customHeight="1">
      <c r="B3545">
        <v>70</v>
      </c>
      <c r="C3545">
        <v>3000</v>
      </c>
      <c r="D3545" s="181">
        <v>35510</v>
      </c>
      <c r="E3545">
        <v>66902</v>
      </c>
      <c r="F3545" t="s">
        <v>3192</v>
      </c>
      <c r="G3545" s="167">
        <v>7679.39</v>
      </c>
      <c r="H3545">
        <v>-7487.41</v>
      </c>
      <c r="I3545">
        <v>191.98</v>
      </c>
      <c r="J3545" s="181">
        <v>35510</v>
      </c>
      <c r="K3545" s="183">
        <v>1997</v>
      </c>
      <c r="L3545" t="s">
        <v>629</v>
      </c>
    </row>
    <row r="3546" spans="2:12" ht="12.75" customHeight="1">
      <c r="B3546">
        <v>70</v>
      </c>
      <c r="C3546">
        <v>3000</v>
      </c>
      <c r="D3546" s="181">
        <v>35506</v>
      </c>
      <c r="E3546">
        <v>66903</v>
      </c>
      <c r="F3546" t="s">
        <v>3187</v>
      </c>
      <c r="G3546" s="167">
        <v>11061.08</v>
      </c>
      <c r="H3546">
        <v>-8987.1299999999992</v>
      </c>
      <c r="I3546">
        <v>2073.9499999999998</v>
      </c>
      <c r="J3546" s="181">
        <v>35506</v>
      </c>
      <c r="K3546" s="183">
        <v>1997</v>
      </c>
      <c r="L3546" t="s">
        <v>629</v>
      </c>
    </row>
    <row r="3547" spans="2:12" ht="12.75" customHeight="1">
      <c r="B3547">
        <v>70</v>
      </c>
      <c r="C3547">
        <v>3000</v>
      </c>
      <c r="D3547" s="181">
        <v>35469</v>
      </c>
      <c r="E3547">
        <v>66904</v>
      </c>
      <c r="F3547" t="s">
        <v>2949</v>
      </c>
      <c r="G3547" s="167">
        <v>9416</v>
      </c>
      <c r="H3547">
        <v>-7781.28</v>
      </c>
      <c r="I3547">
        <v>1634.72</v>
      </c>
      <c r="J3547" s="181">
        <v>35469</v>
      </c>
      <c r="K3547" s="183">
        <v>1997</v>
      </c>
      <c r="L3547" t="s">
        <v>629</v>
      </c>
    </row>
    <row r="3548" spans="2:12" ht="12.75" customHeight="1">
      <c r="B3548">
        <v>70</v>
      </c>
      <c r="C3548">
        <v>3000</v>
      </c>
      <c r="D3548" s="181">
        <v>35451</v>
      </c>
      <c r="E3548">
        <v>66905</v>
      </c>
      <c r="F3548" t="s">
        <v>2948</v>
      </c>
      <c r="G3548" s="167">
        <v>15996.5</v>
      </c>
      <c r="H3548">
        <v>-15863.2</v>
      </c>
      <c r="I3548">
        <v>133.30000000000001</v>
      </c>
      <c r="J3548" s="181">
        <v>35451</v>
      </c>
      <c r="K3548" s="183">
        <v>1997</v>
      </c>
      <c r="L3548" t="s">
        <v>629</v>
      </c>
    </row>
    <row r="3549" spans="2:12" ht="12.75" customHeight="1">
      <c r="B3549">
        <v>70</v>
      </c>
      <c r="C3549">
        <v>3000</v>
      </c>
      <c r="D3549" s="181">
        <v>35508</v>
      </c>
      <c r="E3549">
        <v>66906</v>
      </c>
      <c r="F3549" t="s">
        <v>3190</v>
      </c>
      <c r="G3549" s="167">
        <v>6382.44</v>
      </c>
      <c r="H3549">
        <v>-6382.44</v>
      </c>
      <c r="I3549">
        <v>0</v>
      </c>
      <c r="J3549" s="181">
        <v>35508</v>
      </c>
      <c r="K3549" s="183">
        <v>1997</v>
      </c>
      <c r="L3549" t="s">
        <v>629</v>
      </c>
    </row>
    <row r="3550" spans="2:12" ht="12.75" customHeight="1">
      <c r="B3550">
        <v>70</v>
      </c>
      <c r="C3550">
        <v>3000</v>
      </c>
      <c r="D3550" s="181">
        <v>35478</v>
      </c>
      <c r="E3550">
        <v>66908</v>
      </c>
      <c r="F3550" t="s">
        <v>3177</v>
      </c>
      <c r="G3550" s="167">
        <v>10058</v>
      </c>
      <c r="H3550">
        <v>-10058</v>
      </c>
      <c r="I3550">
        <v>0</v>
      </c>
      <c r="J3550" s="181">
        <v>35478</v>
      </c>
      <c r="K3550" s="183">
        <v>1997</v>
      </c>
      <c r="L3550" t="s">
        <v>629</v>
      </c>
    </row>
    <row r="3551" spans="2:12" ht="12.75" customHeight="1">
      <c r="B3551">
        <v>70</v>
      </c>
      <c r="C3551">
        <v>3000</v>
      </c>
      <c r="D3551" s="181">
        <v>35389</v>
      </c>
      <c r="E3551">
        <v>66910</v>
      </c>
      <c r="F3551" t="s">
        <v>2947</v>
      </c>
      <c r="G3551" s="167">
        <v>36187</v>
      </c>
      <c r="H3551">
        <v>-30407.13</v>
      </c>
      <c r="I3551">
        <v>5779.87</v>
      </c>
      <c r="J3551" s="181">
        <v>35389</v>
      </c>
      <c r="K3551" s="183">
        <v>1996</v>
      </c>
      <c r="L3551" t="s">
        <v>629</v>
      </c>
    </row>
    <row r="3552" spans="2:12" ht="12.75" customHeight="1">
      <c r="B3552">
        <v>70</v>
      </c>
      <c r="C3552">
        <v>3000</v>
      </c>
      <c r="D3552" s="181">
        <v>35816</v>
      </c>
      <c r="E3552">
        <v>66912</v>
      </c>
      <c r="F3552" t="s">
        <v>369</v>
      </c>
      <c r="G3552" s="167">
        <v>41296.99</v>
      </c>
      <c r="H3552">
        <v>-30685.96</v>
      </c>
      <c r="I3552">
        <v>10611.03</v>
      </c>
      <c r="J3552" s="181">
        <v>35816</v>
      </c>
      <c r="K3552" s="183">
        <v>1998</v>
      </c>
      <c r="L3552" t="s">
        <v>629</v>
      </c>
    </row>
    <row r="3553" spans="2:12" ht="12.75" customHeight="1">
      <c r="B3553">
        <v>70</v>
      </c>
      <c r="C3553">
        <v>3000</v>
      </c>
      <c r="D3553" s="181">
        <v>35816</v>
      </c>
      <c r="E3553">
        <v>66913</v>
      </c>
      <c r="F3553" t="s">
        <v>3125</v>
      </c>
      <c r="G3553" s="167">
        <v>40025.919999999998</v>
      </c>
      <c r="H3553">
        <v>-40025.919999999998</v>
      </c>
      <c r="I3553">
        <v>0</v>
      </c>
      <c r="J3553" s="181">
        <v>35816</v>
      </c>
      <c r="K3553" s="183">
        <v>1998</v>
      </c>
      <c r="L3553" t="s">
        <v>629</v>
      </c>
    </row>
    <row r="3554" spans="2:12" ht="12.75" customHeight="1">
      <c r="B3554">
        <v>70</v>
      </c>
      <c r="C3554">
        <v>3000</v>
      </c>
      <c r="D3554" s="181">
        <v>35816</v>
      </c>
      <c r="E3554">
        <v>66915</v>
      </c>
      <c r="F3554" t="s">
        <v>3132</v>
      </c>
      <c r="G3554" s="167">
        <v>84423.71</v>
      </c>
      <c r="H3554">
        <v>-84423.71</v>
      </c>
      <c r="I3554">
        <v>0</v>
      </c>
      <c r="J3554" s="181">
        <v>35816</v>
      </c>
      <c r="K3554" s="183">
        <v>1998</v>
      </c>
      <c r="L3554" t="s">
        <v>629</v>
      </c>
    </row>
    <row r="3555" spans="2:12" ht="12.75" customHeight="1">
      <c r="B3555">
        <v>70</v>
      </c>
      <c r="C3555">
        <v>3000</v>
      </c>
      <c r="D3555" s="181">
        <v>35816</v>
      </c>
      <c r="E3555">
        <v>66916</v>
      </c>
      <c r="F3555" t="s">
        <v>3133</v>
      </c>
      <c r="G3555" s="167">
        <v>84423.71</v>
      </c>
      <c r="H3555">
        <v>-84423.71</v>
      </c>
      <c r="I3555">
        <v>0</v>
      </c>
      <c r="J3555" s="181">
        <v>35816</v>
      </c>
      <c r="K3555" s="183">
        <v>1998</v>
      </c>
      <c r="L3555" t="s">
        <v>629</v>
      </c>
    </row>
    <row r="3556" spans="2:12" ht="12.75" customHeight="1">
      <c r="B3556">
        <v>70</v>
      </c>
      <c r="C3556">
        <v>3000</v>
      </c>
      <c r="D3556" s="181">
        <v>35816</v>
      </c>
      <c r="E3556">
        <v>66917</v>
      </c>
      <c r="F3556" t="s">
        <v>368</v>
      </c>
      <c r="G3556" s="167">
        <v>40503.49</v>
      </c>
      <c r="H3556">
        <v>-30096.34</v>
      </c>
      <c r="I3556">
        <v>10407.15</v>
      </c>
      <c r="J3556" s="181">
        <v>35816</v>
      </c>
      <c r="K3556" s="183">
        <v>1998</v>
      </c>
      <c r="L3556" t="s">
        <v>629</v>
      </c>
    </row>
    <row r="3557" spans="2:12" ht="12.75" customHeight="1">
      <c r="B3557">
        <v>70</v>
      </c>
      <c r="C3557">
        <v>3000</v>
      </c>
      <c r="D3557" s="181">
        <v>35816</v>
      </c>
      <c r="E3557">
        <v>66918</v>
      </c>
      <c r="F3557" t="s">
        <v>1448</v>
      </c>
      <c r="G3557" s="167">
        <v>38226</v>
      </c>
      <c r="H3557">
        <v>-28404.04</v>
      </c>
      <c r="I3557">
        <v>9821.9599999999991</v>
      </c>
      <c r="J3557" s="181">
        <v>35816</v>
      </c>
      <c r="K3557" s="183">
        <v>1998</v>
      </c>
      <c r="L3557" t="s">
        <v>629</v>
      </c>
    </row>
    <row r="3558" spans="2:12" ht="12.75" customHeight="1">
      <c r="B3558">
        <v>70</v>
      </c>
      <c r="C3558">
        <v>3000</v>
      </c>
      <c r="D3558" s="181">
        <v>35843</v>
      </c>
      <c r="E3558">
        <v>66919</v>
      </c>
      <c r="F3558" t="s">
        <v>3151</v>
      </c>
      <c r="G3558" s="167">
        <v>58880.56</v>
      </c>
      <c r="H3558">
        <v>-43342.63</v>
      </c>
      <c r="I3558">
        <v>15537.93</v>
      </c>
      <c r="J3558" s="181">
        <v>35843</v>
      </c>
      <c r="K3558" s="183">
        <v>1998</v>
      </c>
      <c r="L3558" t="s">
        <v>629</v>
      </c>
    </row>
    <row r="3559" spans="2:12" ht="12.75" customHeight="1">
      <c r="B3559">
        <v>70</v>
      </c>
      <c r="C3559">
        <v>3000</v>
      </c>
      <c r="D3559" s="181">
        <v>35867</v>
      </c>
      <c r="E3559">
        <v>66922</v>
      </c>
      <c r="F3559" t="s">
        <v>648</v>
      </c>
      <c r="G3559" s="167">
        <v>113396</v>
      </c>
      <c r="H3559">
        <v>-100166.47</v>
      </c>
      <c r="I3559">
        <v>13229.53</v>
      </c>
      <c r="J3559" s="181">
        <v>35867</v>
      </c>
      <c r="K3559" s="183">
        <v>1998</v>
      </c>
      <c r="L3559" t="s">
        <v>629</v>
      </c>
    </row>
    <row r="3560" spans="2:12" ht="12.75" customHeight="1">
      <c r="B3560">
        <v>70</v>
      </c>
      <c r="C3560">
        <v>3000</v>
      </c>
      <c r="D3560" s="181">
        <v>35795</v>
      </c>
      <c r="E3560">
        <v>66925</v>
      </c>
      <c r="F3560" t="s">
        <v>1438</v>
      </c>
      <c r="G3560" s="167">
        <v>66898.78</v>
      </c>
      <c r="H3560">
        <v>-60208.9</v>
      </c>
      <c r="I3560">
        <v>6689.88</v>
      </c>
      <c r="J3560" s="181">
        <v>35795</v>
      </c>
      <c r="K3560" s="183">
        <v>1997</v>
      </c>
      <c r="L3560" t="s">
        <v>629</v>
      </c>
    </row>
    <row r="3561" spans="2:12" ht="12.75" customHeight="1">
      <c r="B3561">
        <v>70</v>
      </c>
      <c r="C3561">
        <v>3000</v>
      </c>
      <c r="D3561" s="181">
        <v>36147</v>
      </c>
      <c r="E3561">
        <v>66955</v>
      </c>
      <c r="F3561" t="s">
        <v>172</v>
      </c>
      <c r="G3561" s="167">
        <v>8542</v>
      </c>
      <c r="H3561">
        <v>-6833.6</v>
      </c>
      <c r="I3561">
        <v>1708.4</v>
      </c>
      <c r="J3561" s="181">
        <v>36147</v>
      </c>
      <c r="K3561" s="183">
        <v>1998</v>
      </c>
      <c r="L3561" t="s">
        <v>629</v>
      </c>
    </row>
    <row r="3562" spans="2:12" ht="12.75" customHeight="1">
      <c r="B3562">
        <v>70</v>
      </c>
      <c r="C3562">
        <v>3000</v>
      </c>
      <c r="D3562" s="181">
        <v>36147</v>
      </c>
      <c r="E3562">
        <v>66956</v>
      </c>
      <c r="F3562" t="s">
        <v>173</v>
      </c>
      <c r="G3562" s="167">
        <v>13667</v>
      </c>
      <c r="H3562">
        <v>-10933.6</v>
      </c>
      <c r="I3562">
        <v>2733.4</v>
      </c>
      <c r="J3562" s="181">
        <v>36147</v>
      </c>
      <c r="K3562" s="183">
        <v>1998</v>
      </c>
      <c r="L3562" t="s">
        <v>629</v>
      </c>
    </row>
    <row r="3563" spans="2:12" ht="12.75" customHeight="1">
      <c r="B3563">
        <v>70</v>
      </c>
      <c r="C3563">
        <v>3000</v>
      </c>
      <c r="D3563" s="181">
        <v>36315</v>
      </c>
      <c r="E3563">
        <v>66968</v>
      </c>
      <c r="F3563" t="s">
        <v>1232</v>
      </c>
      <c r="G3563" s="167">
        <v>48654.23</v>
      </c>
      <c r="H3563">
        <v>-46120.160000000003</v>
      </c>
      <c r="I3563">
        <v>2534.0700000000002</v>
      </c>
      <c r="J3563" s="181">
        <v>36315</v>
      </c>
      <c r="K3563" s="183">
        <v>1999</v>
      </c>
      <c r="L3563" t="s">
        <v>629</v>
      </c>
    </row>
    <row r="3564" spans="2:12" ht="12.75" customHeight="1">
      <c r="B3564">
        <v>70</v>
      </c>
      <c r="C3564">
        <v>3000</v>
      </c>
      <c r="D3564" s="181">
        <v>36678</v>
      </c>
      <c r="E3564">
        <v>67002</v>
      </c>
      <c r="F3564" t="s">
        <v>3710</v>
      </c>
      <c r="G3564" s="167">
        <v>112525.59</v>
      </c>
      <c r="H3564">
        <v>-92599.18</v>
      </c>
      <c r="I3564">
        <v>19926.41</v>
      </c>
      <c r="J3564" s="181">
        <v>36678</v>
      </c>
      <c r="K3564" s="183">
        <v>2000</v>
      </c>
      <c r="L3564" t="s">
        <v>629</v>
      </c>
    </row>
    <row r="3565" spans="2:12" ht="12.75" customHeight="1">
      <c r="B3565">
        <v>70</v>
      </c>
      <c r="C3565">
        <v>3000</v>
      </c>
      <c r="D3565" s="181">
        <v>37346</v>
      </c>
      <c r="E3565">
        <v>67050</v>
      </c>
      <c r="F3565" t="s">
        <v>295</v>
      </c>
      <c r="G3565" s="167">
        <v>72237</v>
      </c>
      <c r="H3565">
        <v>-42890.720000000001</v>
      </c>
      <c r="I3565">
        <v>29346.28</v>
      </c>
      <c r="J3565" s="181">
        <v>37346</v>
      </c>
      <c r="K3565" s="183">
        <v>2002</v>
      </c>
      <c r="L3565" t="s">
        <v>629</v>
      </c>
    </row>
    <row r="3566" spans="2:12" ht="12.75" customHeight="1">
      <c r="B3566">
        <v>70</v>
      </c>
      <c r="C3566">
        <v>3000</v>
      </c>
      <c r="D3566" s="181">
        <v>37346</v>
      </c>
      <c r="E3566">
        <v>67051</v>
      </c>
      <c r="F3566" t="s">
        <v>297</v>
      </c>
      <c r="G3566" s="167">
        <v>82176</v>
      </c>
      <c r="H3566">
        <v>-48792</v>
      </c>
      <c r="I3566">
        <v>33384</v>
      </c>
      <c r="J3566" s="181">
        <v>37346</v>
      </c>
      <c r="K3566" s="183">
        <v>2002</v>
      </c>
      <c r="L3566" t="s">
        <v>629</v>
      </c>
    </row>
    <row r="3567" spans="2:12" ht="12.75" customHeight="1">
      <c r="B3567">
        <v>70</v>
      </c>
      <c r="C3567">
        <v>3000</v>
      </c>
      <c r="D3567" s="181">
        <v>37346</v>
      </c>
      <c r="E3567">
        <v>67052</v>
      </c>
      <c r="F3567" t="s">
        <v>296</v>
      </c>
      <c r="G3567" s="167">
        <v>74365</v>
      </c>
      <c r="H3567">
        <v>-44154.22</v>
      </c>
      <c r="I3567">
        <v>30210.78</v>
      </c>
      <c r="J3567" s="181">
        <v>37346</v>
      </c>
      <c r="K3567" s="183">
        <v>2002</v>
      </c>
      <c r="L3567" t="s">
        <v>629</v>
      </c>
    </row>
    <row r="3568" spans="2:12" ht="12.75" customHeight="1">
      <c r="B3568">
        <v>70</v>
      </c>
      <c r="C3568">
        <v>3000</v>
      </c>
      <c r="D3568" s="181">
        <v>35519</v>
      </c>
      <c r="E3568">
        <v>67067</v>
      </c>
      <c r="F3568" t="s">
        <v>3207</v>
      </c>
      <c r="G3568" s="167">
        <v>35000</v>
      </c>
      <c r="H3568">
        <v>-35000</v>
      </c>
      <c r="I3568">
        <v>0</v>
      </c>
      <c r="J3568" s="181">
        <v>35519</v>
      </c>
      <c r="K3568" s="183">
        <v>1997</v>
      </c>
      <c r="L3568" t="s">
        <v>629</v>
      </c>
    </row>
    <row r="3569" spans="2:12" ht="12.75" customHeight="1">
      <c r="B3569">
        <v>70</v>
      </c>
      <c r="C3569">
        <v>3000</v>
      </c>
      <c r="D3569" s="181">
        <v>35519</v>
      </c>
      <c r="E3569">
        <v>67068</v>
      </c>
      <c r="F3569" t="s">
        <v>2956</v>
      </c>
      <c r="G3569" s="167">
        <v>3500</v>
      </c>
      <c r="H3569">
        <v>-3500</v>
      </c>
      <c r="I3569">
        <v>0</v>
      </c>
      <c r="J3569" s="181">
        <v>35519</v>
      </c>
      <c r="K3569" s="183">
        <v>1997</v>
      </c>
      <c r="L3569" t="s">
        <v>629</v>
      </c>
    </row>
    <row r="3570" spans="2:12" ht="12.75" customHeight="1">
      <c r="B3570">
        <v>70</v>
      </c>
      <c r="C3570">
        <v>3000</v>
      </c>
      <c r="D3570" s="181">
        <v>35519</v>
      </c>
      <c r="E3570">
        <v>67069</v>
      </c>
      <c r="F3570" t="s">
        <v>489</v>
      </c>
      <c r="G3570" s="167">
        <v>7550</v>
      </c>
      <c r="H3570">
        <v>-6134.38</v>
      </c>
      <c r="I3570">
        <v>1415.62</v>
      </c>
      <c r="J3570" s="181">
        <v>35519</v>
      </c>
      <c r="K3570" s="183">
        <v>1997</v>
      </c>
      <c r="L3570" t="s">
        <v>629</v>
      </c>
    </row>
    <row r="3571" spans="2:12" ht="12.75" customHeight="1">
      <c r="B3571">
        <v>70</v>
      </c>
      <c r="C3571">
        <v>3000</v>
      </c>
      <c r="D3571" s="181">
        <v>35519</v>
      </c>
      <c r="E3571">
        <v>67070</v>
      </c>
      <c r="F3571" t="s">
        <v>493</v>
      </c>
      <c r="G3571" s="167">
        <v>29075</v>
      </c>
      <c r="H3571">
        <v>-29075</v>
      </c>
      <c r="I3571">
        <v>0</v>
      </c>
      <c r="J3571" s="181">
        <v>35519</v>
      </c>
      <c r="K3571" s="183">
        <v>1997</v>
      </c>
      <c r="L3571" t="s">
        <v>629</v>
      </c>
    </row>
    <row r="3572" spans="2:12" ht="12.75" customHeight="1">
      <c r="B3572">
        <v>70</v>
      </c>
      <c r="C3572">
        <v>3000</v>
      </c>
      <c r="D3572" s="181">
        <v>35519</v>
      </c>
      <c r="E3572">
        <v>67071</v>
      </c>
      <c r="F3572" t="s">
        <v>497</v>
      </c>
      <c r="G3572" s="167">
        <v>35500</v>
      </c>
      <c r="H3572">
        <v>-28843.75</v>
      </c>
      <c r="I3572">
        <v>6656.25</v>
      </c>
      <c r="J3572" s="181">
        <v>35519</v>
      </c>
      <c r="K3572" s="183">
        <v>1997</v>
      </c>
      <c r="L3572" t="s">
        <v>629</v>
      </c>
    </row>
    <row r="3573" spans="2:12" ht="12.75" customHeight="1">
      <c r="B3573">
        <v>70</v>
      </c>
      <c r="C3573">
        <v>3000</v>
      </c>
      <c r="D3573" s="181">
        <v>35519</v>
      </c>
      <c r="E3573">
        <v>67072</v>
      </c>
      <c r="F3573" t="s">
        <v>3218</v>
      </c>
      <c r="G3573" s="167">
        <v>232964</v>
      </c>
      <c r="H3573">
        <v>-227139.9</v>
      </c>
      <c r="I3573">
        <v>5824.1</v>
      </c>
      <c r="J3573" s="181">
        <v>35519</v>
      </c>
      <c r="K3573" s="183">
        <v>1997</v>
      </c>
      <c r="L3573" t="s">
        <v>629</v>
      </c>
    </row>
    <row r="3574" spans="2:12" ht="12.75" customHeight="1">
      <c r="B3574">
        <v>70</v>
      </c>
      <c r="C3574">
        <v>3000</v>
      </c>
      <c r="D3574" s="181">
        <v>35519</v>
      </c>
      <c r="E3574">
        <v>67074</v>
      </c>
      <c r="F3574" t="s">
        <v>495</v>
      </c>
      <c r="G3574" s="167">
        <v>30100</v>
      </c>
      <c r="H3574">
        <v>-30100</v>
      </c>
      <c r="I3574">
        <v>0</v>
      </c>
      <c r="J3574" s="181">
        <v>35519</v>
      </c>
      <c r="K3574" s="183">
        <v>1997</v>
      </c>
      <c r="L3574" t="s">
        <v>629</v>
      </c>
    </row>
    <row r="3575" spans="2:12" ht="12.75" customHeight="1">
      <c r="B3575">
        <v>70</v>
      </c>
      <c r="C3575">
        <v>3000</v>
      </c>
      <c r="D3575" s="181">
        <v>35811</v>
      </c>
      <c r="E3575">
        <v>67083</v>
      </c>
      <c r="F3575" t="s">
        <v>1446</v>
      </c>
      <c r="G3575" s="167">
        <v>2102.98</v>
      </c>
      <c r="H3575">
        <v>-2102.98</v>
      </c>
      <c r="I3575">
        <v>0</v>
      </c>
      <c r="J3575" s="181">
        <v>35811</v>
      </c>
      <c r="K3575" s="183">
        <v>1998</v>
      </c>
      <c r="L3575" t="s">
        <v>629</v>
      </c>
    </row>
    <row r="3576" spans="2:12" ht="12.75" customHeight="1">
      <c r="B3576">
        <v>70</v>
      </c>
      <c r="C3576">
        <v>3000</v>
      </c>
      <c r="D3576" s="181">
        <v>35780</v>
      </c>
      <c r="E3576">
        <v>67085</v>
      </c>
      <c r="F3576" t="s">
        <v>510</v>
      </c>
      <c r="G3576" s="167">
        <v>19994.28</v>
      </c>
      <c r="H3576">
        <v>-19994.28</v>
      </c>
      <c r="I3576">
        <v>0</v>
      </c>
      <c r="J3576" s="181">
        <v>35780</v>
      </c>
      <c r="K3576" s="183">
        <v>1997</v>
      </c>
      <c r="L3576" t="s">
        <v>629</v>
      </c>
    </row>
    <row r="3577" spans="2:12" ht="12.75" customHeight="1">
      <c r="B3577">
        <v>70</v>
      </c>
      <c r="C3577">
        <v>3000</v>
      </c>
      <c r="D3577" s="181">
        <v>36055</v>
      </c>
      <c r="E3577">
        <v>67110</v>
      </c>
      <c r="F3577" t="s">
        <v>526</v>
      </c>
      <c r="G3577" s="167">
        <v>277036.86</v>
      </c>
      <c r="H3577">
        <v>-190462.84</v>
      </c>
      <c r="I3577">
        <v>86574.02</v>
      </c>
      <c r="J3577" s="181">
        <v>36055</v>
      </c>
      <c r="K3577" s="183">
        <v>1998</v>
      </c>
      <c r="L3577" t="s">
        <v>629</v>
      </c>
    </row>
    <row r="3578" spans="2:12" ht="12.75" customHeight="1">
      <c r="B3578">
        <v>70</v>
      </c>
      <c r="C3578">
        <v>3000</v>
      </c>
      <c r="D3578" s="181">
        <v>36040</v>
      </c>
      <c r="E3578">
        <v>67111</v>
      </c>
      <c r="F3578" t="s">
        <v>137</v>
      </c>
      <c r="G3578" s="167">
        <v>9173.6</v>
      </c>
      <c r="H3578">
        <v>-7644.67</v>
      </c>
      <c r="I3578">
        <v>1528.93</v>
      </c>
      <c r="J3578" s="181">
        <v>36040</v>
      </c>
      <c r="K3578" s="183">
        <v>1998</v>
      </c>
      <c r="L3578" t="s">
        <v>629</v>
      </c>
    </row>
    <row r="3579" spans="2:12" ht="12.75" customHeight="1">
      <c r="B3579">
        <v>70</v>
      </c>
      <c r="C3579">
        <v>3000</v>
      </c>
      <c r="D3579" s="181">
        <v>36040</v>
      </c>
      <c r="E3579">
        <v>67114</v>
      </c>
      <c r="F3579" t="s">
        <v>525</v>
      </c>
      <c r="G3579" s="167">
        <v>8483.5</v>
      </c>
      <c r="H3579">
        <v>-7069.58</v>
      </c>
      <c r="I3579">
        <v>1413.92</v>
      </c>
      <c r="J3579" s="181">
        <v>36040</v>
      </c>
      <c r="K3579" s="183">
        <v>1998</v>
      </c>
      <c r="L3579" t="s">
        <v>629</v>
      </c>
    </row>
    <row r="3580" spans="2:12" ht="12.75" customHeight="1">
      <c r="B3580">
        <v>70</v>
      </c>
      <c r="C3580">
        <v>3000</v>
      </c>
      <c r="D3580" s="181">
        <v>36040</v>
      </c>
      <c r="E3580">
        <v>67115</v>
      </c>
      <c r="F3580" t="s">
        <v>138</v>
      </c>
      <c r="G3580" s="167">
        <v>27755</v>
      </c>
      <c r="H3580">
        <v>-27755</v>
      </c>
      <c r="I3580">
        <v>0</v>
      </c>
      <c r="J3580" s="181">
        <v>36040</v>
      </c>
      <c r="K3580" s="183">
        <v>1998</v>
      </c>
      <c r="L3580" t="s">
        <v>629</v>
      </c>
    </row>
    <row r="3581" spans="2:12" ht="12.75" customHeight="1">
      <c r="B3581">
        <v>70</v>
      </c>
      <c r="C3581">
        <v>3000</v>
      </c>
      <c r="D3581" s="181">
        <v>36509</v>
      </c>
      <c r="E3581">
        <v>67146</v>
      </c>
      <c r="F3581" t="s">
        <v>2245</v>
      </c>
      <c r="G3581" s="167">
        <v>101279.56</v>
      </c>
      <c r="H3581">
        <v>-59783.07</v>
      </c>
      <c r="I3581">
        <v>41496.49</v>
      </c>
      <c r="J3581" s="181">
        <v>36509</v>
      </c>
      <c r="K3581" s="183">
        <v>1999</v>
      </c>
      <c r="L3581" t="s">
        <v>629</v>
      </c>
    </row>
    <row r="3582" spans="2:12" ht="12.75" customHeight="1">
      <c r="B3582">
        <v>70</v>
      </c>
      <c r="C3582">
        <v>3000</v>
      </c>
      <c r="D3582" s="181">
        <v>36545</v>
      </c>
      <c r="E3582">
        <v>67147</v>
      </c>
      <c r="F3582" t="s">
        <v>2671</v>
      </c>
      <c r="G3582" s="167">
        <v>74479.47</v>
      </c>
      <c r="H3582">
        <v>-51514.97</v>
      </c>
      <c r="I3582">
        <v>22964.5</v>
      </c>
      <c r="J3582" s="181">
        <v>36545</v>
      </c>
      <c r="K3582" s="183">
        <v>2000</v>
      </c>
      <c r="L3582" t="s">
        <v>629</v>
      </c>
    </row>
    <row r="3583" spans="2:12" ht="12.75" customHeight="1">
      <c r="B3583">
        <v>70</v>
      </c>
      <c r="C3583">
        <v>3000</v>
      </c>
      <c r="D3583" s="181">
        <v>36312</v>
      </c>
      <c r="E3583">
        <v>67155</v>
      </c>
      <c r="F3583" t="s">
        <v>1223</v>
      </c>
      <c r="G3583" s="167">
        <v>14261.8</v>
      </c>
      <c r="H3583">
        <v>-13519</v>
      </c>
      <c r="I3583">
        <v>742.8</v>
      </c>
      <c r="J3583" s="181">
        <v>36312</v>
      </c>
      <c r="K3583" s="183">
        <v>1999</v>
      </c>
      <c r="L3583" t="s">
        <v>629</v>
      </c>
    </row>
    <row r="3584" spans="2:12" ht="12.75" customHeight="1">
      <c r="B3584">
        <v>70</v>
      </c>
      <c r="C3584">
        <v>3000</v>
      </c>
      <c r="D3584" s="181">
        <v>36312</v>
      </c>
      <c r="E3584">
        <v>67159</v>
      </c>
      <c r="F3584" t="s">
        <v>1229</v>
      </c>
      <c r="G3584" s="167">
        <v>19508.560000000001</v>
      </c>
      <c r="H3584">
        <v>-14794</v>
      </c>
      <c r="I3584">
        <v>4714.5600000000004</v>
      </c>
      <c r="J3584" s="181">
        <v>36312</v>
      </c>
      <c r="K3584" s="183">
        <v>1999</v>
      </c>
      <c r="L3584" t="s">
        <v>629</v>
      </c>
    </row>
    <row r="3585" spans="2:12" ht="12.75" customHeight="1">
      <c r="B3585">
        <v>70</v>
      </c>
      <c r="C3585">
        <v>3000</v>
      </c>
      <c r="D3585" s="181">
        <v>36312</v>
      </c>
      <c r="E3585">
        <v>67162</v>
      </c>
      <c r="F3585" t="s">
        <v>1224</v>
      </c>
      <c r="G3585" s="167">
        <v>14391.5</v>
      </c>
      <c r="H3585">
        <v>-10913.55</v>
      </c>
      <c r="I3585">
        <v>3477.95</v>
      </c>
      <c r="J3585" s="181">
        <v>36312</v>
      </c>
      <c r="K3585" s="183">
        <v>1999</v>
      </c>
      <c r="L3585" t="s">
        <v>629</v>
      </c>
    </row>
    <row r="3586" spans="2:12" ht="12.75" customHeight="1">
      <c r="B3586">
        <v>70</v>
      </c>
      <c r="C3586">
        <v>3000</v>
      </c>
      <c r="D3586" s="181">
        <v>38139</v>
      </c>
      <c r="E3586">
        <v>67287</v>
      </c>
      <c r="F3586" t="s">
        <v>2455</v>
      </c>
      <c r="G3586" s="167">
        <v>1340354.1299999999</v>
      </c>
      <c r="H3586">
        <v>-288548.46999999997</v>
      </c>
      <c r="I3586">
        <v>1051805.6599999999</v>
      </c>
      <c r="J3586" s="181">
        <v>38139</v>
      </c>
      <c r="K3586" s="183">
        <v>2004</v>
      </c>
      <c r="L3586" t="s">
        <v>629</v>
      </c>
    </row>
    <row r="3587" spans="2:12" ht="12.75" customHeight="1">
      <c r="B3587">
        <v>70</v>
      </c>
      <c r="C3587">
        <v>3000</v>
      </c>
      <c r="D3587" s="181">
        <v>38139</v>
      </c>
      <c r="E3587">
        <v>67289</v>
      </c>
      <c r="F3587" t="s">
        <v>3462</v>
      </c>
      <c r="G3587" s="167">
        <v>59480.74</v>
      </c>
      <c r="H3587">
        <v>-19207.32</v>
      </c>
      <c r="I3587">
        <v>40273.42</v>
      </c>
      <c r="J3587" s="181">
        <v>38139</v>
      </c>
      <c r="K3587" s="183">
        <v>2004</v>
      </c>
      <c r="L3587" t="s">
        <v>629</v>
      </c>
    </row>
    <row r="3588" spans="2:12" ht="12.75" customHeight="1">
      <c r="B3588">
        <v>70</v>
      </c>
      <c r="C3588">
        <v>3000</v>
      </c>
      <c r="D3588" s="181">
        <v>38139</v>
      </c>
      <c r="E3588">
        <v>67290</v>
      </c>
      <c r="F3588" t="s">
        <v>2447</v>
      </c>
      <c r="G3588" s="167">
        <v>571174.1</v>
      </c>
      <c r="H3588">
        <v>-147553.31</v>
      </c>
      <c r="I3588">
        <v>423620.79</v>
      </c>
      <c r="J3588" s="181">
        <v>38139</v>
      </c>
      <c r="K3588" s="183">
        <v>2004</v>
      </c>
      <c r="L3588" t="s">
        <v>629</v>
      </c>
    </row>
    <row r="3589" spans="2:12" ht="12.75" customHeight="1">
      <c r="B3589">
        <v>70</v>
      </c>
      <c r="C3589">
        <v>3000</v>
      </c>
      <c r="D3589" s="181">
        <v>38139</v>
      </c>
      <c r="E3589">
        <v>67294</v>
      </c>
      <c r="F3589" t="s">
        <v>3663</v>
      </c>
      <c r="G3589" s="167">
        <v>31547.42</v>
      </c>
      <c r="H3589">
        <v>-6791.45</v>
      </c>
      <c r="I3589">
        <v>24755.97</v>
      </c>
      <c r="J3589" s="181">
        <v>38139</v>
      </c>
      <c r="K3589" s="183">
        <v>2004</v>
      </c>
      <c r="L3589" t="s">
        <v>629</v>
      </c>
    </row>
    <row r="3590" spans="2:12" ht="12.75" customHeight="1">
      <c r="B3590">
        <v>70</v>
      </c>
      <c r="C3590">
        <v>3000</v>
      </c>
      <c r="D3590" s="181">
        <v>38139</v>
      </c>
      <c r="E3590">
        <v>67296</v>
      </c>
      <c r="F3590" t="s">
        <v>3592</v>
      </c>
      <c r="G3590" s="167">
        <v>10712.98</v>
      </c>
      <c r="H3590">
        <v>-2306.27</v>
      </c>
      <c r="I3590">
        <v>8406.7099999999991</v>
      </c>
      <c r="J3590" s="181">
        <v>38139</v>
      </c>
      <c r="K3590" s="183">
        <v>2004</v>
      </c>
      <c r="L3590" t="s">
        <v>629</v>
      </c>
    </row>
    <row r="3591" spans="2:12" ht="12.75" customHeight="1">
      <c r="B3591">
        <v>70</v>
      </c>
      <c r="C3591">
        <v>3000</v>
      </c>
      <c r="D3591" s="181">
        <v>38139</v>
      </c>
      <c r="E3591">
        <v>67298</v>
      </c>
      <c r="F3591" t="s">
        <v>366</v>
      </c>
      <c r="G3591" s="167">
        <v>110805.05</v>
      </c>
      <c r="H3591">
        <v>-23853.86</v>
      </c>
      <c r="I3591">
        <v>86951.19</v>
      </c>
      <c r="J3591" s="181">
        <v>38139</v>
      </c>
      <c r="K3591" s="183">
        <v>2004</v>
      </c>
      <c r="L3591" t="s">
        <v>629</v>
      </c>
    </row>
    <row r="3592" spans="2:12" ht="12.75" customHeight="1">
      <c r="B3592">
        <v>70</v>
      </c>
      <c r="C3592">
        <v>3000</v>
      </c>
      <c r="D3592" s="181">
        <v>38139</v>
      </c>
      <c r="E3592">
        <v>67300</v>
      </c>
      <c r="F3592" t="s">
        <v>3588</v>
      </c>
      <c r="G3592" s="167">
        <v>7879.7</v>
      </c>
      <c r="H3592">
        <v>-1696.32</v>
      </c>
      <c r="I3592">
        <v>6183.38</v>
      </c>
      <c r="J3592" s="181">
        <v>38139</v>
      </c>
      <c r="K3592" s="183">
        <v>2004</v>
      </c>
      <c r="L3592" t="s">
        <v>629</v>
      </c>
    </row>
    <row r="3593" spans="2:12" ht="12.75" customHeight="1">
      <c r="B3593">
        <v>70</v>
      </c>
      <c r="C3593">
        <v>3000</v>
      </c>
      <c r="D3593" s="181">
        <v>38139</v>
      </c>
      <c r="E3593">
        <v>67301</v>
      </c>
      <c r="F3593" t="s">
        <v>3598</v>
      </c>
      <c r="G3593" s="167">
        <v>13558.92</v>
      </c>
      <c r="H3593">
        <v>-4378.3999999999996</v>
      </c>
      <c r="I3593">
        <v>9180.52</v>
      </c>
      <c r="J3593" s="181">
        <v>38139</v>
      </c>
      <c r="K3593" s="183">
        <v>2004</v>
      </c>
      <c r="L3593" t="s">
        <v>629</v>
      </c>
    </row>
    <row r="3594" spans="2:12" ht="12.75" customHeight="1">
      <c r="B3594">
        <v>70</v>
      </c>
      <c r="C3594">
        <v>3000</v>
      </c>
      <c r="D3594" s="181">
        <v>32848</v>
      </c>
      <c r="E3594">
        <v>67322</v>
      </c>
      <c r="F3594" t="s">
        <v>725</v>
      </c>
      <c r="G3594" s="167">
        <v>188996.51</v>
      </c>
      <c r="H3594">
        <v>-188996.51</v>
      </c>
      <c r="I3594">
        <v>0</v>
      </c>
      <c r="J3594" s="181">
        <v>32848</v>
      </c>
      <c r="K3594" s="183">
        <v>1989</v>
      </c>
      <c r="L3594" t="s">
        <v>629</v>
      </c>
    </row>
    <row r="3595" spans="2:12" ht="12.75" customHeight="1">
      <c r="B3595">
        <v>70</v>
      </c>
      <c r="C3595">
        <v>3000</v>
      </c>
      <c r="D3595" s="181">
        <v>35048</v>
      </c>
      <c r="E3595">
        <v>67509</v>
      </c>
      <c r="F3595" t="s">
        <v>2314</v>
      </c>
      <c r="G3595" s="167">
        <v>35000</v>
      </c>
      <c r="H3595">
        <v>-35000</v>
      </c>
      <c r="I3595">
        <v>0</v>
      </c>
      <c r="J3595" s="181">
        <v>35048</v>
      </c>
      <c r="K3595" s="183">
        <v>1995</v>
      </c>
      <c r="L3595" t="s">
        <v>629</v>
      </c>
    </row>
    <row r="3596" spans="2:12" ht="12.75" customHeight="1">
      <c r="B3596">
        <v>70</v>
      </c>
      <c r="C3596">
        <v>3000</v>
      </c>
      <c r="D3596" s="181">
        <v>35048</v>
      </c>
      <c r="E3596">
        <v>67510</v>
      </c>
      <c r="F3596" t="s">
        <v>684</v>
      </c>
      <c r="G3596" s="167">
        <v>149500</v>
      </c>
      <c r="H3596">
        <v>-149500</v>
      </c>
      <c r="I3596">
        <v>0</v>
      </c>
      <c r="J3596" s="181">
        <v>35048</v>
      </c>
      <c r="K3596" s="183">
        <v>1995</v>
      </c>
      <c r="L3596" t="s">
        <v>629</v>
      </c>
    </row>
    <row r="3597" spans="2:12" ht="12.75" customHeight="1">
      <c r="B3597">
        <v>70</v>
      </c>
      <c r="C3597">
        <v>3000</v>
      </c>
      <c r="D3597" s="181">
        <v>35048</v>
      </c>
      <c r="E3597">
        <v>67514</v>
      </c>
      <c r="F3597" t="s">
        <v>2315</v>
      </c>
      <c r="G3597" s="167">
        <v>35000</v>
      </c>
      <c r="H3597">
        <v>-35000</v>
      </c>
      <c r="I3597">
        <v>0</v>
      </c>
      <c r="J3597" s="181">
        <v>35048</v>
      </c>
      <c r="K3597" s="183">
        <v>1995</v>
      </c>
      <c r="L3597" t="s">
        <v>629</v>
      </c>
    </row>
    <row r="3598" spans="2:12" ht="12.75" customHeight="1">
      <c r="B3598">
        <v>70</v>
      </c>
      <c r="C3598">
        <v>3000</v>
      </c>
      <c r="D3598" s="181">
        <v>35048</v>
      </c>
      <c r="E3598">
        <v>67515</v>
      </c>
      <c r="F3598" t="s">
        <v>1124</v>
      </c>
      <c r="G3598" s="167">
        <v>90000</v>
      </c>
      <c r="H3598">
        <v>-90000</v>
      </c>
      <c r="I3598">
        <v>0</v>
      </c>
      <c r="J3598" s="181">
        <v>35048</v>
      </c>
      <c r="K3598" s="183">
        <v>1995</v>
      </c>
      <c r="L3598" t="s">
        <v>629</v>
      </c>
    </row>
    <row r="3599" spans="2:12" ht="12.75" customHeight="1">
      <c r="B3599">
        <v>70</v>
      </c>
      <c r="C3599">
        <v>3000</v>
      </c>
      <c r="D3599" s="181">
        <v>35048</v>
      </c>
      <c r="E3599">
        <v>67516</v>
      </c>
      <c r="F3599" t="s">
        <v>2089</v>
      </c>
      <c r="G3599" s="167">
        <v>6000</v>
      </c>
      <c r="H3599">
        <v>-5541.67</v>
      </c>
      <c r="I3599">
        <v>458.33</v>
      </c>
      <c r="J3599" s="181">
        <v>35048</v>
      </c>
      <c r="K3599" s="183">
        <v>1995</v>
      </c>
      <c r="L3599" t="s">
        <v>629</v>
      </c>
    </row>
    <row r="3600" spans="2:12" ht="12.75" customHeight="1">
      <c r="B3600">
        <v>70</v>
      </c>
      <c r="C3600">
        <v>3000</v>
      </c>
      <c r="D3600" s="181">
        <v>35048</v>
      </c>
      <c r="E3600">
        <v>67517</v>
      </c>
      <c r="F3600" t="s">
        <v>2086</v>
      </c>
      <c r="G3600" s="167">
        <v>2500</v>
      </c>
      <c r="H3600">
        <v>-2309.0300000000002</v>
      </c>
      <c r="I3600">
        <v>190.97</v>
      </c>
      <c r="J3600" s="181">
        <v>35048</v>
      </c>
      <c r="K3600" s="183">
        <v>1995</v>
      </c>
      <c r="L3600" t="s">
        <v>629</v>
      </c>
    </row>
    <row r="3601" spans="2:12" ht="12.75" customHeight="1">
      <c r="B3601">
        <v>70</v>
      </c>
      <c r="C3601">
        <v>3000</v>
      </c>
      <c r="D3601" s="181">
        <v>35048</v>
      </c>
      <c r="E3601">
        <v>67518</v>
      </c>
      <c r="F3601" t="s">
        <v>2009</v>
      </c>
      <c r="G3601" s="167">
        <v>7500</v>
      </c>
      <c r="H3601">
        <v>-6927.08</v>
      </c>
      <c r="I3601">
        <v>572.91999999999996</v>
      </c>
      <c r="J3601" s="181">
        <v>35048</v>
      </c>
      <c r="K3601" s="183">
        <v>1995</v>
      </c>
      <c r="L3601" t="s">
        <v>629</v>
      </c>
    </row>
    <row r="3602" spans="2:12" ht="12.75" customHeight="1">
      <c r="B3602">
        <v>70</v>
      </c>
      <c r="C3602">
        <v>3000</v>
      </c>
      <c r="D3602" s="181">
        <v>35338</v>
      </c>
      <c r="E3602">
        <v>67565</v>
      </c>
      <c r="F3602" t="s">
        <v>799</v>
      </c>
      <c r="G3602" s="167">
        <v>431982.17</v>
      </c>
      <c r="H3602">
        <v>-368984.77</v>
      </c>
      <c r="I3602">
        <v>62997.4</v>
      </c>
      <c r="J3602" s="181">
        <v>35338</v>
      </c>
      <c r="K3602" s="183">
        <v>1996</v>
      </c>
      <c r="L3602" t="s">
        <v>629</v>
      </c>
    </row>
    <row r="3603" spans="2:12" ht="12.75" customHeight="1">
      <c r="B3603">
        <v>70</v>
      </c>
      <c r="C3603">
        <v>3000</v>
      </c>
      <c r="D3603" s="181">
        <v>35502</v>
      </c>
      <c r="E3603">
        <v>67583</v>
      </c>
      <c r="F3603" t="s">
        <v>3185</v>
      </c>
      <c r="G3603" s="167">
        <v>4092.5</v>
      </c>
      <c r="H3603">
        <v>-3353.57</v>
      </c>
      <c r="I3603">
        <v>738.93</v>
      </c>
      <c r="J3603" s="181">
        <v>35502</v>
      </c>
      <c r="K3603" s="183">
        <v>1997</v>
      </c>
      <c r="L3603" t="s">
        <v>629</v>
      </c>
    </row>
    <row r="3604" spans="2:12" ht="12.75" customHeight="1">
      <c r="B3604">
        <v>70</v>
      </c>
      <c r="C3604">
        <v>3000</v>
      </c>
      <c r="D3604" s="181">
        <v>35516</v>
      </c>
      <c r="E3604">
        <v>67584</v>
      </c>
      <c r="F3604" t="s">
        <v>3193</v>
      </c>
      <c r="G3604" s="167">
        <v>4712.28</v>
      </c>
      <c r="H3604">
        <v>-4712.28</v>
      </c>
      <c r="I3604">
        <v>0</v>
      </c>
      <c r="J3604" s="181">
        <v>35516</v>
      </c>
      <c r="K3604" s="183">
        <v>1997</v>
      </c>
      <c r="L3604" t="s">
        <v>629</v>
      </c>
    </row>
    <row r="3605" spans="2:12" ht="12.75" customHeight="1">
      <c r="B3605">
        <v>70</v>
      </c>
      <c r="C3605">
        <v>3000</v>
      </c>
      <c r="D3605" s="181">
        <v>35516</v>
      </c>
      <c r="E3605">
        <v>67585</v>
      </c>
      <c r="F3605" t="s">
        <v>3194</v>
      </c>
      <c r="G3605" s="167">
        <v>7636</v>
      </c>
      <c r="H3605">
        <v>-7636</v>
      </c>
      <c r="I3605">
        <v>0</v>
      </c>
      <c r="J3605" s="181">
        <v>35516</v>
      </c>
      <c r="K3605" s="183">
        <v>1997</v>
      </c>
      <c r="L3605" t="s">
        <v>629</v>
      </c>
    </row>
    <row r="3606" spans="2:12" ht="12.75" customHeight="1">
      <c r="B3606">
        <v>70</v>
      </c>
      <c r="C3606">
        <v>3000</v>
      </c>
      <c r="D3606" s="181">
        <v>35481</v>
      </c>
      <c r="E3606">
        <v>67590</v>
      </c>
      <c r="F3606" t="s">
        <v>3183</v>
      </c>
      <c r="G3606" s="167">
        <v>11200.76</v>
      </c>
      <c r="H3606">
        <v>-11014.08</v>
      </c>
      <c r="I3606">
        <v>186.68</v>
      </c>
      <c r="J3606" s="181">
        <v>35481</v>
      </c>
      <c r="K3606" s="183">
        <v>1997</v>
      </c>
      <c r="L3606" t="s">
        <v>629</v>
      </c>
    </row>
    <row r="3607" spans="2:12" ht="12.75" customHeight="1">
      <c r="B3607">
        <v>70</v>
      </c>
      <c r="C3607">
        <v>3000</v>
      </c>
      <c r="D3607" s="181">
        <v>35551</v>
      </c>
      <c r="E3607">
        <v>67592</v>
      </c>
      <c r="F3607" t="s">
        <v>1812</v>
      </c>
      <c r="G3607" s="167">
        <v>106138.39</v>
      </c>
      <c r="H3607">
        <v>-85500.37</v>
      </c>
      <c r="I3607">
        <v>20638.02</v>
      </c>
      <c r="J3607" s="181">
        <v>35551</v>
      </c>
      <c r="K3607" s="183">
        <v>1997</v>
      </c>
      <c r="L3607" t="s">
        <v>629</v>
      </c>
    </row>
    <row r="3608" spans="2:12" ht="12.75" customHeight="1">
      <c r="B3608">
        <v>70</v>
      </c>
      <c r="C3608">
        <v>3000</v>
      </c>
      <c r="D3608" s="181">
        <v>35557</v>
      </c>
      <c r="E3608">
        <v>67595</v>
      </c>
      <c r="F3608" t="s">
        <v>1817</v>
      </c>
      <c r="G3608" s="167">
        <v>241141</v>
      </c>
      <c r="H3608">
        <v>-194252.47</v>
      </c>
      <c r="I3608">
        <v>46888.53</v>
      </c>
      <c r="J3608" s="181">
        <v>35557</v>
      </c>
      <c r="K3608" s="183">
        <v>1997</v>
      </c>
      <c r="L3608" t="s">
        <v>629</v>
      </c>
    </row>
    <row r="3609" spans="2:12" ht="12.75" customHeight="1">
      <c r="B3609">
        <v>70</v>
      </c>
      <c r="C3609">
        <v>3000</v>
      </c>
      <c r="D3609" s="181">
        <v>35822</v>
      </c>
      <c r="E3609">
        <v>67598</v>
      </c>
      <c r="F3609" t="s">
        <v>513</v>
      </c>
      <c r="G3609" s="167">
        <v>34990.67</v>
      </c>
      <c r="H3609">
        <v>-34990.67</v>
      </c>
      <c r="I3609">
        <v>0</v>
      </c>
      <c r="J3609" s="181">
        <v>35822</v>
      </c>
      <c r="K3609" s="183">
        <v>1998</v>
      </c>
      <c r="L3609" t="s">
        <v>629</v>
      </c>
    </row>
    <row r="3610" spans="2:12" ht="12.75" customHeight="1">
      <c r="B3610">
        <v>70</v>
      </c>
      <c r="C3610">
        <v>3000</v>
      </c>
      <c r="D3610" s="181">
        <v>35857</v>
      </c>
      <c r="E3610">
        <v>67612</v>
      </c>
      <c r="F3610" t="s">
        <v>636</v>
      </c>
      <c r="G3610" s="167">
        <v>19786.240000000002</v>
      </c>
      <c r="H3610">
        <v>-17477.849999999999</v>
      </c>
      <c r="I3610">
        <v>2308.39</v>
      </c>
      <c r="J3610" s="181">
        <v>35857</v>
      </c>
      <c r="K3610" s="183">
        <v>1998</v>
      </c>
      <c r="L3610" t="s">
        <v>629</v>
      </c>
    </row>
    <row r="3611" spans="2:12" ht="12.75" customHeight="1">
      <c r="B3611">
        <v>70</v>
      </c>
      <c r="C3611">
        <v>3000</v>
      </c>
      <c r="D3611" s="181">
        <v>35947</v>
      </c>
      <c r="E3611">
        <v>67622</v>
      </c>
      <c r="F3611" t="s">
        <v>1536</v>
      </c>
      <c r="G3611" s="167">
        <v>8950.68</v>
      </c>
      <c r="H3611">
        <v>-7682.67</v>
      </c>
      <c r="I3611">
        <v>1268.01</v>
      </c>
      <c r="J3611" s="181">
        <v>35947</v>
      </c>
      <c r="K3611" s="183">
        <v>1998</v>
      </c>
      <c r="L3611" t="s">
        <v>629</v>
      </c>
    </row>
    <row r="3612" spans="2:12" ht="12.75" customHeight="1">
      <c r="B3612">
        <v>70</v>
      </c>
      <c r="C3612">
        <v>3000</v>
      </c>
      <c r="D3612" s="181">
        <v>36230</v>
      </c>
      <c r="E3612">
        <v>67635</v>
      </c>
      <c r="F3612" t="s">
        <v>1325</v>
      </c>
      <c r="G3612" s="167">
        <v>79299.360000000001</v>
      </c>
      <c r="H3612">
        <v>-77647.289999999994</v>
      </c>
      <c r="I3612">
        <v>1652.07</v>
      </c>
      <c r="J3612" s="181">
        <v>36230</v>
      </c>
      <c r="K3612" s="183">
        <v>1999</v>
      </c>
      <c r="L3612" t="s">
        <v>629</v>
      </c>
    </row>
    <row r="3613" spans="2:12" ht="12.75" customHeight="1">
      <c r="B3613">
        <v>70</v>
      </c>
      <c r="C3613">
        <v>3000</v>
      </c>
      <c r="D3613" s="181">
        <v>36234</v>
      </c>
      <c r="E3613">
        <v>67636</v>
      </c>
      <c r="F3613" t="s">
        <v>1326</v>
      </c>
      <c r="G3613" s="167">
        <v>53508.5</v>
      </c>
      <c r="H3613">
        <v>-34929.160000000003</v>
      </c>
      <c r="I3613">
        <v>18579.34</v>
      </c>
      <c r="J3613" s="181">
        <v>36234</v>
      </c>
      <c r="K3613" s="183">
        <v>1999</v>
      </c>
      <c r="L3613" t="s">
        <v>629</v>
      </c>
    </row>
    <row r="3614" spans="2:12" ht="12.75" customHeight="1">
      <c r="B3614">
        <v>70</v>
      </c>
      <c r="C3614">
        <v>3000</v>
      </c>
      <c r="D3614" s="181">
        <v>34926</v>
      </c>
      <c r="E3614">
        <v>67677</v>
      </c>
      <c r="F3614" t="s">
        <v>2078</v>
      </c>
      <c r="G3614" s="167">
        <v>27400</v>
      </c>
      <c r="H3614">
        <v>-27400</v>
      </c>
      <c r="I3614">
        <v>0</v>
      </c>
      <c r="J3614" s="181">
        <v>34926</v>
      </c>
      <c r="K3614" s="183">
        <v>1995</v>
      </c>
      <c r="L3614" t="s">
        <v>629</v>
      </c>
    </row>
    <row r="3615" spans="2:12" ht="12.75" customHeight="1">
      <c r="B3615">
        <v>70</v>
      </c>
      <c r="C3615">
        <v>3000</v>
      </c>
      <c r="D3615" s="181">
        <v>34926</v>
      </c>
      <c r="E3615">
        <v>67678</v>
      </c>
      <c r="F3615" t="s">
        <v>1944</v>
      </c>
      <c r="G3615" s="167">
        <v>80746.97</v>
      </c>
      <c r="H3615">
        <v>-80746.97</v>
      </c>
      <c r="I3615">
        <v>0</v>
      </c>
      <c r="J3615" s="181">
        <v>34926</v>
      </c>
      <c r="K3615" s="183">
        <v>1995</v>
      </c>
      <c r="L3615" t="s">
        <v>629</v>
      </c>
    </row>
    <row r="3616" spans="2:12" ht="12.75" customHeight="1">
      <c r="B3616">
        <v>70</v>
      </c>
      <c r="C3616">
        <v>3000</v>
      </c>
      <c r="D3616" s="181">
        <v>35003</v>
      </c>
      <c r="E3616">
        <v>67687</v>
      </c>
      <c r="F3616" t="s">
        <v>1951</v>
      </c>
      <c r="G3616" s="167">
        <v>1100.67</v>
      </c>
      <c r="H3616">
        <v>-1100.67</v>
      </c>
      <c r="I3616">
        <v>0</v>
      </c>
      <c r="J3616" s="181">
        <v>35003</v>
      </c>
      <c r="K3616" s="183">
        <v>1995</v>
      </c>
      <c r="L3616" t="s">
        <v>629</v>
      </c>
    </row>
    <row r="3617" spans="2:12" ht="12.75" customHeight="1">
      <c r="B3617">
        <v>70</v>
      </c>
      <c r="C3617">
        <v>3000</v>
      </c>
      <c r="D3617" s="181">
        <v>35018</v>
      </c>
      <c r="E3617">
        <v>67688</v>
      </c>
      <c r="F3617" t="s">
        <v>1953</v>
      </c>
      <c r="G3617" s="167">
        <v>2100.2600000000002</v>
      </c>
      <c r="H3617">
        <v>-2100.2600000000002</v>
      </c>
      <c r="I3617">
        <v>0</v>
      </c>
      <c r="J3617" s="181">
        <v>35018</v>
      </c>
      <c r="K3617" s="183">
        <v>1995</v>
      </c>
      <c r="L3617" t="s">
        <v>629</v>
      </c>
    </row>
    <row r="3618" spans="2:12" ht="12.75" customHeight="1">
      <c r="B3618">
        <v>70</v>
      </c>
      <c r="C3618">
        <v>3000</v>
      </c>
      <c r="D3618" s="181">
        <v>35018</v>
      </c>
      <c r="E3618">
        <v>67689</v>
      </c>
      <c r="F3618" t="s">
        <v>1954</v>
      </c>
      <c r="G3618" s="167">
        <v>5000</v>
      </c>
      <c r="H3618">
        <v>-4652.78</v>
      </c>
      <c r="I3618">
        <v>347.22</v>
      </c>
      <c r="J3618" s="181">
        <v>35018</v>
      </c>
      <c r="K3618" s="183">
        <v>1995</v>
      </c>
      <c r="L3618" t="s">
        <v>629</v>
      </c>
    </row>
    <row r="3619" spans="2:12" ht="12.75" customHeight="1">
      <c r="B3619">
        <v>70</v>
      </c>
      <c r="C3619">
        <v>3000</v>
      </c>
      <c r="D3619" s="181">
        <v>35185</v>
      </c>
      <c r="E3619">
        <v>67729</v>
      </c>
      <c r="F3619" t="s">
        <v>270</v>
      </c>
      <c r="G3619" s="167">
        <v>4480</v>
      </c>
      <c r="H3619">
        <v>-4480</v>
      </c>
      <c r="I3619">
        <v>0</v>
      </c>
      <c r="J3619" s="181">
        <v>35185</v>
      </c>
      <c r="K3619" s="183">
        <v>1996</v>
      </c>
      <c r="L3619" t="s">
        <v>629</v>
      </c>
    </row>
    <row r="3620" spans="2:12" ht="12.75" customHeight="1">
      <c r="B3620">
        <v>70</v>
      </c>
      <c r="C3620">
        <v>3000</v>
      </c>
      <c r="D3620" s="181">
        <v>35123</v>
      </c>
      <c r="E3620">
        <v>67730</v>
      </c>
      <c r="F3620" t="s">
        <v>2731</v>
      </c>
      <c r="G3620" s="167">
        <v>410098.62</v>
      </c>
      <c r="H3620">
        <v>-410098.62</v>
      </c>
      <c r="I3620">
        <v>0</v>
      </c>
      <c r="J3620" s="181">
        <v>35123</v>
      </c>
      <c r="K3620" s="183">
        <v>1996</v>
      </c>
      <c r="L3620" t="s">
        <v>629</v>
      </c>
    </row>
    <row r="3621" spans="2:12" ht="12.75" customHeight="1">
      <c r="B3621">
        <v>70</v>
      </c>
      <c r="C3621">
        <v>3000</v>
      </c>
      <c r="D3621" s="181">
        <v>35123</v>
      </c>
      <c r="E3621">
        <v>67732</v>
      </c>
      <c r="F3621" t="s">
        <v>2730</v>
      </c>
      <c r="G3621" s="167">
        <v>389593.65</v>
      </c>
      <c r="H3621">
        <v>-389593.65</v>
      </c>
      <c r="I3621">
        <v>0</v>
      </c>
      <c r="J3621" s="181">
        <v>35123</v>
      </c>
      <c r="K3621" s="183">
        <v>1996</v>
      </c>
      <c r="L3621" t="s">
        <v>629</v>
      </c>
    </row>
    <row r="3622" spans="2:12" ht="12.75" customHeight="1">
      <c r="B3622">
        <v>70</v>
      </c>
      <c r="C3622">
        <v>3000</v>
      </c>
      <c r="D3622" s="181">
        <v>35185</v>
      </c>
      <c r="E3622">
        <v>67737</v>
      </c>
      <c r="F3622" t="s">
        <v>2743</v>
      </c>
      <c r="G3622" s="167">
        <v>1284101.47</v>
      </c>
      <c r="H3622">
        <v>-1141423.53</v>
      </c>
      <c r="I3622">
        <v>142677.94</v>
      </c>
      <c r="J3622" s="181">
        <v>35185</v>
      </c>
      <c r="K3622" s="183">
        <v>1996</v>
      </c>
      <c r="L3622" t="s">
        <v>629</v>
      </c>
    </row>
    <row r="3623" spans="2:12" ht="12.75" customHeight="1">
      <c r="B3623">
        <v>70</v>
      </c>
      <c r="C3623">
        <v>3000</v>
      </c>
      <c r="D3623" s="181">
        <v>35155</v>
      </c>
      <c r="E3623">
        <v>67739</v>
      </c>
      <c r="F3623" t="s">
        <v>269</v>
      </c>
      <c r="G3623" s="167">
        <v>54317.3</v>
      </c>
      <c r="H3623">
        <v>-48659.24</v>
      </c>
      <c r="I3623">
        <v>5658.06</v>
      </c>
      <c r="J3623" s="181">
        <v>35155</v>
      </c>
      <c r="K3623" s="183">
        <v>1996</v>
      </c>
      <c r="L3623" t="s">
        <v>629</v>
      </c>
    </row>
    <row r="3624" spans="2:12" ht="12.75" customHeight="1">
      <c r="B3624">
        <v>70</v>
      </c>
      <c r="C3624">
        <v>3000</v>
      </c>
      <c r="D3624" s="181">
        <v>35519</v>
      </c>
      <c r="E3624">
        <v>67744</v>
      </c>
      <c r="F3624" t="s">
        <v>3202</v>
      </c>
      <c r="G3624" s="167">
        <v>11275</v>
      </c>
      <c r="H3624">
        <v>-11275</v>
      </c>
      <c r="I3624">
        <v>0</v>
      </c>
      <c r="J3624" s="181">
        <v>35519</v>
      </c>
      <c r="K3624" s="183">
        <v>1997</v>
      </c>
      <c r="L3624" t="s">
        <v>629</v>
      </c>
    </row>
    <row r="3625" spans="2:12" ht="12.75" customHeight="1">
      <c r="B3625">
        <v>70</v>
      </c>
      <c r="C3625">
        <v>3000</v>
      </c>
      <c r="D3625" s="181">
        <v>35519</v>
      </c>
      <c r="E3625">
        <v>67746</v>
      </c>
      <c r="F3625" t="s">
        <v>3199</v>
      </c>
      <c r="G3625" s="167">
        <v>8485</v>
      </c>
      <c r="H3625">
        <v>-8485</v>
      </c>
      <c r="I3625">
        <v>0</v>
      </c>
      <c r="J3625" s="181">
        <v>35519</v>
      </c>
      <c r="K3625" s="183">
        <v>1997</v>
      </c>
      <c r="L3625" t="s">
        <v>629</v>
      </c>
    </row>
    <row r="3626" spans="2:12" ht="12.75" customHeight="1">
      <c r="B3626">
        <v>70</v>
      </c>
      <c r="C3626">
        <v>3000</v>
      </c>
      <c r="D3626" s="181">
        <v>35519</v>
      </c>
      <c r="E3626">
        <v>67747</v>
      </c>
      <c r="F3626" t="s">
        <v>490</v>
      </c>
      <c r="G3626" s="167">
        <v>16500</v>
      </c>
      <c r="H3626">
        <v>-16087.5</v>
      </c>
      <c r="I3626">
        <v>412.5</v>
      </c>
      <c r="J3626" s="181">
        <v>35519</v>
      </c>
      <c r="K3626" s="183">
        <v>1997</v>
      </c>
      <c r="L3626" t="s">
        <v>629</v>
      </c>
    </row>
    <row r="3627" spans="2:12" ht="12.75" customHeight="1">
      <c r="B3627">
        <v>70</v>
      </c>
      <c r="C3627">
        <v>3000</v>
      </c>
      <c r="D3627" s="181">
        <v>35519</v>
      </c>
      <c r="E3627">
        <v>67748</v>
      </c>
      <c r="F3627" t="s">
        <v>3200</v>
      </c>
      <c r="G3627" s="167">
        <v>9006</v>
      </c>
      <c r="H3627">
        <v>-7317.37</v>
      </c>
      <c r="I3627">
        <v>1688.63</v>
      </c>
      <c r="J3627" s="181">
        <v>35519</v>
      </c>
      <c r="K3627" s="183">
        <v>1997</v>
      </c>
      <c r="L3627" t="s">
        <v>629</v>
      </c>
    </row>
    <row r="3628" spans="2:12" ht="12.75" customHeight="1">
      <c r="B3628">
        <v>70</v>
      </c>
      <c r="C3628">
        <v>3000</v>
      </c>
      <c r="D3628" s="181">
        <v>35519</v>
      </c>
      <c r="E3628">
        <v>67750</v>
      </c>
      <c r="F3628" t="s">
        <v>492</v>
      </c>
      <c r="G3628" s="167">
        <v>24400</v>
      </c>
      <c r="H3628">
        <v>-23790</v>
      </c>
      <c r="I3628">
        <v>610</v>
      </c>
      <c r="J3628" s="181">
        <v>35519</v>
      </c>
      <c r="K3628" s="183">
        <v>1997</v>
      </c>
      <c r="L3628" t="s">
        <v>629</v>
      </c>
    </row>
    <row r="3629" spans="2:12" ht="12.75" customHeight="1">
      <c r="B3629">
        <v>70</v>
      </c>
      <c r="C3629">
        <v>3000</v>
      </c>
      <c r="D3629" s="181">
        <v>35519</v>
      </c>
      <c r="E3629">
        <v>67751</v>
      </c>
      <c r="F3629" t="s">
        <v>498</v>
      </c>
      <c r="G3629" s="167">
        <v>35500</v>
      </c>
      <c r="H3629">
        <v>-28843.75</v>
      </c>
      <c r="I3629">
        <v>6656.25</v>
      </c>
      <c r="J3629" s="181">
        <v>35519</v>
      </c>
      <c r="K3629" s="183">
        <v>1997</v>
      </c>
      <c r="L3629" t="s">
        <v>629</v>
      </c>
    </row>
    <row r="3630" spans="2:12" ht="12.75" customHeight="1">
      <c r="B3630">
        <v>70</v>
      </c>
      <c r="C3630">
        <v>3000</v>
      </c>
      <c r="D3630" s="181">
        <v>35519</v>
      </c>
      <c r="E3630">
        <v>67752</v>
      </c>
      <c r="F3630" t="s">
        <v>488</v>
      </c>
      <c r="G3630" s="167">
        <v>3500</v>
      </c>
      <c r="H3630">
        <v>-3500</v>
      </c>
      <c r="I3630">
        <v>0</v>
      </c>
      <c r="J3630" s="181">
        <v>35519</v>
      </c>
      <c r="K3630" s="183">
        <v>1997</v>
      </c>
      <c r="L3630" t="s">
        <v>629</v>
      </c>
    </row>
    <row r="3631" spans="2:12" ht="12.75" customHeight="1">
      <c r="B3631">
        <v>70</v>
      </c>
      <c r="C3631">
        <v>3000</v>
      </c>
      <c r="D3631" s="181">
        <v>35519</v>
      </c>
      <c r="E3631">
        <v>67753</v>
      </c>
      <c r="F3631" t="s">
        <v>496</v>
      </c>
      <c r="G3631" s="167">
        <v>35000</v>
      </c>
      <c r="H3631">
        <v>-35000</v>
      </c>
      <c r="I3631">
        <v>0</v>
      </c>
      <c r="J3631" s="181">
        <v>35519</v>
      </c>
      <c r="K3631" s="183">
        <v>1997</v>
      </c>
      <c r="L3631" t="s">
        <v>629</v>
      </c>
    </row>
    <row r="3632" spans="2:12" ht="12.75" customHeight="1">
      <c r="B3632">
        <v>70</v>
      </c>
      <c r="C3632">
        <v>3000</v>
      </c>
      <c r="D3632" s="181">
        <v>35519</v>
      </c>
      <c r="E3632">
        <v>67754</v>
      </c>
      <c r="F3632" t="s">
        <v>491</v>
      </c>
      <c r="G3632" s="167">
        <v>24400</v>
      </c>
      <c r="H3632">
        <v>-23790</v>
      </c>
      <c r="I3632">
        <v>610</v>
      </c>
      <c r="J3632" s="181">
        <v>35519</v>
      </c>
      <c r="K3632" s="183">
        <v>1997</v>
      </c>
      <c r="L3632" t="s">
        <v>629</v>
      </c>
    </row>
    <row r="3633" spans="2:12" ht="12.75" customHeight="1">
      <c r="B3633">
        <v>70</v>
      </c>
      <c r="C3633">
        <v>3000</v>
      </c>
      <c r="D3633" s="181">
        <v>35519</v>
      </c>
      <c r="E3633">
        <v>67755</v>
      </c>
      <c r="F3633" t="s">
        <v>494</v>
      </c>
      <c r="G3633" s="167">
        <v>29075</v>
      </c>
      <c r="H3633">
        <v>-29075</v>
      </c>
      <c r="I3633">
        <v>0</v>
      </c>
      <c r="J3633" s="181">
        <v>35519</v>
      </c>
      <c r="K3633" s="183">
        <v>1997</v>
      </c>
      <c r="L3633" t="s">
        <v>629</v>
      </c>
    </row>
    <row r="3634" spans="2:12" ht="12.75" customHeight="1">
      <c r="B3634">
        <v>70</v>
      </c>
      <c r="C3634">
        <v>3000</v>
      </c>
      <c r="D3634" s="181">
        <v>35519</v>
      </c>
      <c r="E3634">
        <v>67756</v>
      </c>
      <c r="F3634" t="s">
        <v>499</v>
      </c>
      <c r="G3634" s="167">
        <v>40000</v>
      </c>
      <c r="H3634">
        <v>-40000</v>
      </c>
      <c r="I3634">
        <v>0</v>
      </c>
      <c r="J3634" s="181">
        <v>35519</v>
      </c>
      <c r="K3634" s="183">
        <v>1997</v>
      </c>
      <c r="L3634" t="s">
        <v>629</v>
      </c>
    </row>
    <row r="3635" spans="2:12" ht="12.75" customHeight="1">
      <c r="B3635">
        <v>70</v>
      </c>
      <c r="C3635">
        <v>3000</v>
      </c>
      <c r="D3635" s="181">
        <v>35529</v>
      </c>
      <c r="E3635">
        <v>67757</v>
      </c>
      <c r="F3635" t="s">
        <v>47</v>
      </c>
      <c r="G3635" s="167">
        <v>288553.83</v>
      </c>
      <c r="H3635">
        <v>-288553.83</v>
      </c>
      <c r="I3635">
        <v>0</v>
      </c>
      <c r="J3635" s="181">
        <v>35529</v>
      </c>
      <c r="K3635" s="183">
        <v>1997</v>
      </c>
      <c r="L3635" t="s">
        <v>629</v>
      </c>
    </row>
    <row r="3636" spans="2:12" ht="12.75" customHeight="1">
      <c r="B3636">
        <v>70</v>
      </c>
      <c r="C3636">
        <v>3000</v>
      </c>
      <c r="D3636" s="181">
        <v>35489</v>
      </c>
      <c r="E3636">
        <v>67760</v>
      </c>
      <c r="F3636" t="s">
        <v>2952</v>
      </c>
      <c r="G3636" s="167">
        <v>68897.16</v>
      </c>
      <c r="H3636">
        <v>-56457.4</v>
      </c>
      <c r="I3636">
        <v>12439.76</v>
      </c>
      <c r="J3636" s="181">
        <v>35489</v>
      </c>
      <c r="K3636" s="183">
        <v>1997</v>
      </c>
      <c r="L3636" t="s">
        <v>629</v>
      </c>
    </row>
    <row r="3637" spans="2:12" ht="12.75" customHeight="1">
      <c r="B3637">
        <v>70</v>
      </c>
      <c r="C3637">
        <v>3000</v>
      </c>
      <c r="D3637" s="181">
        <v>35739</v>
      </c>
      <c r="E3637">
        <v>67767</v>
      </c>
      <c r="F3637" t="s">
        <v>1426</v>
      </c>
      <c r="G3637" s="167">
        <v>11309.9</v>
      </c>
      <c r="H3637">
        <v>-10367.4</v>
      </c>
      <c r="I3637">
        <v>942.5</v>
      </c>
      <c r="J3637" s="181">
        <v>35739</v>
      </c>
      <c r="K3637" s="183">
        <v>1997</v>
      </c>
      <c r="L3637" t="s">
        <v>629</v>
      </c>
    </row>
    <row r="3638" spans="2:12" ht="12.75" customHeight="1">
      <c r="B3638">
        <v>70</v>
      </c>
      <c r="C3638">
        <v>3000</v>
      </c>
      <c r="D3638" s="181">
        <v>35807</v>
      </c>
      <c r="E3638">
        <v>67771</v>
      </c>
      <c r="F3638" t="s">
        <v>511</v>
      </c>
      <c r="G3638" s="167">
        <v>105644.05</v>
      </c>
      <c r="H3638">
        <v>-79233.03</v>
      </c>
      <c r="I3638">
        <v>26411.02</v>
      </c>
      <c r="J3638" s="181">
        <v>35807</v>
      </c>
      <c r="K3638" s="183">
        <v>1998</v>
      </c>
      <c r="L3638" t="s">
        <v>629</v>
      </c>
    </row>
    <row r="3639" spans="2:12" ht="12.75" customHeight="1">
      <c r="B3639">
        <v>70</v>
      </c>
      <c r="C3639">
        <v>3000</v>
      </c>
      <c r="D3639" s="181">
        <v>36285</v>
      </c>
      <c r="E3639">
        <v>67820</v>
      </c>
      <c r="F3639" t="s">
        <v>2844</v>
      </c>
      <c r="G3639" s="167">
        <v>45600.01</v>
      </c>
      <c r="H3639">
        <v>-29133.34</v>
      </c>
      <c r="I3639">
        <v>16466.669999999998</v>
      </c>
      <c r="J3639" s="181">
        <v>36285</v>
      </c>
      <c r="K3639" s="183">
        <v>1999</v>
      </c>
      <c r="L3639" t="s">
        <v>629</v>
      </c>
    </row>
    <row r="3640" spans="2:12" ht="12.75" customHeight="1">
      <c r="B3640">
        <v>70</v>
      </c>
      <c r="C3640">
        <v>3000</v>
      </c>
      <c r="D3640" s="181">
        <v>36264</v>
      </c>
      <c r="E3640">
        <v>67821</v>
      </c>
      <c r="F3640" t="s">
        <v>1760</v>
      </c>
      <c r="G3640" s="167">
        <v>78200</v>
      </c>
      <c r="H3640">
        <v>-50504.17</v>
      </c>
      <c r="I3640">
        <v>27695.83</v>
      </c>
      <c r="J3640" s="181">
        <v>36264</v>
      </c>
      <c r="K3640" s="183">
        <v>1999</v>
      </c>
      <c r="L3640" t="s">
        <v>629</v>
      </c>
    </row>
    <row r="3641" spans="2:12" ht="12.75" customHeight="1">
      <c r="B3641">
        <v>70</v>
      </c>
      <c r="C3641">
        <v>3000</v>
      </c>
      <c r="D3641" s="181">
        <v>36264</v>
      </c>
      <c r="E3641">
        <v>67823</v>
      </c>
      <c r="F3641" t="s">
        <v>1761</v>
      </c>
      <c r="G3641" s="167">
        <v>82186.740000000005</v>
      </c>
      <c r="H3641">
        <v>-53078.94</v>
      </c>
      <c r="I3641">
        <v>29107.8</v>
      </c>
      <c r="J3641" s="181">
        <v>36264</v>
      </c>
      <c r="K3641" s="183">
        <v>1999</v>
      </c>
      <c r="L3641" t="s">
        <v>629</v>
      </c>
    </row>
    <row r="3642" spans="2:12" ht="12.75" customHeight="1">
      <c r="B3642">
        <v>70</v>
      </c>
      <c r="C3642">
        <v>3000</v>
      </c>
      <c r="D3642" s="181">
        <v>36285</v>
      </c>
      <c r="E3642">
        <v>67826</v>
      </c>
      <c r="F3642" t="s">
        <v>3128</v>
      </c>
      <c r="G3642" s="167">
        <v>319984.75</v>
      </c>
      <c r="H3642">
        <v>-306652.05</v>
      </c>
      <c r="I3642">
        <v>13332.7</v>
      </c>
      <c r="J3642" s="181">
        <v>36285</v>
      </c>
      <c r="K3642" s="183">
        <v>1999</v>
      </c>
      <c r="L3642" t="s">
        <v>629</v>
      </c>
    </row>
    <row r="3643" spans="2:12" ht="12.75" customHeight="1">
      <c r="B3643">
        <v>70</v>
      </c>
      <c r="C3643">
        <v>3000</v>
      </c>
      <c r="D3643" s="181">
        <v>37561</v>
      </c>
      <c r="E3643">
        <v>67889</v>
      </c>
      <c r="F3643" t="s">
        <v>1678</v>
      </c>
      <c r="G3643" s="167">
        <v>42228.56</v>
      </c>
      <c r="H3643">
        <v>-21994.05</v>
      </c>
      <c r="I3643">
        <v>20234.509999999998</v>
      </c>
      <c r="J3643" s="181">
        <v>37561</v>
      </c>
      <c r="K3643" s="183">
        <v>2002</v>
      </c>
      <c r="L3643" t="s">
        <v>629</v>
      </c>
    </row>
    <row r="3644" spans="2:12" ht="12.75" customHeight="1">
      <c r="B3644">
        <v>70</v>
      </c>
      <c r="C3644">
        <v>3000</v>
      </c>
      <c r="D3644" s="181">
        <v>37622</v>
      </c>
      <c r="E3644">
        <v>67893</v>
      </c>
      <c r="F3644" t="s">
        <v>3112</v>
      </c>
      <c r="G3644" s="167">
        <v>744458.45</v>
      </c>
      <c r="H3644">
        <v>-248152.81</v>
      </c>
      <c r="I3644">
        <v>496305.64</v>
      </c>
      <c r="J3644" s="181">
        <v>37622</v>
      </c>
      <c r="K3644" s="183">
        <v>2003</v>
      </c>
      <c r="L3644" t="s">
        <v>629</v>
      </c>
    </row>
    <row r="3645" spans="2:12" ht="12.75" customHeight="1">
      <c r="B3645">
        <v>70</v>
      </c>
      <c r="C3645">
        <v>3000</v>
      </c>
      <c r="D3645" s="181">
        <v>37622</v>
      </c>
      <c r="E3645">
        <v>67897</v>
      </c>
      <c r="F3645" t="s">
        <v>1796</v>
      </c>
      <c r="G3645" s="167">
        <v>121153.63</v>
      </c>
      <c r="H3645">
        <v>-60576.81</v>
      </c>
      <c r="I3645">
        <v>60576.82</v>
      </c>
      <c r="J3645" s="181">
        <v>37622</v>
      </c>
      <c r="K3645" s="183">
        <v>2003</v>
      </c>
      <c r="L3645" t="s">
        <v>629</v>
      </c>
    </row>
    <row r="3646" spans="2:12" ht="12.75" customHeight="1">
      <c r="B3646">
        <v>70</v>
      </c>
      <c r="C3646">
        <v>3000</v>
      </c>
      <c r="D3646" s="181">
        <v>37622</v>
      </c>
      <c r="E3646">
        <v>67898</v>
      </c>
      <c r="F3646" t="s">
        <v>3113</v>
      </c>
      <c r="G3646" s="167">
        <v>1299154.57</v>
      </c>
      <c r="H3646">
        <v>-649577.28</v>
      </c>
      <c r="I3646">
        <v>649577.29</v>
      </c>
      <c r="J3646" s="181">
        <v>37622</v>
      </c>
      <c r="K3646" s="183">
        <v>2003</v>
      </c>
      <c r="L3646" t="s">
        <v>629</v>
      </c>
    </row>
    <row r="3647" spans="2:12" ht="12.75" customHeight="1">
      <c r="B3647">
        <v>70</v>
      </c>
      <c r="C3647">
        <v>3000</v>
      </c>
      <c r="D3647" s="181">
        <v>37797</v>
      </c>
      <c r="E3647">
        <v>67930</v>
      </c>
      <c r="F3647" t="s">
        <v>2546</v>
      </c>
      <c r="G3647" s="167">
        <v>253248.1</v>
      </c>
      <c r="H3647">
        <v>-88636.84</v>
      </c>
      <c r="I3647">
        <v>164611.26</v>
      </c>
      <c r="J3647" s="181">
        <v>37797</v>
      </c>
      <c r="K3647" s="183">
        <v>2003</v>
      </c>
      <c r="L3647" t="s">
        <v>629</v>
      </c>
    </row>
    <row r="3648" spans="2:12" ht="12.75" customHeight="1">
      <c r="B3648">
        <v>70</v>
      </c>
      <c r="C3648">
        <v>3000</v>
      </c>
      <c r="D3648" s="181">
        <v>37773</v>
      </c>
      <c r="E3648">
        <v>67932</v>
      </c>
      <c r="F3648" t="s">
        <v>1257</v>
      </c>
      <c r="G3648" s="167">
        <v>164688.39000000001</v>
      </c>
      <c r="H3648">
        <v>-49177.78</v>
      </c>
      <c r="I3648">
        <v>115510.61</v>
      </c>
      <c r="J3648" s="181">
        <v>37773</v>
      </c>
      <c r="K3648" s="183">
        <v>2003</v>
      </c>
      <c r="L3648" t="s">
        <v>629</v>
      </c>
    </row>
    <row r="3649" spans="2:12" ht="12.75" customHeight="1">
      <c r="B3649">
        <v>70</v>
      </c>
      <c r="C3649">
        <v>3000</v>
      </c>
      <c r="D3649" s="181">
        <v>38139</v>
      </c>
      <c r="E3649">
        <v>67978</v>
      </c>
      <c r="F3649" t="s">
        <v>3463</v>
      </c>
      <c r="G3649" s="167">
        <v>65897.3</v>
      </c>
      <c r="H3649">
        <v>-14186.22</v>
      </c>
      <c r="I3649">
        <v>51711.08</v>
      </c>
      <c r="J3649" s="181">
        <v>38139</v>
      </c>
      <c r="K3649" s="183">
        <v>2004</v>
      </c>
      <c r="L3649" t="s">
        <v>629</v>
      </c>
    </row>
    <row r="3650" spans="2:12" ht="12.75" customHeight="1">
      <c r="B3650">
        <v>70</v>
      </c>
      <c r="C3650">
        <v>3000</v>
      </c>
      <c r="D3650" s="181">
        <v>38139</v>
      </c>
      <c r="E3650">
        <v>67979</v>
      </c>
      <c r="F3650" t="s">
        <v>2452</v>
      </c>
      <c r="G3650" s="167">
        <v>719667.89</v>
      </c>
      <c r="H3650">
        <v>-154928.5</v>
      </c>
      <c r="I3650">
        <v>564739.39</v>
      </c>
      <c r="J3650" s="181">
        <v>38139</v>
      </c>
      <c r="K3650" s="183">
        <v>2004</v>
      </c>
      <c r="L3650" t="s">
        <v>629</v>
      </c>
    </row>
    <row r="3651" spans="2:12" ht="12.75" customHeight="1">
      <c r="B3651">
        <v>70</v>
      </c>
      <c r="C3651">
        <v>3000</v>
      </c>
      <c r="D3651" s="181">
        <v>38139</v>
      </c>
      <c r="E3651">
        <v>67980</v>
      </c>
      <c r="F3651" t="s">
        <v>3604</v>
      </c>
      <c r="G3651" s="167">
        <v>17285.36</v>
      </c>
      <c r="H3651">
        <v>-5581.73</v>
      </c>
      <c r="I3651">
        <v>11703.63</v>
      </c>
      <c r="J3651" s="181">
        <v>38139</v>
      </c>
      <c r="K3651" s="183">
        <v>2004</v>
      </c>
      <c r="L3651" t="s">
        <v>629</v>
      </c>
    </row>
    <row r="3652" spans="2:12" ht="12.75" customHeight="1">
      <c r="B3652">
        <v>70</v>
      </c>
      <c r="C3652">
        <v>3000</v>
      </c>
      <c r="D3652" s="181">
        <v>38139</v>
      </c>
      <c r="E3652">
        <v>67981</v>
      </c>
      <c r="F3652" t="s">
        <v>1840</v>
      </c>
      <c r="G3652" s="167">
        <v>94157.16</v>
      </c>
      <c r="H3652">
        <v>-20269.939999999999</v>
      </c>
      <c r="I3652">
        <v>73887.22</v>
      </c>
      <c r="J3652" s="181">
        <v>38139</v>
      </c>
      <c r="K3652" s="183">
        <v>2004</v>
      </c>
      <c r="L3652" t="s">
        <v>629</v>
      </c>
    </row>
    <row r="3653" spans="2:12" ht="12.75" customHeight="1">
      <c r="B3653">
        <v>70</v>
      </c>
      <c r="C3653">
        <v>3000</v>
      </c>
      <c r="D3653" s="181">
        <v>38139</v>
      </c>
      <c r="E3653">
        <v>67988</v>
      </c>
      <c r="F3653" t="s">
        <v>420</v>
      </c>
      <c r="G3653" s="167">
        <v>11206.62</v>
      </c>
      <c r="H3653">
        <v>-3618.81</v>
      </c>
      <c r="I3653">
        <v>7587.81</v>
      </c>
      <c r="J3653" s="181">
        <v>38139</v>
      </c>
      <c r="K3653" s="183">
        <v>2004</v>
      </c>
      <c r="L3653" t="s">
        <v>629</v>
      </c>
    </row>
    <row r="3654" spans="2:12" ht="12.75" customHeight="1">
      <c r="B3654">
        <v>70</v>
      </c>
      <c r="C3654">
        <v>3000</v>
      </c>
      <c r="D3654" s="181">
        <v>38139</v>
      </c>
      <c r="E3654">
        <v>67991</v>
      </c>
      <c r="F3654" t="s">
        <v>332</v>
      </c>
      <c r="G3654" s="167">
        <v>524211.17</v>
      </c>
      <c r="H3654">
        <v>-112851.01</v>
      </c>
      <c r="I3654">
        <v>411360.16</v>
      </c>
      <c r="J3654" s="181">
        <v>38139</v>
      </c>
      <c r="K3654" s="183">
        <v>2004</v>
      </c>
      <c r="L3654" t="s">
        <v>629</v>
      </c>
    </row>
    <row r="3655" spans="2:12" ht="12.75" customHeight="1">
      <c r="B3655">
        <v>70</v>
      </c>
      <c r="C3655">
        <v>3000</v>
      </c>
      <c r="D3655" s="181">
        <v>38139</v>
      </c>
      <c r="E3655">
        <v>67993</v>
      </c>
      <c r="F3655" t="s">
        <v>2439</v>
      </c>
      <c r="G3655" s="167">
        <v>325671.53000000003</v>
      </c>
      <c r="H3655">
        <v>-70109.84</v>
      </c>
      <c r="I3655">
        <v>255561.69</v>
      </c>
      <c r="J3655" s="181">
        <v>38139</v>
      </c>
      <c r="K3655" s="183">
        <v>2004</v>
      </c>
      <c r="L3655" t="s">
        <v>629</v>
      </c>
    </row>
    <row r="3656" spans="2:12" ht="12.75" customHeight="1">
      <c r="B3656">
        <v>70</v>
      </c>
      <c r="C3656">
        <v>3000</v>
      </c>
      <c r="D3656" s="181">
        <v>38139</v>
      </c>
      <c r="E3656">
        <v>67995</v>
      </c>
      <c r="F3656" t="s">
        <v>2432</v>
      </c>
      <c r="G3656" s="167">
        <v>257535.57</v>
      </c>
      <c r="H3656">
        <v>-66530.03</v>
      </c>
      <c r="I3656">
        <v>191005.54</v>
      </c>
      <c r="J3656" s="181">
        <v>38139</v>
      </c>
      <c r="K3656" s="183">
        <v>2004</v>
      </c>
      <c r="L3656" t="s">
        <v>629</v>
      </c>
    </row>
    <row r="3657" spans="2:12" ht="12.75" customHeight="1">
      <c r="B3657">
        <v>70</v>
      </c>
      <c r="C3657">
        <v>3000</v>
      </c>
      <c r="D3657" s="181">
        <v>33085</v>
      </c>
      <c r="E3657">
        <v>68028</v>
      </c>
      <c r="F3657" t="s">
        <v>1690</v>
      </c>
      <c r="G3657" s="167">
        <v>40171</v>
      </c>
      <c r="H3657">
        <v>-40171</v>
      </c>
      <c r="I3657">
        <v>0</v>
      </c>
      <c r="J3657" s="181">
        <v>33085</v>
      </c>
      <c r="K3657" s="183">
        <v>1990</v>
      </c>
      <c r="L3657" t="s">
        <v>629</v>
      </c>
    </row>
    <row r="3658" spans="2:12" ht="12.75" customHeight="1">
      <c r="B3658">
        <v>70</v>
      </c>
      <c r="C3658">
        <v>3000</v>
      </c>
      <c r="D3658" s="181">
        <v>36402</v>
      </c>
      <c r="E3658">
        <v>68070</v>
      </c>
      <c r="F3658" t="s">
        <v>846</v>
      </c>
      <c r="G3658" s="167">
        <v>6191.5</v>
      </c>
      <c r="H3658">
        <v>-4540.43</v>
      </c>
      <c r="I3658">
        <v>1651.07</v>
      </c>
      <c r="J3658" s="181">
        <v>36402</v>
      </c>
      <c r="K3658" s="183">
        <v>1999</v>
      </c>
      <c r="L3658" t="s">
        <v>629</v>
      </c>
    </row>
    <row r="3659" spans="2:12" ht="12.75" customHeight="1">
      <c r="B3659">
        <v>70</v>
      </c>
      <c r="C3659">
        <v>3000</v>
      </c>
      <c r="D3659" s="181">
        <v>36494</v>
      </c>
      <c r="E3659">
        <v>68073</v>
      </c>
      <c r="F3659" t="s">
        <v>1005</v>
      </c>
      <c r="G3659" s="167">
        <v>5410.09</v>
      </c>
      <c r="H3659">
        <v>-4790.1899999999996</v>
      </c>
      <c r="I3659">
        <v>619.9</v>
      </c>
      <c r="J3659" s="181">
        <v>36494</v>
      </c>
      <c r="K3659" s="183">
        <v>1999</v>
      </c>
      <c r="L3659" t="s">
        <v>629</v>
      </c>
    </row>
    <row r="3660" spans="2:12" ht="12.75" customHeight="1">
      <c r="B3660">
        <v>70</v>
      </c>
      <c r="C3660">
        <v>3000</v>
      </c>
      <c r="D3660" s="181">
        <v>36341</v>
      </c>
      <c r="E3660">
        <v>68076</v>
      </c>
      <c r="F3660" t="s">
        <v>1237</v>
      </c>
      <c r="G3660" s="167">
        <v>7120</v>
      </c>
      <c r="H3660">
        <v>-6675</v>
      </c>
      <c r="I3660">
        <v>445</v>
      </c>
      <c r="J3660" s="181">
        <v>36341</v>
      </c>
      <c r="K3660" s="183">
        <v>1999</v>
      </c>
      <c r="L3660" t="s">
        <v>629</v>
      </c>
    </row>
    <row r="3661" spans="2:12" ht="12.75" customHeight="1">
      <c r="B3661">
        <v>70</v>
      </c>
      <c r="C3661">
        <v>3000</v>
      </c>
      <c r="D3661" s="181">
        <v>36678</v>
      </c>
      <c r="E3661">
        <v>68078</v>
      </c>
      <c r="F3661" t="s">
        <v>3711</v>
      </c>
      <c r="G3661" s="167">
        <v>419992.32000000001</v>
      </c>
      <c r="H3661">
        <v>-345618.68</v>
      </c>
      <c r="I3661">
        <v>74373.64</v>
      </c>
      <c r="J3661" s="181">
        <v>36678</v>
      </c>
      <c r="K3661" s="183">
        <v>2000</v>
      </c>
      <c r="L3661" t="s">
        <v>629</v>
      </c>
    </row>
    <row r="3662" spans="2:12" ht="12.75" customHeight="1">
      <c r="B3662">
        <v>70</v>
      </c>
      <c r="C3662">
        <v>3000</v>
      </c>
      <c r="D3662" s="181">
        <v>37043</v>
      </c>
      <c r="E3662">
        <v>68109</v>
      </c>
      <c r="F3662" t="s">
        <v>2902</v>
      </c>
      <c r="G3662" s="167">
        <v>17404.52</v>
      </c>
      <c r="H3662">
        <v>-16195.87</v>
      </c>
      <c r="I3662">
        <v>1208.6500000000001</v>
      </c>
      <c r="J3662" s="181">
        <v>37043</v>
      </c>
      <c r="K3662" s="183">
        <v>2001</v>
      </c>
      <c r="L3662" t="s">
        <v>629</v>
      </c>
    </row>
    <row r="3663" spans="2:12" ht="12.75" customHeight="1">
      <c r="B3663">
        <v>70</v>
      </c>
      <c r="C3663">
        <v>3000</v>
      </c>
      <c r="D3663" s="181">
        <v>37346</v>
      </c>
      <c r="E3663">
        <v>68113</v>
      </c>
      <c r="F3663" t="s">
        <v>294</v>
      </c>
      <c r="G3663" s="167">
        <v>56389</v>
      </c>
      <c r="H3663">
        <v>-33480.97</v>
      </c>
      <c r="I3663">
        <v>22908.03</v>
      </c>
      <c r="J3663" s="181">
        <v>37346</v>
      </c>
      <c r="K3663" s="183">
        <v>2002</v>
      </c>
      <c r="L3663" t="s">
        <v>629</v>
      </c>
    </row>
    <row r="3664" spans="2:12" ht="12.75" customHeight="1">
      <c r="B3664">
        <v>70</v>
      </c>
      <c r="C3664">
        <v>3000</v>
      </c>
      <c r="D3664" s="181">
        <v>37315</v>
      </c>
      <c r="E3664">
        <v>68114</v>
      </c>
      <c r="F3664" t="s">
        <v>1888</v>
      </c>
      <c r="G3664" s="167">
        <v>315476.65999999997</v>
      </c>
      <c r="H3664">
        <v>-190600.48</v>
      </c>
      <c r="I3664">
        <v>124876.18</v>
      </c>
      <c r="J3664" s="181">
        <v>37315</v>
      </c>
      <c r="K3664" s="183">
        <v>2002</v>
      </c>
      <c r="L3664" t="s">
        <v>629</v>
      </c>
    </row>
    <row r="3665" spans="2:12" ht="12.75" customHeight="1">
      <c r="B3665">
        <v>70</v>
      </c>
      <c r="C3665">
        <v>3000</v>
      </c>
      <c r="D3665" s="181">
        <v>34516</v>
      </c>
      <c r="E3665">
        <v>68167</v>
      </c>
      <c r="F3665" t="s">
        <v>876</v>
      </c>
      <c r="G3665" s="167">
        <v>152089</v>
      </c>
      <c r="H3665">
        <v>-129637.24</v>
      </c>
      <c r="I3665">
        <v>22451.759999999998</v>
      </c>
      <c r="J3665" s="181">
        <v>34516</v>
      </c>
      <c r="K3665" s="183">
        <v>1994</v>
      </c>
      <c r="L3665" t="s">
        <v>629</v>
      </c>
    </row>
    <row r="3666" spans="2:12" ht="12.75" customHeight="1">
      <c r="B3666">
        <v>70</v>
      </c>
      <c r="C3666">
        <v>3000</v>
      </c>
      <c r="D3666" s="181">
        <v>35048</v>
      </c>
      <c r="E3666">
        <v>68174</v>
      </c>
      <c r="F3666" t="s">
        <v>2298</v>
      </c>
      <c r="G3666" s="167">
        <v>15000</v>
      </c>
      <c r="H3666">
        <v>-15000</v>
      </c>
      <c r="I3666">
        <v>0</v>
      </c>
      <c r="J3666" s="181">
        <v>35048</v>
      </c>
      <c r="K3666" s="183">
        <v>1995</v>
      </c>
      <c r="L3666" t="s">
        <v>629</v>
      </c>
    </row>
    <row r="3667" spans="2:12" ht="12.75" customHeight="1">
      <c r="B3667">
        <v>70</v>
      </c>
      <c r="C3667">
        <v>3000</v>
      </c>
      <c r="D3667" s="181">
        <v>35048</v>
      </c>
      <c r="E3667">
        <v>68176</v>
      </c>
      <c r="F3667" t="s">
        <v>2098</v>
      </c>
      <c r="G3667" s="167">
        <v>45000</v>
      </c>
      <c r="H3667">
        <v>-45000</v>
      </c>
      <c r="I3667">
        <v>0</v>
      </c>
      <c r="J3667" s="181">
        <v>35048</v>
      </c>
      <c r="K3667" s="183">
        <v>1995</v>
      </c>
      <c r="L3667" t="s">
        <v>629</v>
      </c>
    </row>
    <row r="3668" spans="2:12" ht="12.75" customHeight="1">
      <c r="B3668">
        <v>70</v>
      </c>
      <c r="C3668">
        <v>3000</v>
      </c>
      <c r="D3668" s="181">
        <v>35048</v>
      </c>
      <c r="E3668">
        <v>68180</v>
      </c>
      <c r="F3668" t="s">
        <v>1260</v>
      </c>
      <c r="G3668" s="167">
        <v>5000</v>
      </c>
      <c r="H3668">
        <v>-5000</v>
      </c>
      <c r="I3668">
        <v>0</v>
      </c>
      <c r="J3668" s="181">
        <v>35048</v>
      </c>
      <c r="K3668" s="183">
        <v>1995</v>
      </c>
      <c r="L3668" t="s">
        <v>629</v>
      </c>
    </row>
    <row r="3669" spans="2:12" ht="12.75" customHeight="1">
      <c r="B3669">
        <v>70</v>
      </c>
      <c r="C3669">
        <v>3000</v>
      </c>
      <c r="D3669" s="181">
        <v>35048</v>
      </c>
      <c r="E3669">
        <v>68181</v>
      </c>
      <c r="F3669" t="s">
        <v>2092</v>
      </c>
      <c r="G3669" s="167">
        <v>15000</v>
      </c>
      <c r="H3669">
        <v>-15000</v>
      </c>
      <c r="I3669">
        <v>0</v>
      </c>
      <c r="J3669" s="181">
        <v>35048</v>
      </c>
      <c r="K3669" s="183">
        <v>1995</v>
      </c>
      <c r="L3669" t="s">
        <v>629</v>
      </c>
    </row>
    <row r="3670" spans="2:12" ht="12.75" customHeight="1">
      <c r="B3670">
        <v>70</v>
      </c>
      <c r="C3670">
        <v>3000</v>
      </c>
      <c r="D3670" s="181">
        <v>35048</v>
      </c>
      <c r="E3670">
        <v>68182</v>
      </c>
      <c r="F3670" t="s">
        <v>680</v>
      </c>
      <c r="G3670" s="167">
        <v>125000</v>
      </c>
      <c r="H3670">
        <v>-125000</v>
      </c>
      <c r="I3670">
        <v>0</v>
      </c>
      <c r="J3670" s="181">
        <v>35048</v>
      </c>
      <c r="K3670" s="183">
        <v>1995</v>
      </c>
      <c r="L3670" t="s">
        <v>629</v>
      </c>
    </row>
    <row r="3671" spans="2:12" ht="12.75" customHeight="1">
      <c r="B3671">
        <v>70</v>
      </c>
      <c r="C3671">
        <v>3000</v>
      </c>
      <c r="D3671" s="181">
        <v>35048</v>
      </c>
      <c r="E3671">
        <v>68184</v>
      </c>
      <c r="F3671" t="s">
        <v>1121</v>
      </c>
      <c r="G3671" s="167">
        <v>75000</v>
      </c>
      <c r="H3671">
        <v>-75000</v>
      </c>
      <c r="I3671">
        <v>0</v>
      </c>
      <c r="J3671" s="181">
        <v>35048</v>
      </c>
      <c r="K3671" s="183">
        <v>1995</v>
      </c>
      <c r="L3671" t="s">
        <v>629</v>
      </c>
    </row>
    <row r="3672" spans="2:12" ht="12.75" customHeight="1">
      <c r="B3672">
        <v>70</v>
      </c>
      <c r="C3672">
        <v>3000</v>
      </c>
      <c r="D3672" s="181">
        <v>35048</v>
      </c>
      <c r="E3672">
        <v>68185</v>
      </c>
      <c r="F3672" t="s">
        <v>2095</v>
      </c>
      <c r="G3672" s="167">
        <v>35000</v>
      </c>
      <c r="H3672">
        <v>-35000</v>
      </c>
      <c r="I3672">
        <v>0</v>
      </c>
      <c r="J3672" s="181">
        <v>35048</v>
      </c>
      <c r="K3672" s="183">
        <v>1995</v>
      </c>
      <c r="L3672" t="s">
        <v>629</v>
      </c>
    </row>
    <row r="3673" spans="2:12" ht="12.75" customHeight="1">
      <c r="B3673">
        <v>70</v>
      </c>
      <c r="C3673">
        <v>3000</v>
      </c>
      <c r="D3673" s="181">
        <v>35048</v>
      </c>
      <c r="E3673">
        <v>68186</v>
      </c>
      <c r="F3673" t="s">
        <v>2292</v>
      </c>
      <c r="G3673" s="167">
        <v>15000</v>
      </c>
      <c r="H3673">
        <v>-15000</v>
      </c>
      <c r="I3673">
        <v>0</v>
      </c>
      <c r="J3673" s="181">
        <v>35048</v>
      </c>
      <c r="K3673" s="183">
        <v>1995</v>
      </c>
      <c r="L3673" t="s">
        <v>629</v>
      </c>
    </row>
    <row r="3674" spans="2:12" ht="12.75" customHeight="1">
      <c r="B3674">
        <v>70</v>
      </c>
      <c r="C3674">
        <v>3000</v>
      </c>
      <c r="D3674" s="181">
        <v>35048</v>
      </c>
      <c r="E3674">
        <v>68187</v>
      </c>
      <c r="F3674" t="s">
        <v>2096</v>
      </c>
      <c r="G3674" s="167">
        <v>35000</v>
      </c>
      <c r="H3674">
        <v>-32326.39</v>
      </c>
      <c r="I3674">
        <v>2673.61</v>
      </c>
      <c r="J3674" s="181">
        <v>35048</v>
      </c>
      <c r="K3674" s="183">
        <v>1995</v>
      </c>
      <c r="L3674" t="s">
        <v>629</v>
      </c>
    </row>
    <row r="3675" spans="2:12" ht="12.75" customHeight="1">
      <c r="B3675">
        <v>70</v>
      </c>
      <c r="C3675">
        <v>3000</v>
      </c>
      <c r="D3675" s="181">
        <v>35048</v>
      </c>
      <c r="E3675">
        <v>68188</v>
      </c>
      <c r="F3675" t="s">
        <v>2091</v>
      </c>
      <c r="G3675" s="167">
        <v>15000</v>
      </c>
      <c r="H3675">
        <v>-13854.17</v>
      </c>
      <c r="I3675">
        <v>1145.83</v>
      </c>
      <c r="J3675" s="181">
        <v>35048</v>
      </c>
      <c r="K3675" s="183">
        <v>1995</v>
      </c>
      <c r="L3675" t="s">
        <v>629</v>
      </c>
    </row>
    <row r="3676" spans="2:12" ht="12.75" customHeight="1">
      <c r="B3676">
        <v>70</v>
      </c>
      <c r="C3676">
        <v>3000</v>
      </c>
      <c r="D3676" s="181">
        <v>35048</v>
      </c>
      <c r="E3676">
        <v>68190</v>
      </c>
      <c r="F3676" t="s">
        <v>268</v>
      </c>
      <c r="G3676" s="167">
        <v>125000</v>
      </c>
      <c r="H3676">
        <v>-115451.39</v>
      </c>
      <c r="I3676">
        <v>9548.61</v>
      </c>
      <c r="J3676" s="181">
        <v>35048</v>
      </c>
      <c r="K3676" s="183">
        <v>1995</v>
      </c>
      <c r="L3676" t="s">
        <v>629</v>
      </c>
    </row>
    <row r="3677" spans="2:12" ht="12.75" customHeight="1">
      <c r="B3677">
        <v>70</v>
      </c>
      <c r="C3677">
        <v>3000</v>
      </c>
      <c r="D3677" s="181">
        <v>35048</v>
      </c>
      <c r="E3677">
        <v>68191</v>
      </c>
      <c r="F3677" t="s">
        <v>266</v>
      </c>
      <c r="G3677" s="167">
        <v>55000</v>
      </c>
      <c r="H3677">
        <v>-50798.61</v>
      </c>
      <c r="I3677">
        <v>4201.3900000000003</v>
      </c>
      <c r="J3677" s="181">
        <v>35048</v>
      </c>
      <c r="K3677" s="183">
        <v>1995</v>
      </c>
      <c r="L3677" t="s">
        <v>629</v>
      </c>
    </row>
    <row r="3678" spans="2:12" ht="12.75" customHeight="1">
      <c r="B3678">
        <v>70</v>
      </c>
      <c r="C3678">
        <v>3000</v>
      </c>
      <c r="D3678" s="181">
        <v>37944</v>
      </c>
      <c r="E3678">
        <v>68254</v>
      </c>
      <c r="F3678" t="s">
        <v>3372</v>
      </c>
      <c r="G3678" s="167">
        <v>16209.93</v>
      </c>
      <c r="H3678">
        <v>-6247.57</v>
      </c>
      <c r="I3678">
        <v>9962.36</v>
      </c>
      <c r="J3678" s="181">
        <v>37944</v>
      </c>
      <c r="K3678" s="183">
        <v>2003</v>
      </c>
      <c r="L3678" t="s">
        <v>629</v>
      </c>
    </row>
    <row r="3679" spans="2:12" ht="12.75" customHeight="1">
      <c r="B3679">
        <v>70</v>
      </c>
      <c r="C3679">
        <v>3000</v>
      </c>
      <c r="D3679" s="181">
        <v>37773</v>
      </c>
      <c r="E3679">
        <v>68258</v>
      </c>
      <c r="F3679" t="s">
        <v>3428</v>
      </c>
      <c r="G3679" s="167">
        <v>23293</v>
      </c>
      <c r="H3679">
        <v>-10433.33</v>
      </c>
      <c r="I3679">
        <v>12859.67</v>
      </c>
      <c r="J3679" s="181">
        <v>37773</v>
      </c>
      <c r="K3679" s="183">
        <v>2003</v>
      </c>
      <c r="L3679" t="s">
        <v>629</v>
      </c>
    </row>
    <row r="3680" spans="2:12" ht="12.75" customHeight="1">
      <c r="B3680">
        <v>70</v>
      </c>
      <c r="C3680">
        <v>3000</v>
      </c>
      <c r="D3680" s="181">
        <v>37928</v>
      </c>
      <c r="E3680">
        <v>68259</v>
      </c>
      <c r="F3680" t="s">
        <v>3371</v>
      </c>
      <c r="G3680" s="167">
        <v>30830.85</v>
      </c>
      <c r="H3680">
        <v>-12203.89</v>
      </c>
      <c r="I3680">
        <v>18626.96</v>
      </c>
      <c r="J3680" s="181">
        <v>37928</v>
      </c>
      <c r="K3680" s="183">
        <v>2003</v>
      </c>
      <c r="L3680" t="s">
        <v>629</v>
      </c>
    </row>
    <row r="3681" spans="2:12" ht="12.75" customHeight="1">
      <c r="B3681">
        <v>70</v>
      </c>
      <c r="C3681">
        <v>3000</v>
      </c>
      <c r="D3681" s="181">
        <v>38139</v>
      </c>
      <c r="E3681">
        <v>68310</v>
      </c>
      <c r="F3681" t="s">
        <v>1345</v>
      </c>
      <c r="G3681" s="167">
        <v>39727.949999999997</v>
      </c>
      <c r="H3681">
        <v>-6842.04</v>
      </c>
      <c r="I3681">
        <v>32885.910000000003</v>
      </c>
      <c r="J3681" s="181">
        <v>38139</v>
      </c>
      <c r="K3681" s="183">
        <v>2004</v>
      </c>
      <c r="L3681" t="s">
        <v>629</v>
      </c>
    </row>
    <row r="3682" spans="2:12" ht="12.75" customHeight="1">
      <c r="B3682">
        <v>70</v>
      </c>
      <c r="C3682">
        <v>3000</v>
      </c>
      <c r="D3682" s="181">
        <v>38139</v>
      </c>
      <c r="E3682">
        <v>68311</v>
      </c>
      <c r="F3682" t="s">
        <v>3662</v>
      </c>
      <c r="G3682" s="167">
        <v>30820.83</v>
      </c>
      <c r="H3682">
        <v>-6635.03</v>
      </c>
      <c r="I3682">
        <v>24185.8</v>
      </c>
      <c r="J3682" s="181">
        <v>38139</v>
      </c>
      <c r="K3682" s="183">
        <v>2004</v>
      </c>
      <c r="L3682" t="s">
        <v>629</v>
      </c>
    </row>
    <row r="3683" spans="2:12" ht="12.75" customHeight="1">
      <c r="B3683">
        <v>70</v>
      </c>
      <c r="C3683">
        <v>3000</v>
      </c>
      <c r="D3683" s="181">
        <v>38139</v>
      </c>
      <c r="E3683">
        <v>68312</v>
      </c>
      <c r="F3683" t="s">
        <v>3599</v>
      </c>
      <c r="G3683" s="167">
        <v>13857.96</v>
      </c>
      <c r="H3683">
        <v>-2386.64</v>
      </c>
      <c r="I3683">
        <v>11471.32</v>
      </c>
      <c r="J3683" s="181">
        <v>38139</v>
      </c>
      <c r="K3683" s="183">
        <v>2004</v>
      </c>
      <c r="L3683" t="s">
        <v>629</v>
      </c>
    </row>
    <row r="3684" spans="2:12" ht="12.75" customHeight="1">
      <c r="B3684">
        <v>70</v>
      </c>
      <c r="C3684">
        <v>3000</v>
      </c>
      <c r="D3684" s="181">
        <v>38139</v>
      </c>
      <c r="E3684">
        <v>68313</v>
      </c>
      <c r="F3684" t="s">
        <v>1347</v>
      </c>
      <c r="G3684" s="167">
        <v>40579.26</v>
      </c>
      <c r="H3684">
        <v>-8735.82</v>
      </c>
      <c r="I3684">
        <v>31843.439999999999</v>
      </c>
      <c r="J3684" s="181">
        <v>38139</v>
      </c>
      <c r="K3684" s="183">
        <v>2004</v>
      </c>
      <c r="L3684" t="s">
        <v>629</v>
      </c>
    </row>
    <row r="3685" spans="2:12" ht="12.75" customHeight="1">
      <c r="B3685">
        <v>70</v>
      </c>
      <c r="C3685">
        <v>3000</v>
      </c>
      <c r="D3685" s="181">
        <v>38139</v>
      </c>
      <c r="E3685">
        <v>68314</v>
      </c>
      <c r="F3685" t="s">
        <v>3460</v>
      </c>
      <c r="G3685" s="167">
        <v>51393.78</v>
      </c>
      <c r="H3685">
        <v>-11063.94</v>
      </c>
      <c r="I3685">
        <v>40329.839999999997</v>
      </c>
      <c r="J3685" s="181">
        <v>38139</v>
      </c>
      <c r="K3685" s="183">
        <v>2004</v>
      </c>
      <c r="L3685" t="s">
        <v>629</v>
      </c>
    </row>
    <row r="3686" spans="2:12" ht="12.75" customHeight="1">
      <c r="B3686">
        <v>70</v>
      </c>
      <c r="C3686">
        <v>3000</v>
      </c>
      <c r="D3686" s="181">
        <v>38139</v>
      </c>
      <c r="E3686">
        <v>68315</v>
      </c>
      <c r="F3686" t="s">
        <v>3601</v>
      </c>
      <c r="G3686" s="167">
        <v>15208.15</v>
      </c>
      <c r="H3686">
        <v>-4910.97</v>
      </c>
      <c r="I3686">
        <v>10297.18</v>
      </c>
      <c r="J3686" s="181">
        <v>38139</v>
      </c>
      <c r="K3686" s="183">
        <v>2004</v>
      </c>
      <c r="L3686" t="s">
        <v>629</v>
      </c>
    </row>
    <row r="3687" spans="2:12" ht="12.75" customHeight="1">
      <c r="B3687">
        <v>70</v>
      </c>
      <c r="C3687">
        <v>3000</v>
      </c>
      <c r="D3687" s="181">
        <v>38139</v>
      </c>
      <c r="E3687">
        <v>68316</v>
      </c>
      <c r="F3687" t="s">
        <v>1845</v>
      </c>
      <c r="G3687" s="167">
        <v>103598.97</v>
      </c>
      <c r="H3687">
        <v>-22302.560000000001</v>
      </c>
      <c r="I3687">
        <v>81296.41</v>
      </c>
      <c r="J3687" s="181">
        <v>38139</v>
      </c>
      <c r="K3687" s="183">
        <v>2004</v>
      </c>
      <c r="L3687" t="s">
        <v>629</v>
      </c>
    </row>
    <row r="3688" spans="2:12" ht="12.75" customHeight="1">
      <c r="B3688">
        <v>70</v>
      </c>
      <c r="C3688">
        <v>3000</v>
      </c>
      <c r="D3688" s="181">
        <v>38139</v>
      </c>
      <c r="E3688">
        <v>68317</v>
      </c>
      <c r="F3688" t="s">
        <v>3657</v>
      </c>
      <c r="G3688" s="167">
        <v>20842.990000000002</v>
      </c>
      <c r="H3688">
        <v>-4487.04</v>
      </c>
      <c r="I3688">
        <v>16355.95</v>
      </c>
      <c r="J3688" s="181">
        <v>38139</v>
      </c>
      <c r="K3688" s="183">
        <v>2004</v>
      </c>
      <c r="L3688" t="s">
        <v>629</v>
      </c>
    </row>
    <row r="3689" spans="2:12" ht="12.75" customHeight="1">
      <c r="B3689">
        <v>70</v>
      </c>
      <c r="C3689">
        <v>3000</v>
      </c>
      <c r="D3689" s="181">
        <v>38139</v>
      </c>
      <c r="E3689">
        <v>68325</v>
      </c>
      <c r="F3689" t="s">
        <v>1846</v>
      </c>
      <c r="G3689" s="167">
        <v>109305.32</v>
      </c>
      <c r="H3689">
        <v>-23531.02</v>
      </c>
      <c r="I3689">
        <v>85774.3</v>
      </c>
      <c r="J3689" s="181">
        <v>38139</v>
      </c>
      <c r="K3689" s="183">
        <v>2004</v>
      </c>
      <c r="L3689" t="s">
        <v>629</v>
      </c>
    </row>
    <row r="3690" spans="2:12" ht="12.75" customHeight="1">
      <c r="B3690">
        <v>70</v>
      </c>
      <c r="C3690">
        <v>3000</v>
      </c>
      <c r="D3690" s="181">
        <v>38350</v>
      </c>
      <c r="E3690">
        <v>68333</v>
      </c>
      <c r="F3690" t="s">
        <v>335</v>
      </c>
      <c r="G3690" s="167">
        <v>27659.72</v>
      </c>
      <c r="H3690">
        <v>-4609.96</v>
      </c>
      <c r="I3690">
        <v>23049.759999999998</v>
      </c>
      <c r="J3690" s="181">
        <v>38350</v>
      </c>
      <c r="K3690" s="183">
        <v>2004</v>
      </c>
      <c r="L3690" t="s">
        <v>629</v>
      </c>
    </row>
    <row r="3691" spans="2:12" ht="12.75" customHeight="1">
      <c r="B3691">
        <v>70</v>
      </c>
      <c r="C3691">
        <v>3000</v>
      </c>
      <c r="D3691" s="181">
        <v>37773</v>
      </c>
      <c r="E3691">
        <v>68597</v>
      </c>
      <c r="F3691" t="s">
        <v>1543</v>
      </c>
      <c r="G3691" s="167">
        <v>287139.87</v>
      </c>
      <c r="H3691">
        <v>-128614.73</v>
      </c>
      <c r="I3691">
        <v>158525.14000000001</v>
      </c>
      <c r="J3691" s="181">
        <v>37773</v>
      </c>
      <c r="K3691" s="183">
        <v>2003</v>
      </c>
      <c r="L3691" t="s">
        <v>629</v>
      </c>
    </row>
    <row r="3692" spans="2:12" ht="12.75" customHeight="1">
      <c r="B3692">
        <v>70</v>
      </c>
      <c r="C3692">
        <v>3000</v>
      </c>
      <c r="D3692" s="181">
        <v>35780</v>
      </c>
      <c r="E3692">
        <v>68685</v>
      </c>
      <c r="F3692" t="s">
        <v>1434</v>
      </c>
      <c r="G3692" s="167">
        <v>16140.56</v>
      </c>
      <c r="H3692">
        <v>-16140.56</v>
      </c>
      <c r="I3692">
        <v>0</v>
      </c>
      <c r="J3692" s="181">
        <v>35780</v>
      </c>
      <c r="K3692" s="183">
        <v>1997</v>
      </c>
      <c r="L3692" t="s">
        <v>629</v>
      </c>
    </row>
    <row r="3693" spans="2:12" ht="12.75" customHeight="1">
      <c r="B3693">
        <v>70</v>
      </c>
      <c r="C3693">
        <v>3000</v>
      </c>
      <c r="D3693" s="181">
        <v>35727</v>
      </c>
      <c r="E3693">
        <v>68691</v>
      </c>
      <c r="F3693" t="s">
        <v>3717</v>
      </c>
      <c r="G3693" s="167">
        <v>4014.65</v>
      </c>
      <c r="H3693">
        <v>-4014.65</v>
      </c>
      <c r="I3693">
        <v>0</v>
      </c>
      <c r="J3693" s="181">
        <v>35727</v>
      </c>
      <c r="K3693" s="183">
        <v>1997</v>
      </c>
      <c r="L3693" t="s">
        <v>629</v>
      </c>
    </row>
    <row r="3694" spans="2:12" ht="12.75" customHeight="1">
      <c r="B3694">
        <v>70</v>
      </c>
      <c r="C3694">
        <v>3000</v>
      </c>
      <c r="D3694" s="181">
        <v>35726</v>
      </c>
      <c r="E3694">
        <v>68692</v>
      </c>
      <c r="F3694" t="s">
        <v>3716</v>
      </c>
      <c r="G3694" s="167">
        <v>12112.4</v>
      </c>
      <c r="H3694">
        <v>-12112.4</v>
      </c>
      <c r="I3694">
        <v>0</v>
      </c>
      <c r="J3694" s="181">
        <v>35726</v>
      </c>
      <c r="K3694" s="183">
        <v>1997</v>
      </c>
      <c r="L3694" t="s">
        <v>629</v>
      </c>
    </row>
    <row r="3695" spans="2:12" ht="12.75" customHeight="1">
      <c r="B3695">
        <v>70</v>
      </c>
      <c r="C3695">
        <v>3000</v>
      </c>
      <c r="D3695" s="181">
        <v>35730</v>
      </c>
      <c r="E3695">
        <v>68694</v>
      </c>
      <c r="F3695" t="s">
        <v>506</v>
      </c>
      <c r="G3695" s="167">
        <v>9954.2099999999991</v>
      </c>
      <c r="H3695">
        <v>-9954.2099999999991</v>
      </c>
      <c r="I3695">
        <v>0</v>
      </c>
      <c r="J3695" s="181">
        <v>35730</v>
      </c>
      <c r="K3695" s="183">
        <v>1997</v>
      </c>
      <c r="L3695" t="s">
        <v>629</v>
      </c>
    </row>
    <row r="3696" spans="2:12" ht="12.75" customHeight="1">
      <c r="B3696">
        <v>70</v>
      </c>
      <c r="C3696">
        <v>3000</v>
      </c>
      <c r="D3696" s="181">
        <v>35837</v>
      </c>
      <c r="E3696">
        <v>68697</v>
      </c>
      <c r="F3696" t="s">
        <v>376</v>
      </c>
      <c r="G3696" s="167">
        <v>5188.05</v>
      </c>
      <c r="H3696">
        <v>-5188.05</v>
      </c>
      <c r="I3696">
        <v>0</v>
      </c>
      <c r="J3696" s="181">
        <v>35837</v>
      </c>
      <c r="K3696" s="183">
        <v>1998</v>
      </c>
      <c r="L3696" t="s">
        <v>629</v>
      </c>
    </row>
    <row r="3697" spans="2:12" ht="12.75" customHeight="1">
      <c r="B3697">
        <v>70</v>
      </c>
      <c r="C3697">
        <v>3000</v>
      </c>
      <c r="D3697" s="181">
        <v>35765</v>
      </c>
      <c r="E3697">
        <v>68698</v>
      </c>
      <c r="F3697" t="s">
        <v>508</v>
      </c>
      <c r="G3697" s="167">
        <v>2460.8200000000002</v>
      </c>
      <c r="H3697">
        <v>-2460.8200000000002</v>
      </c>
      <c r="I3697">
        <v>0</v>
      </c>
      <c r="J3697" s="181">
        <v>35765</v>
      </c>
      <c r="K3697" s="183">
        <v>1997</v>
      </c>
      <c r="L3697" t="s">
        <v>629</v>
      </c>
    </row>
    <row r="3698" spans="2:12" ht="12.75" customHeight="1">
      <c r="B3698">
        <v>70</v>
      </c>
      <c r="C3698">
        <v>3000</v>
      </c>
      <c r="D3698" s="181">
        <v>36201</v>
      </c>
      <c r="E3698">
        <v>68720</v>
      </c>
      <c r="F3698" t="s">
        <v>528</v>
      </c>
      <c r="G3698" s="167">
        <v>65609.759999999995</v>
      </c>
      <c r="H3698">
        <v>-64926.33</v>
      </c>
      <c r="I3698">
        <v>683.43</v>
      </c>
      <c r="J3698" s="181">
        <v>36201</v>
      </c>
      <c r="K3698" s="183">
        <v>1999</v>
      </c>
      <c r="L3698" t="s">
        <v>629</v>
      </c>
    </row>
    <row r="3699" spans="2:12" ht="12.75" customHeight="1">
      <c r="B3699">
        <v>70</v>
      </c>
      <c r="C3699">
        <v>3000</v>
      </c>
      <c r="D3699" s="181">
        <v>36242</v>
      </c>
      <c r="E3699">
        <v>68724</v>
      </c>
      <c r="F3699" t="s">
        <v>1327</v>
      </c>
      <c r="G3699" s="167">
        <v>36489.129999999997</v>
      </c>
      <c r="H3699">
        <v>-23565.9</v>
      </c>
      <c r="I3699">
        <v>12923.23</v>
      </c>
      <c r="J3699" s="181">
        <v>36242</v>
      </c>
      <c r="K3699" s="183">
        <v>1999</v>
      </c>
      <c r="L3699" t="s">
        <v>629</v>
      </c>
    </row>
    <row r="3700" spans="2:12" ht="12.75" customHeight="1">
      <c r="B3700">
        <v>70</v>
      </c>
      <c r="C3700">
        <v>3000</v>
      </c>
      <c r="D3700" s="181">
        <v>36335</v>
      </c>
      <c r="E3700">
        <v>68755</v>
      </c>
      <c r="F3700" t="s">
        <v>1234</v>
      </c>
      <c r="G3700" s="167">
        <v>8894.6200000000008</v>
      </c>
      <c r="H3700">
        <v>-6670.96</v>
      </c>
      <c r="I3700">
        <v>2223.66</v>
      </c>
      <c r="J3700" s="181">
        <v>36335</v>
      </c>
      <c r="K3700" s="183">
        <v>1999</v>
      </c>
      <c r="L3700" t="s">
        <v>629</v>
      </c>
    </row>
    <row r="3701" spans="2:12" ht="12.75" customHeight="1">
      <c r="B3701">
        <v>70</v>
      </c>
      <c r="C3701">
        <v>3000</v>
      </c>
      <c r="D3701" s="181">
        <v>37072</v>
      </c>
      <c r="E3701">
        <v>68791</v>
      </c>
      <c r="F3701" t="s">
        <v>3347</v>
      </c>
      <c r="G3701" s="167">
        <v>18878.740000000002</v>
      </c>
      <c r="H3701">
        <v>-12979.13</v>
      </c>
      <c r="I3701">
        <v>5899.61</v>
      </c>
      <c r="J3701" s="181">
        <v>37072</v>
      </c>
      <c r="K3701" s="183">
        <v>2001</v>
      </c>
      <c r="L3701" t="s">
        <v>629</v>
      </c>
    </row>
    <row r="3702" spans="2:12" ht="12.75" customHeight="1">
      <c r="B3702">
        <v>70</v>
      </c>
      <c r="C3702">
        <v>3000</v>
      </c>
      <c r="D3702" s="181">
        <v>38139</v>
      </c>
      <c r="E3702">
        <v>69007</v>
      </c>
      <c r="F3702" t="s">
        <v>3600</v>
      </c>
      <c r="G3702" s="167">
        <v>14601.26</v>
      </c>
      <c r="H3702">
        <v>-3772</v>
      </c>
      <c r="I3702">
        <v>10829.26</v>
      </c>
      <c r="J3702" s="181">
        <v>38139</v>
      </c>
      <c r="K3702" s="183">
        <v>2004</v>
      </c>
      <c r="L3702" t="s">
        <v>629</v>
      </c>
    </row>
    <row r="3703" spans="2:12" ht="12.75" customHeight="1">
      <c r="B3703">
        <v>70</v>
      </c>
      <c r="C3703">
        <v>3000</v>
      </c>
      <c r="D3703" s="181">
        <v>38419</v>
      </c>
      <c r="E3703">
        <v>69041</v>
      </c>
      <c r="F3703" t="s">
        <v>1392</v>
      </c>
      <c r="G3703" s="167">
        <v>48324.85</v>
      </c>
      <c r="H3703">
        <v>-11074.45</v>
      </c>
      <c r="I3703">
        <v>37250.400000000001</v>
      </c>
      <c r="J3703" s="181">
        <v>38419</v>
      </c>
      <c r="K3703" s="183">
        <v>2005</v>
      </c>
      <c r="L3703" t="s">
        <v>629</v>
      </c>
    </row>
    <row r="3704" spans="2:12" ht="12.75" customHeight="1">
      <c r="B3704">
        <v>70</v>
      </c>
      <c r="C3704">
        <v>3000</v>
      </c>
      <c r="D3704" s="181">
        <v>38139</v>
      </c>
      <c r="E3704">
        <v>69068</v>
      </c>
      <c r="F3704" t="s">
        <v>1349</v>
      </c>
      <c r="G3704" s="167">
        <v>44627.3</v>
      </c>
      <c r="H3704">
        <v>-9607.26</v>
      </c>
      <c r="I3704">
        <v>35020.04</v>
      </c>
      <c r="J3704" s="181">
        <v>38139</v>
      </c>
      <c r="K3704" s="183">
        <v>2004</v>
      </c>
      <c r="L3704" t="s">
        <v>629</v>
      </c>
    </row>
    <row r="3705" spans="2:12" ht="12.75" customHeight="1">
      <c r="B3705">
        <v>70</v>
      </c>
      <c r="C3705">
        <v>3000</v>
      </c>
      <c r="D3705" s="181">
        <v>38139</v>
      </c>
      <c r="E3705">
        <v>69070</v>
      </c>
      <c r="F3705" t="s">
        <v>2454</v>
      </c>
      <c r="G3705" s="167">
        <v>1131424.1399999999</v>
      </c>
      <c r="H3705">
        <v>-243570.48</v>
      </c>
      <c r="I3705">
        <v>887853.66</v>
      </c>
      <c r="J3705" s="181">
        <v>38139</v>
      </c>
      <c r="K3705" s="183">
        <v>2004</v>
      </c>
      <c r="L3705" t="s">
        <v>629</v>
      </c>
    </row>
    <row r="3706" spans="2:12" ht="12.75" customHeight="1">
      <c r="B3706">
        <v>70</v>
      </c>
      <c r="C3706">
        <v>3000</v>
      </c>
      <c r="D3706" s="181">
        <v>38139</v>
      </c>
      <c r="E3706">
        <v>69072</v>
      </c>
      <c r="F3706" t="s">
        <v>958</v>
      </c>
      <c r="G3706" s="167">
        <v>189741.89</v>
      </c>
      <c r="H3706">
        <v>-61270.83</v>
      </c>
      <c r="I3706">
        <v>128471.06</v>
      </c>
      <c r="J3706" s="181">
        <v>38139</v>
      </c>
      <c r="K3706" s="183">
        <v>2004</v>
      </c>
      <c r="L3706" t="s">
        <v>629</v>
      </c>
    </row>
    <row r="3707" spans="2:12" ht="12.75" customHeight="1">
      <c r="B3707">
        <v>70</v>
      </c>
      <c r="C3707">
        <v>3000</v>
      </c>
      <c r="D3707" s="181">
        <v>38139</v>
      </c>
      <c r="E3707">
        <v>69073</v>
      </c>
      <c r="F3707" t="s">
        <v>2427</v>
      </c>
      <c r="G3707" s="167">
        <v>189741.89</v>
      </c>
      <c r="H3707">
        <v>-61270.83</v>
      </c>
      <c r="I3707">
        <v>128471.06</v>
      </c>
      <c r="J3707" s="181">
        <v>38139</v>
      </c>
      <c r="K3707" s="183">
        <v>2004</v>
      </c>
      <c r="L3707" t="s">
        <v>629</v>
      </c>
    </row>
    <row r="3708" spans="2:12" ht="12.75" customHeight="1">
      <c r="B3708">
        <v>70</v>
      </c>
      <c r="C3708">
        <v>3000</v>
      </c>
      <c r="D3708" s="181">
        <v>38300</v>
      </c>
      <c r="E3708">
        <v>69102</v>
      </c>
      <c r="F3708" t="s">
        <v>1064</v>
      </c>
      <c r="G3708" s="167">
        <v>79213.69</v>
      </c>
      <c r="H3708">
        <v>-21453.71</v>
      </c>
      <c r="I3708">
        <v>57759.98</v>
      </c>
      <c r="J3708" s="181">
        <v>38300</v>
      </c>
      <c r="K3708" s="183">
        <v>2004</v>
      </c>
      <c r="L3708" t="s">
        <v>629</v>
      </c>
    </row>
    <row r="3709" spans="2:12" ht="12.75" customHeight="1">
      <c r="B3709">
        <v>70</v>
      </c>
      <c r="C3709">
        <v>3000</v>
      </c>
      <c r="D3709" s="181">
        <v>34730</v>
      </c>
      <c r="E3709">
        <v>69291</v>
      </c>
      <c r="F3709" t="s">
        <v>2077</v>
      </c>
      <c r="G3709" s="167">
        <v>128748.4</v>
      </c>
      <c r="H3709">
        <v>-127962.26</v>
      </c>
      <c r="I3709">
        <v>786.14</v>
      </c>
      <c r="J3709" s="181">
        <v>34730</v>
      </c>
      <c r="K3709" s="183">
        <v>1995</v>
      </c>
      <c r="L3709" t="s">
        <v>629</v>
      </c>
    </row>
    <row r="3710" spans="2:12" ht="12.75" customHeight="1">
      <c r="B3710">
        <v>70</v>
      </c>
      <c r="C3710">
        <v>3000</v>
      </c>
      <c r="D3710" s="181">
        <v>34699</v>
      </c>
      <c r="E3710">
        <v>69292</v>
      </c>
      <c r="F3710" t="s">
        <v>901</v>
      </c>
      <c r="G3710" s="167">
        <v>3057.5</v>
      </c>
      <c r="H3710">
        <v>-3057.5</v>
      </c>
      <c r="I3710">
        <v>0</v>
      </c>
      <c r="J3710" s="181">
        <v>34699</v>
      </c>
      <c r="K3710" s="183">
        <v>1994</v>
      </c>
      <c r="L3710" t="s">
        <v>629</v>
      </c>
    </row>
    <row r="3711" spans="2:12" ht="12.75" customHeight="1">
      <c r="B3711">
        <v>70</v>
      </c>
      <c r="C3711">
        <v>3000</v>
      </c>
      <c r="D3711" s="181">
        <v>34699</v>
      </c>
      <c r="E3711">
        <v>69293</v>
      </c>
      <c r="F3711" t="s">
        <v>902</v>
      </c>
      <c r="G3711" s="167">
        <v>3057.5</v>
      </c>
      <c r="H3711">
        <v>-3057.5</v>
      </c>
      <c r="I3711">
        <v>0</v>
      </c>
      <c r="J3711" s="181">
        <v>34699</v>
      </c>
      <c r="K3711" s="183">
        <v>1994</v>
      </c>
      <c r="L3711" t="s">
        <v>629</v>
      </c>
    </row>
    <row r="3712" spans="2:12" ht="12.75" customHeight="1">
      <c r="B3712">
        <v>70</v>
      </c>
      <c r="C3712">
        <v>3000</v>
      </c>
      <c r="D3712" s="181">
        <v>34699</v>
      </c>
      <c r="E3712">
        <v>69294</v>
      </c>
      <c r="F3712" t="s">
        <v>903</v>
      </c>
      <c r="G3712" s="167">
        <v>3057.5</v>
      </c>
      <c r="H3712">
        <v>-3057.5</v>
      </c>
      <c r="I3712">
        <v>0</v>
      </c>
      <c r="J3712" s="181">
        <v>34699</v>
      </c>
      <c r="K3712" s="183">
        <v>1994</v>
      </c>
      <c r="L3712" t="s">
        <v>629</v>
      </c>
    </row>
    <row r="3713" spans="2:12" ht="12.75" customHeight="1">
      <c r="B3713">
        <v>70</v>
      </c>
      <c r="C3713">
        <v>3000</v>
      </c>
      <c r="D3713" s="181">
        <v>35048</v>
      </c>
      <c r="E3713">
        <v>69296</v>
      </c>
      <c r="F3713" t="s">
        <v>2081</v>
      </c>
      <c r="G3713" s="167">
        <v>1000</v>
      </c>
      <c r="H3713">
        <v>-923.61</v>
      </c>
      <c r="I3713">
        <v>76.39</v>
      </c>
      <c r="J3713" s="181">
        <v>35048</v>
      </c>
      <c r="K3713" s="183">
        <v>1995</v>
      </c>
      <c r="L3713" t="s">
        <v>629</v>
      </c>
    </row>
    <row r="3714" spans="2:12" ht="12.75" customHeight="1">
      <c r="B3714">
        <v>70</v>
      </c>
      <c r="C3714">
        <v>3000</v>
      </c>
      <c r="D3714" s="181">
        <v>35048</v>
      </c>
      <c r="E3714">
        <v>69297</v>
      </c>
      <c r="F3714" t="s">
        <v>2088</v>
      </c>
      <c r="G3714" s="167">
        <v>3500</v>
      </c>
      <c r="H3714">
        <v>-3500</v>
      </c>
      <c r="I3714">
        <v>0</v>
      </c>
      <c r="J3714" s="181">
        <v>35048</v>
      </c>
      <c r="K3714" s="183">
        <v>1995</v>
      </c>
      <c r="L3714" t="s">
        <v>629</v>
      </c>
    </row>
    <row r="3715" spans="2:12" ht="12.75" customHeight="1">
      <c r="B3715">
        <v>70</v>
      </c>
      <c r="C3715">
        <v>3000</v>
      </c>
      <c r="D3715" s="181">
        <v>35048</v>
      </c>
      <c r="E3715">
        <v>69299</v>
      </c>
      <c r="F3715" t="s">
        <v>1966</v>
      </c>
      <c r="G3715" s="167">
        <v>3500</v>
      </c>
      <c r="H3715">
        <v>-3500</v>
      </c>
      <c r="I3715">
        <v>0</v>
      </c>
      <c r="J3715" s="181">
        <v>35048</v>
      </c>
      <c r="K3715" s="183">
        <v>1995</v>
      </c>
      <c r="L3715" t="s">
        <v>629</v>
      </c>
    </row>
    <row r="3716" spans="2:12" ht="12.75" customHeight="1">
      <c r="B3716">
        <v>70</v>
      </c>
      <c r="C3716">
        <v>3000</v>
      </c>
      <c r="D3716" s="181">
        <v>35048</v>
      </c>
      <c r="E3716">
        <v>69301</v>
      </c>
      <c r="F3716" t="s">
        <v>2087</v>
      </c>
      <c r="G3716" s="167">
        <v>3000</v>
      </c>
      <c r="H3716">
        <v>-3000</v>
      </c>
      <c r="I3716">
        <v>0</v>
      </c>
      <c r="J3716" s="181">
        <v>35048</v>
      </c>
      <c r="K3716" s="183">
        <v>1995</v>
      </c>
      <c r="L3716" t="s">
        <v>629</v>
      </c>
    </row>
    <row r="3717" spans="2:12" ht="12.75" customHeight="1">
      <c r="B3717">
        <v>70</v>
      </c>
      <c r="C3717">
        <v>3000</v>
      </c>
      <c r="D3717" s="181">
        <v>35048</v>
      </c>
      <c r="E3717">
        <v>69302</v>
      </c>
      <c r="F3717" t="s">
        <v>2301</v>
      </c>
      <c r="G3717" s="167">
        <v>20000</v>
      </c>
      <c r="H3717">
        <v>-20000</v>
      </c>
      <c r="I3717">
        <v>0</v>
      </c>
      <c r="J3717" s="181">
        <v>35048</v>
      </c>
      <c r="K3717" s="183">
        <v>1995</v>
      </c>
      <c r="L3717" t="s">
        <v>629</v>
      </c>
    </row>
    <row r="3718" spans="2:12" ht="12.75" customHeight="1">
      <c r="B3718">
        <v>70</v>
      </c>
      <c r="C3718">
        <v>3000</v>
      </c>
      <c r="D3718" s="181">
        <v>35048</v>
      </c>
      <c r="E3718">
        <v>69303</v>
      </c>
      <c r="F3718" t="s">
        <v>1249</v>
      </c>
      <c r="G3718" s="167">
        <v>6500</v>
      </c>
      <c r="H3718">
        <v>-6500</v>
      </c>
      <c r="I3718">
        <v>0</v>
      </c>
      <c r="J3718" s="181">
        <v>35048</v>
      </c>
      <c r="K3718" s="183">
        <v>1995</v>
      </c>
      <c r="L3718" t="s">
        <v>629</v>
      </c>
    </row>
    <row r="3719" spans="2:12" ht="12.75" customHeight="1">
      <c r="B3719">
        <v>70</v>
      </c>
      <c r="C3719">
        <v>3000</v>
      </c>
      <c r="D3719" s="181">
        <v>35048</v>
      </c>
      <c r="E3719">
        <v>69304</v>
      </c>
      <c r="F3719" t="s">
        <v>2712</v>
      </c>
      <c r="G3719" s="167">
        <v>6500</v>
      </c>
      <c r="H3719">
        <v>-6500</v>
      </c>
      <c r="I3719">
        <v>0</v>
      </c>
      <c r="J3719" s="181">
        <v>35048</v>
      </c>
      <c r="K3719" s="183">
        <v>1995</v>
      </c>
      <c r="L3719" t="s">
        <v>629</v>
      </c>
    </row>
    <row r="3720" spans="2:12" ht="12.75" customHeight="1">
      <c r="B3720">
        <v>70</v>
      </c>
      <c r="C3720">
        <v>3000</v>
      </c>
      <c r="D3720" s="181">
        <v>35048</v>
      </c>
      <c r="E3720">
        <v>69305</v>
      </c>
      <c r="F3720" t="s">
        <v>2083</v>
      </c>
      <c r="G3720" s="167">
        <v>1500</v>
      </c>
      <c r="H3720">
        <v>-1500</v>
      </c>
      <c r="I3720">
        <v>0</v>
      </c>
      <c r="J3720" s="181">
        <v>35048</v>
      </c>
      <c r="K3720" s="183">
        <v>1995</v>
      </c>
      <c r="L3720" t="s">
        <v>629</v>
      </c>
    </row>
    <row r="3721" spans="2:12" ht="12.75" customHeight="1">
      <c r="B3721">
        <v>70</v>
      </c>
      <c r="C3721">
        <v>3000</v>
      </c>
      <c r="D3721" s="181">
        <v>35048</v>
      </c>
      <c r="E3721">
        <v>69306</v>
      </c>
      <c r="F3721" t="s">
        <v>2082</v>
      </c>
      <c r="G3721" s="167">
        <v>1500</v>
      </c>
      <c r="H3721">
        <v>-1500</v>
      </c>
      <c r="I3721">
        <v>0</v>
      </c>
      <c r="J3721" s="181">
        <v>35048</v>
      </c>
      <c r="K3721" s="183">
        <v>1995</v>
      </c>
      <c r="L3721" t="s">
        <v>629</v>
      </c>
    </row>
    <row r="3722" spans="2:12" ht="12.75" customHeight="1">
      <c r="B3722">
        <v>70</v>
      </c>
      <c r="C3722">
        <v>3000</v>
      </c>
      <c r="D3722" s="181">
        <v>35611</v>
      </c>
      <c r="E3722">
        <v>69382</v>
      </c>
      <c r="F3722" t="s">
        <v>1008</v>
      </c>
      <c r="G3722" s="167">
        <v>4092.5</v>
      </c>
      <c r="H3722">
        <v>-4092.5</v>
      </c>
      <c r="I3722">
        <v>0</v>
      </c>
      <c r="J3722" s="181">
        <v>35611</v>
      </c>
      <c r="K3722" s="183">
        <v>1997</v>
      </c>
      <c r="L3722" t="s">
        <v>629</v>
      </c>
    </row>
    <row r="3723" spans="2:12" ht="12.75" customHeight="1">
      <c r="B3723">
        <v>70</v>
      </c>
      <c r="C3723">
        <v>3000</v>
      </c>
      <c r="D3723" s="181">
        <v>35870</v>
      </c>
      <c r="E3723">
        <v>69394</v>
      </c>
      <c r="F3723" t="s">
        <v>517</v>
      </c>
      <c r="G3723" s="167">
        <v>174935.66</v>
      </c>
      <c r="H3723">
        <v>-127557.25</v>
      </c>
      <c r="I3723">
        <v>47378.41</v>
      </c>
      <c r="J3723" s="181">
        <v>35870</v>
      </c>
      <c r="K3723" s="183">
        <v>1998</v>
      </c>
      <c r="L3723" t="s">
        <v>629</v>
      </c>
    </row>
    <row r="3724" spans="2:12" ht="12.75" customHeight="1">
      <c r="B3724">
        <v>70</v>
      </c>
      <c r="C3724">
        <v>3000</v>
      </c>
      <c r="D3724" s="181">
        <v>36228</v>
      </c>
      <c r="E3724">
        <v>69417</v>
      </c>
      <c r="F3724" t="s">
        <v>1324</v>
      </c>
      <c r="G3724" s="167">
        <v>503772.58</v>
      </c>
      <c r="H3724">
        <v>-328851.55</v>
      </c>
      <c r="I3724">
        <v>174921.03</v>
      </c>
      <c r="J3724" s="181">
        <v>36228</v>
      </c>
      <c r="K3724" s="183">
        <v>1999</v>
      </c>
      <c r="L3724" t="s">
        <v>629</v>
      </c>
    </row>
    <row r="3725" spans="2:12" ht="12.75" customHeight="1">
      <c r="B3725">
        <v>70</v>
      </c>
      <c r="C3725">
        <v>3000</v>
      </c>
      <c r="D3725" s="181">
        <v>36207</v>
      </c>
      <c r="E3725">
        <v>69420</v>
      </c>
      <c r="F3725" t="s">
        <v>1736</v>
      </c>
      <c r="G3725" s="167">
        <v>4846.45</v>
      </c>
      <c r="H3725">
        <v>-3796.39</v>
      </c>
      <c r="I3725">
        <v>1050.06</v>
      </c>
      <c r="J3725" s="181">
        <v>36207</v>
      </c>
      <c r="K3725" s="183">
        <v>1999</v>
      </c>
      <c r="L3725" t="s">
        <v>629</v>
      </c>
    </row>
    <row r="3726" spans="2:12" ht="12.75" customHeight="1">
      <c r="B3726">
        <v>70</v>
      </c>
      <c r="C3726">
        <v>3000</v>
      </c>
      <c r="D3726" s="181">
        <v>36143</v>
      </c>
      <c r="E3726">
        <v>69421</v>
      </c>
      <c r="F3726" t="s">
        <v>167</v>
      </c>
      <c r="G3726" s="167">
        <v>5159.76</v>
      </c>
      <c r="H3726">
        <v>-5159.76</v>
      </c>
      <c r="I3726">
        <v>0</v>
      </c>
      <c r="J3726" s="181">
        <v>36143</v>
      </c>
      <c r="K3726" s="183">
        <v>1998</v>
      </c>
      <c r="L3726" t="s">
        <v>629</v>
      </c>
    </row>
    <row r="3727" spans="2:12" ht="12.75" customHeight="1">
      <c r="B3727">
        <v>70</v>
      </c>
      <c r="C3727">
        <v>3000</v>
      </c>
      <c r="D3727" s="181">
        <v>37789</v>
      </c>
      <c r="E3727">
        <v>69639</v>
      </c>
      <c r="F3727" t="s">
        <v>1703</v>
      </c>
      <c r="G3727" s="167">
        <v>7752.15</v>
      </c>
      <c r="H3727">
        <v>-3391.57</v>
      </c>
      <c r="I3727">
        <v>4360.58</v>
      </c>
      <c r="J3727" s="181">
        <v>37789</v>
      </c>
      <c r="K3727" s="183">
        <v>2003</v>
      </c>
      <c r="L3727" t="s">
        <v>629</v>
      </c>
    </row>
    <row r="3728" spans="2:12" ht="12.75" customHeight="1">
      <c r="B3728">
        <v>70</v>
      </c>
      <c r="C3728">
        <v>3000</v>
      </c>
      <c r="D3728" s="181">
        <v>37787</v>
      </c>
      <c r="E3728">
        <v>69641</v>
      </c>
      <c r="F3728" t="s">
        <v>1702</v>
      </c>
      <c r="G3728" s="167">
        <v>18097.98</v>
      </c>
      <c r="H3728">
        <v>-8106.4</v>
      </c>
      <c r="I3728">
        <v>9991.58</v>
      </c>
      <c r="J3728" s="181">
        <v>37787</v>
      </c>
      <c r="K3728" s="183">
        <v>2003</v>
      </c>
      <c r="L3728" t="s">
        <v>629</v>
      </c>
    </row>
    <row r="3729" spans="2:12" ht="12.75" customHeight="1">
      <c r="B3729">
        <v>70</v>
      </c>
      <c r="C3729">
        <v>3000</v>
      </c>
      <c r="D3729" s="181">
        <v>37922</v>
      </c>
      <c r="E3729">
        <v>69643</v>
      </c>
      <c r="F3729" t="s">
        <v>3614</v>
      </c>
      <c r="G3729" s="167">
        <v>42403.47</v>
      </c>
      <c r="H3729">
        <v>-16784.7</v>
      </c>
      <c r="I3729">
        <v>25618.77</v>
      </c>
      <c r="J3729" s="181">
        <v>37922</v>
      </c>
      <c r="K3729" s="183">
        <v>2003</v>
      </c>
      <c r="L3729" t="s">
        <v>629</v>
      </c>
    </row>
    <row r="3730" spans="2:12" ht="12.75" customHeight="1">
      <c r="B3730">
        <v>70</v>
      </c>
      <c r="C3730">
        <v>3000</v>
      </c>
      <c r="D3730" s="181">
        <v>37841</v>
      </c>
      <c r="E3730">
        <v>69717</v>
      </c>
      <c r="F3730" t="s">
        <v>929</v>
      </c>
      <c r="G3730" s="167">
        <v>246443.73</v>
      </c>
      <c r="H3730">
        <v>-70168.02</v>
      </c>
      <c r="I3730">
        <v>176275.71</v>
      </c>
      <c r="J3730" s="181">
        <v>37841</v>
      </c>
      <c r="K3730" s="183">
        <v>2003</v>
      </c>
      <c r="L3730" t="s">
        <v>629</v>
      </c>
    </row>
    <row r="3731" spans="2:12" ht="12.75" customHeight="1">
      <c r="B3731">
        <v>70</v>
      </c>
      <c r="C3731">
        <v>3000</v>
      </c>
      <c r="D3731" s="181">
        <v>37797</v>
      </c>
      <c r="E3731">
        <v>69721</v>
      </c>
      <c r="F3731" t="s">
        <v>2545</v>
      </c>
      <c r="G3731" s="167">
        <v>177218.55</v>
      </c>
      <c r="H3731">
        <v>-77533.119999999995</v>
      </c>
      <c r="I3731">
        <v>99685.43</v>
      </c>
      <c r="J3731" s="181">
        <v>37797</v>
      </c>
      <c r="K3731" s="183">
        <v>2003</v>
      </c>
      <c r="L3731" t="s">
        <v>629</v>
      </c>
    </row>
    <row r="3732" spans="2:12" ht="12.75" customHeight="1">
      <c r="B3732">
        <v>70</v>
      </c>
      <c r="C3732">
        <v>3000</v>
      </c>
      <c r="D3732" s="181">
        <v>38139</v>
      </c>
      <c r="E3732">
        <v>69772</v>
      </c>
      <c r="F3732" t="s">
        <v>2445</v>
      </c>
      <c r="G3732" s="167">
        <v>483775.34</v>
      </c>
      <c r="H3732">
        <v>-104146.08</v>
      </c>
      <c r="I3732">
        <v>379629.26</v>
      </c>
      <c r="J3732" s="181">
        <v>38139</v>
      </c>
      <c r="K3732" s="183">
        <v>2004</v>
      </c>
      <c r="L3732" t="s">
        <v>629</v>
      </c>
    </row>
    <row r="3733" spans="2:12" ht="12.75" customHeight="1">
      <c r="B3733">
        <v>70</v>
      </c>
      <c r="C3733">
        <v>3000</v>
      </c>
      <c r="D3733" s="181">
        <v>38139</v>
      </c>
      <c r="E3733">
        <v>69773</v>
      </c>
      <c r="F3733" t="s">
        <v>2425</v>
      </c>
      <c r="G3733" s="167">
        <v>188678.42</v>
      </c>
      <c r="H3733">
        <v>-40618.269999999997</v>
      </c>
      <c r="I3733">
        <v>148060.15</v>
      </c>
      <c r="J3733" s="181">
        <v>38139</v>
      </c>
      <c r="K3733" s="183">
        <v>2004</v>
      </c>
      <c r="L3733" t="s">
        <v>629</v>
      </c>
    </row>
    <row r="3734" spans="2:12" ht="12.75" customHeight="1">
      <c r="B3734">
        <v>70</v>
      </c>
      <c r="C3734">
        <v>3000</v>
      </c>
      <c r="D3734" s="181">
        <v>38139</v>
      </c>
      <c r="E3734">
        <v>69776</v>
      </c>
      <c r="F3734" t="s">
        <v>1850</v>
      </c>
      <c r="G3734" s="167">
        <v>119243.4</v>
      </c>
      <c r="H3734">
        <v>-25670.45</v>
      </c>
      <c r="I3734">
        <v>93572.95</v>
      </c>
      <c r="J3734" s="181">
        <v>38139</v>
      </c>
      <c r="K3734" s="183">
        <v>2004</v>
      </c>
      <c r="L3734" t="s">
        <v>629</v>
      </c>
    </row>
    <row r="3735" spans="2:12" ht="12.75" customHeight="1">
      <c r="B3735">
        <v>70</v>
      </c>
      <c r="C3735">
        <v>3000</v>
      </c>
      <c r="D3735" s="181">
        <v>38292</v>
      </c>
      <c r="E3735">
        <v>69788</v>
      </c>
      <c r="F3735" t="s">
        <v>2833</v>
      </c>
      <c r="G3735" s="167">
        <v>82616.91</v>
      </c>
      <c r="H3735">
        <v>-22375.41</v>
      </c>
      <c r="I3735">
        <v>60241.5</v>
      </c>
      <c r="J3735" s="181">
        <v>38292</v>
      </c>
      <c r="K3735" s="183">
        <v>2004</v>
      </c>
      <c r="L3735" t="s">
        <v>629</v>
      </c>
    </row>
    <row r="3736" spans="2:12" ht="12.75" customHeight="1">
      <c r="B3736">
        <v>70</v>
      </c>
      <c r="C3736">
        <v>3000</v>
      </c>
      <c r="D3736" s="181">
        <v>38292</v>
      </c>
      <c r="E3736">
        <v>69792</v>
      </c>
      <c r="F3736" t="s">
        <v>1487</v>
      </c>
      <c r="G3736" s="167">
        <v>10017.129999999999</v>
      </c>
      <c r="H3736">
        <v>-1808.64</v>
      </c>
      <c r="I3736">
        <v>8208.49</v>
      </c>
      <c r="J3736" s="181">
        <v>38292</v>
      </c>
      <c r="K3736" s="183">
        <v>2004</v>
      </c>
      <c r="L3736" t="s">
        <v>629</v>
      </c>
    </row>
    <row r="3737" spans="2:12" ht="12.75" customHeight="1">
      <c r="B3737">
        <v>70</v>
      </c>
      <c r="C3737">
        <v>3000</v>
      </c>
      <c r="D3737" s="181">
        <v>38321</v>
      </c>
      <c r="E3737">
        <v>69793</v>
      </c>
      <c r="F3737" t="s">
        <v>1069</v>
      </c>
      <c r="G3737" s="167">
        <v>330212.31</v>
      </c>
      <c r="H3737">
        <v>-57328.53</v>
      </c>
      <c r="I3737">
        <v>272883.78000000003</v>
      </c>
      <c r="J3737" s="181">
        <v>38321</v>
      </c>
      <c r="K3737" s="183">
        <v>2004</v>
      </c>
      <c r="L3737" t="s">
        <v>629</v>
      </c>
    </row>
    <row r="3738" spans="2:12" ht="12.75" customHeight="1">
      <c r="B3738">
        <v>70</v>
      </c>
      <c r="C3738">
        <v>3000</v>
      </c>
      <c r="D3738" s="181">
        <v>37134</v>
      </c>
      <c r="E3738">
        <v>69907</v>
      </c>
      <c r="F3738" t="s">
        <v>283</v>
      </c>
      <c r="G3738" s="167">
        <v>187010.6</v>
      </c>
      <c r="H3738">
        <v>-83115.83</v>
      </c>
      <c r="I3738">
        <v>103894.77</v>
      </c>
      <c r="J3738" s="181">
        <v>37134</v>
      </c>
      <c r="K3738" s="183">
        <v>2001</v>
      </c>
      <c r="L3738" t="s">
        <v>629</v>
      </c>
    </row>
    <row r="3739" spans="2:12" ht="12.75" customHeight="1">
      <c r="B3739">
        <v>70</v>
      </c>
      <c r="C3739">
        <v>3000</v>
      </c>
      <c r="D3739" s="181">
        <v>37134</v>
      </c>
      <c r="E3739">
        <v>69909</v>
      </c>
      <c r="F3739" t="s">
        <v>282</v>
      </c>
      <c r="G3739" s="167">
        <v>8867.7199999999993</v>
      </c>
      <c r="H3739">
        <v>-3941.21</v>
      </c>
      <c r="I3739">
        <v>4926.51</v>
      </c>
      <c r="J3739" s="181">
        <v>37134</v>
      </c>
      <c r="K3739" s="183">
        <v>2001</v>
      </c>
      <c r="L3739" t="s">
        <v>629</v>
      </c>
    </row>
    <row r="3740" spans="2:12" ht="12.75" customHeight="1">
      <c r="B3740">
        <v>70</v>
      </c>
      <c r="C3740">
        <v>3000</v>
      </c>
      <c r="D3740" s="181">
        <v>37315</v>
      </c>
      <c r="E3740">
        <v>69921</v>
      </c>
      <c r="F3740" t="s">
        <v>1886</v>
      </c>
      <c r="G3740" s="167">
        <v>77362.19</v>
      </c>
      <c r="H3740">
        <v>-46739.65</v>
      </c>
      <c r="I3740">
        <v>30622.54</v>
      </c>
      <c r="J3740" s="181">
        <v>37315</v>
      </c>
      <c r="K3740" s="183">
        <v>2002</v>
      </c>
      <c r="L3740" t="s">
        <v>629</v>
      </c>
    </row>
    <row r="3741" spans="2:12" ht="12.75" customHeight="1">
      <c r="B3741">
        <v>70</v>
      </c>
      <c r="C3741">
        <v>3000</v>
      </c>
      <c r="D3741" s="181">
        <v>37256</v>
      </c>
      <c r="E3741">
        <v>69933</v>
      </c>
      <c r="F3741" t="s">
        <v>575</v>
      </c>
      <c r="G3741" s="167">
        <v>47489.59</v>
      </c>
      <c r="H3741">
        <v>-19787.330000000002</v>
      </c>
      <c r="I3741">
        <v>27702.26</v>
      </c>
      <c r="J3741" s="181">
        <v>37256</v>
      </c>
      <c r="K3741" s="183">
        <v>2001</v>
      </c>
      <c r="L3741" t="s">
        <v>629</v>
      </c>
    </row>
    <row r="3742" spans="2:12" ht="12.75" customHeight="1">
      <c r="B3742">
        <v>70</v>
      </c>
      <c r="C3742">
        <v>3000</v>
      </c>
      <c r="D3742" s="181">
        <v>37408</v>
      </c>
      <c r="E3742">
        <v>69938</v>
      </c>
      <c r="F3742" t="s">
        <v>3902</v>
      </c>
      <c r="G3742" s="167">
        <v>99866.73</v>
      </c>
      <c r="H3742">
        <v>-45772.25</v>
      </c>
      <c r="I3742">
        <v>54094.48</v>
      </c>
      <c r="J3742" s="181">
        <v>37408</v>
      </c>
      <c r="K3742" s="183">
        <v>2002</v>
      </c>
      <c r="L3742" t="s">
        <v>629</v>
      </c>
    </row>
    <row r="3743" spans="2:12" ht="12.75" customHeight="1">
      <c r="B3743">
        <v>70</v>
      </c>
      <c r="C3743">
        <v>3000</v>
      </c>
      <c r="D3743" s="181">
        <v>37530</v>
      </c>
      <c r="E3743">
        <v>69952</v>
      </c>
      <c r="F3743" t="s">
        <v>307</v>
      </c>
      <c r="G3743" s="167">
        <v>86670.02</v>
      </c>
      <c r="H3743">
        <v>-46043.45</v>
      </c>
      <c r="I3743">
        <v>40626.57</v>
      </c>
      <c r="J3743" s="181">
        <v>37530</v>
      </c>
      <c r="K3743" s="183">
        <v>2002</v>
      </c>
      <c r="L3743" t="s">
        <v>629</v>
      </c>
    </row>
    <row r="3744" spans="2:12" ht="12.75" customHeight="1">
      <c r="B3744">
        <v>70</v>
      </c>
      <c r="C3744">
        <v>3000</v>
      </c>
      <c r="D3744" s="181">
        <v>34516</v>
      </c>
      <c r="E3744">
        <v>69971</v>
      </c>
      <c r="F3744" t="s">
        <v>875</v>
      </c>
      <c r="G3744" s="167">
        <v>69080.960000000006</v>
      </c>
      <c r="H3744">
        <v>-58883.05</v>
      </c>
      <c r="I3744">
        <v>10197.91</v>
      </c>
      <c r="J3744" s="181">
        <v>34516</v>
      </c>
      <c r="K3744" s="183">
        <v>1994</v>
      </c>
      <c r="L3744" t="s">
        <v>629</v>
      </c>
    </row>
    <row r="3745" spans="2:12" ht="12.75" customHeight="1">
      <c r="B3745">
        <v>70</v>
      </c>
      <c r="C3745">
        <v>3000</v>
      </c>
      <c r="D3745" s="181">
        <v>34516</v>
      </c>
      <c r="E3745">
        <v>69972</v>
      </c>
      <c r="F3745" t="s">
        <v>874</v>
      </c>
      <c r="G3745" s="167">
        <v>38497</v>
      </c>
      <c r="H3745">
        <v>-38497</v>
      </c>
      <c r="I3745">
        <v>0</v>
      </c>
      <c r="J3745" s="181">
        <v>34516</v>
      </c>
      <c r="K3745" s="183">
        <v>1994</v>
      </c>
      <c r="L3745" t="s">
        <v>629</v>
      </c>
    </row>
    <row r="3746" spans="2:12" ht="12.75" customHeight="1">
      <c r="B3746">
        <v>70</v>
      </c>
      <c r="C3746">
        <v>3000</v>
      </c>
      <c r="D3746" s="181">
        <v>34516</v>
      </c>
      <c r="E3746">
        <v>69975</v>
      </c>
      <c r="F3746" t="s">
        <v>88</v>
      </c>
      <c r="G3746" s="167">
        <v>8160</v>
      </c>
      <c r="H3746">
        <v>-8160</v>
      </c>
      <c r="I3746">
        <v>0</v>
      </c>
      <c r="J3746" s="181">
        <v>34516</v>
      </c>
      <c r="K3746" s="183">
        <v>1994</v>
      </c>
      <c r="L3746" t="s">
        <v>629</v>
      </c>
    </row>
    <row r="3747" spans="2:12" ht="12.75" customHeight="1">
      <c r="B3747">
        <v>70</v>
      </c>
      <c r="C3747">
        <v>3000</v>
      </c>
      <c r="D3747" s="181">
        <v>35048</v>
      </c>
      <c r="E3747">
        <v>69981</v>
      </c>
      <c r="F3747" t="s">
        <v>2090</v>
      </c>
      <c r="G3747" s="167">
        <v>8000</v>
      </c>
      <c r="H3747">
        <v>-7388.89</v>
      </c>
      <c r="I3747">
        <v>611.11</v>
      </c>
      <c r="J3747" s="181">
        <v>35048</v>
      </c>
      <c r="K3747" s="183">
        <v>1995</v>
      </c>
      <c r="L3747" t="s">
        <v>629</v>
      </c>
    </row>
    <row r="3748" spans="2:12" ht="12.75" customHeight="1">
      <c r="B3748">
        <v>70</v>
      </c>
      <c r="C3748">
        <v>3000</v>
      </c>
      <c r="D3748" s="181">
        <v>35048</v>
      </c>
      <c r="E3748">
        <v>69984</v>
      </c>
      <c r="F3748" t="s">
        <v>2094</v>
      </c>
      <c r="G3748" s="167">
        <v>25000</v>
      </c>
      <c r="H3748">
        <v>-25000</v>
      </c>
      <c r="I3748">
        <v>0</v>
      </c>
      <c r="J3748" s="181">
        <v>35048</v>
      </c>
      <c r="K3748" s="183">
        <v>1995</v>
      </c>
      <c r="L3748" t="s">
        <v>629</v>
      </c>
    </row>
    <row r="3749" spans="2:12" ht="12.75" customHeight="1">
      <c r="B3749">
        <v>70</v>
      </c>
      <c r="C3749">
        <v>3000</v>
      </c>
      <c r="D3749" s="181">
        <v>35048</v>
      </c>
      <c r="E3749">
        <v>69985</v>
      </c>
      <c r="F3749" t="s">
        <v>2097</v>
      </c>
      <c r="G3749" s="167">
        <v>45000</v>
      </c>
      <c r="H3749">
        <v>-41562.5</v>
      </c>
      <c r="I3749">
        <v>3437.5</v>
      </c>
      <c r="J3749" s="181">
        <v>35048</v>
      </c>
      <c r="K3749" s="183">
        <v>1995</v>
      </c>
      <c r="L3749" t="s">
        <v>629</v>
      </c>
    </row>
    <row r="3750" spans="2:12" ht="12.75" customHeight="1">
      <c r="B3750">
        <v>70</v>
      </c>
      <c r="C3750">
        <v>3000</v>
      </c>
      <c r="D3750" s="181">
        <v>35048</v>
      </c>
      <c r="E3750">
        <v>69987</v>
      </c>
      <c r="F3750" t="s">
        <v>1965</v>
      </c>
      <c r="G3750" s="167">
        <v>3500</v>
      </c>
      <c r="H3750">
        <v>-3500</v>
      </c>
      <c r="I3750">
        <v>0</v>
      </c>
      <c r="J3750" s="181">
        <v>35048</v>
      </c>
      <c r="K3750" s="183">
        <v>1995</v>
      </c>
      <c r="L3750" t="s">
        <v>629</v>
      </c>
    </row>
    <row r="3751" spans="2:12" ht="12.75" customHeight="1">
      <c r="B3751">
        <v>70</v>
      </c>
      <c r="C3751">
        <v>3000</v>
      </c>
      <c r="D3751" s="181">
        <v>35048</v>
      </c>
      <c r="E3751">
        <v>69989</v>
      </c>
      <c r="F3751" t="s">
        <v>2084</v>
      </c>
      <c r="G3751" s="167">
        <v>1500</v>
      </c>
      <c r="H3751">
        <v>-1500</v>
      </c>
      <c r="I3751">
        <v>0</v>
      </c>
      <c r="J3751" s="181">
        <v>35048</v>
      </c>
      <c r="K3751" s="183">
        <v>1995</v>
      </c>
      <c r="L3751" t="s">
        <v>629</v>
      </c>
    </row>
    <row r="3752" spans="2:12" ht="12.75" customHeight="1">
      <c r="B3752">
        <v>70</v>
      </c>
      <c r="C3752">
        <v>3000</v>
      </c>
      <c r="D3752" s="181">
        <v>35048</v>
      </c>
      <c r="E3752">
        <v>69990</v>
      </c>
      <c r="F3752" t="s">
        <v>1961</v>
      </c>
      <c r="G3752" s="167">
        <v>3000</v>
      </c>
      <c r="H3752">
        <v>-2216.67</v>
      </c>
      <c r="I3752">
        <v>783.33</v>
      </c>
      <c r="J3752" s="181">
        <v>35048</v>
      </c>
      <c r="K3752" s="183">
        <v>1995</v>
      </c>
      <c r="L3752" t="s">
        <v>629</v>
      </c>
    </row>
    <row r="3753" spans="2:12" ht="12.75" customHeight="1">
      <c r="B3753">
        <v>70</v>
      </c>
      <c r="C3753">
        <v>3000</v>
      </c>
      <c r="D3753" s="181">
        <v>35048</v>
      </c>
      <c r="E3753">
        <v>69991</v>
      </c>
      <c r="F3753" t="s">
        <v>1971</v>
      </c>
      <c r="G3753" s="167">
        <v>5000</v>
      </c>
      <c r="H3753">
        <v>-3694.44</v>
      </c>
      <c r="I3753">
        <v>1305.56</v>
      </c>
      <c r="J3753" s="181">
        <v>35048</v>
      </c>
      <c r="K3753" s="183">
        <v>1995</v>
      </c>
      <c r="L3753" t="s">
        <v>629</v>
      </c>
    </row>
    <row r="3754" spans="2:12" ht="12.75" customHeight="1">
      <c r="B3754">
        <v>70</v>
      </c>
      <c r="C3754">
        <v>3000</v>
      </c>
      <c r="D3754" s="181">
        <v>35064</v>
      </c>
      <c r="E3754">
        <v>69993</v>
      </c>
      <c r="F3754" t="s">
        <v>2718</v>
      </c>
      <c r="G3754" s="167">
        <v>10847.63</v>
      </c>
      <c r="H3754">
        <v>-10847.63</v>
      </c>
      <c r="I3754">
        <v>0</v>
      </c>
      <c r="J3754" s="181">
        <v>35064</v>
      </c>
      <c r="K3754" s="183">
        <v>1995</v>
      </c>
      <c r="L3754" t="s">
        <v>629</v>
      </c>
    </row>
    <row r="3755" spans="2:12" ht="12.75" customHeight="1">
      <c r="B3755">
        <v>70</v>
      </c>
      <c r="C3755">
        <v>3000</v>
      </c>
      <c r="D3755" s="181">
        <v>35002</v>
      </c>
      <c r="E3755">
        <v>69997</v>
      </c>
      <c r="F3755" t="s">
        <v>2079</v>
      </c>
      <c r="G3755" s="167">
        <v>35559.35</v>
      </c>
      <c r="H3755">
        <v>-35559.35</v>
      </c>
      <c r="I3755">
        <v>0</v>
      </c>
      <c r="J3755" s="181">
        <v>35002</v>
      </c>
      <c r="K3755" s="183">
        <v>1995</v>
      </c>
      <c r="L3755" t="s">
        <v>629</v>
      </c>
    </row>
    <row r="3756" spans="2:12" ht="12.75" customHeight="1">
      <c r="B3756">
        <v>70</v>
      </c>
      <c r="C3756">
        <v>3000</v>
      </c>
      <c r="D3756" s="181">
        <v>38139</v>
      </c>
      <c r="E3756">
        <v>70094</v>
      </c>
      <c r="F3756" t="s">
        <v>2440</v>
      </c>
      <c r="G3756" s="167">
        <v>340671.3</v>
      </c>
      <c r="H3756">
        <v>-73338.960000000006</v>
      </c>
      <c r="I3756">
        <v>267332.34000000003</v>
      </c>
      <c r="J3756" s="181">
        <v>38139</v>
      </c>
      <c r="K3756" s="183">
        <v>2004</v>
      </c>
      <c r="L3756" t="s">
        <v>629</v>
      </c>
    </row>
    <row r="3757" spans="2:12" ht="12.75" customHeight="1">
      <c r="B3757">
        <v>70</v>
      </c>
      <c r="C3757">
        <v>3000</v>
      </c>
      <c r="D3757" s="181">
        <v>38139</v>
      </c>
      <c r="E3757">
        <v>70095</v>
      </c>
      <c r="F3757" t="s">
        <v>2421</v>
      </c>
      <c r="G3757" s="167">
        <v>144456.48000000001</v>
      </c>
      <c r="H3757">
        <v>-31098.27</v>
      </c>
      <c r="I3757">
        <v>113358.21</v>
      </c>
      <c r="J3757" s="181">
        <v>38139</v>
      </c>
      <c r="K3757" s="183">
        <v>2004</v>
      </c>
      <c r="L3757" t="s">
        <v>629</v>
      </c>
    </row>
    <row r="3758" spans="2:12" ht="12.75" customHeight="1">
      <c r="B3758">
        <v>70</v>
      </c>
      <c r="C3758">
        <v>3000</v>
      </c>
      <c r="D3758" s="181">
        <v>38292</v>
      </c>
      <c r="E3758">
        <v>70129</v>
      </c>
      <c r="F3758" t="s">
        <v>991</v>
      </c>
      <c r="G3758" s="167">
        <v>30910.48</v>
      </c>
      <c r="H3758">
        <v>-5581.05</v>
      </c>
      <c r="I3758">
        <v>25329.43</v>
      </c>
      <c r="J3758" s="181">
        <v>38292</v>
      </c>
      <c r="K3758" s="183">
        <v>2004</v>
      </c>
      <c r="L3758" t="s">
        <v>629</v>
      </c>
    </row>
    <row r="3759" spans="2:12" ht="12.75" customHeight="1">
      <c r="B3759">
        <v>70</v>
      </c>
      <c r="C3759">
        <v>3000</v>
      </c>
      <c r="D3759" s="181">
        <v>38292</v>
      </c>
      <c r="E3759">
        <v>70135</v>
      </c>
      <c r="F3759" t="s">
        <v>992</v>
      </c>
      <c r="G3759" s="167">
        <v>98330.3</v>
      </c>
      <c r="H3759">
        <v>-17754.080000000002</v>
      </c>
      <c r="I3759">
        <v>80576.22</v>
      </c>
      <c r="J3759" s="181">
        <v>38292</v>
      </c>
      <c r="K3759" s="183">
        <v>2004</v>
      </c>
      <c r="L3759" t="s">
        <v>629</v>
      </c>
    </row>
    <row r="3760" spans="2:12" ht="12.75" customHeight="1">
      <c r="B3760">
        <v>70</v>
      </c>
      <c r="C3760">
        <v>3000</v>
      </c>
      <c r="D3760" s="181">
        <v>37773</v>
      </c>
      <c r="E3760">
        <v>70390</v>
      </c>
      <c r="F3760" t="s">
        <v>3409</v>
      </c>
      <c r="G3760" s="167">
        <v>9669.89</v>
      </c>
      <c r="H3760">
        <v>-4331.3100000000004</v>
      </c>
      <c r="I3760">
        <v>5338.58</v>
      </c>
      <c r="J3760" s="181">
        <v>37773</v>
      </c>
      <c r="K3760" s="183">
        <v>2003</v>
      </c>
      <c r="L3760" t="s">
        <v>629</v>
      </c>
    </row>
    <row r="3761" spans="2:12" ht="12.75" customHeight="1">
      <c r="B3761">
        <v>70</v>
      </c>
      <c r="C3761">
        <v>3000</v>
      </c>
      <c r="D3761" s="181">
        <v>37773</v>
      </c>
      <c r="E3761">
        <v>70391</v>
      </c>
      <c r="F3761" t="s">
        <v>3409</v>
      </c>
      <c r="G3761" s="167">
        <v>9669.89</v>
      </c>
      <c r="H3761">
        <v>-4331.3100000000004</v>
      </c>
      <c r="I3761">
        <v>5338.58</v>
      </c>
      <c r="J3761" s="181">
        <v>37773</v>
      </c>
      <c r="K3761" s="183">
        <v>2003</v>
      </c>
      <c r="L3761" t="s">
        <v>629</v>
      </c>
    </row>
    <row r="3762" spans="2:12" ht="12.75" customHeight="1">
      <c r="B3762">
        <v>70</v>
      </c>
      <c r="C3762">
        <v>3000</v>
      </c>
      <c r="D3762" s="181">
        <v>35846</v>
      </c>
      <c r="E3762">
        <v>70484</v>
      </c>
      <c r="F3762" t="s">
        <v>3153</v>
      </c>
      <c r="G3762" s="167">
        <v>14200.76</v>
      </c>
      <c r="H3762">
        <v>-12544</v>
      </c>
      <c r="I3762">
        <v>1656.76</v>
      </c>
      <c r="J3762" s="181">
        <v>35846</v>
      </c>
      <c r="K3762" s="183">
        <v>1998</v>
      </c>
      <c r="L3762" t="s">
        <v>629</v>
      </c>
    </row>
    <row r="3763" spans="2:12" ht="12.75" customHeight="1">
      <c r="B3763">
        <v>70</v>
      </c>
      <c r="C3763">
        <v>3000</v>
      </c>
      <c r="D3763" s="181">
        <v>35878</v>
      </c>
      <c r="E3763">
        <v>70485</v>
      </c>
      <c r="F3763" t="s">
        <v>656</v>
      </c>
      <c r="G3763" s="167">
        <v>6382.44</v>
      </c>
      <c r="H3763">
        <v>-6382.44</v>
      </c>
      <c r="I3763">
        <v>0</v>
      </c>
      <c r="J3763" s="181">
        <v>35878</v>
      </c>
      <c r="K3763" s="183">
        <v>1998</v>
      </c>
      <c r="L3763" t="s">
        <v>629</v>
      </c>
    </row>
    <row r="3764" spans="2:12" ht="12.75" customHeight="1">
      <c r="B3764">
        <v>70</v>
      </c>
      <c r="C3764">
        <v>3000</v>
      </c>
      <c r="D3764" s="181">
        <v>35811</v>
      </c>
      <c r="E3764">
        <v>70486</v>
      </c>
      <c r="F3764" t="s">
        <v>1447</v>
      </c>
      <c r="G3764" s="167">
        <v>8006.25</v>
      </c>
      <c r="H3764">
        <v>-5949.09</v>
      </c>
      <c r="I3764">
        <v>2057.16</v>
      </c>
      <c r="J3764" s="181">
        <v>35811</v>
      </c>
      <c r="K3764" s="183">
        <v>1998</v>
      </c>
      <c r="L3764" t="s">
        <v>629</v>
      </c>
    </row>
    <row r="3765" spans="2:12" ht="12.75" customHeight="1">
      <c r="B3765">
        <v>70</v>
      </c>
      <c r="C3765">
        <v>3000</v>
      </c>
      <c r="D3765" s="181">
        <v>36418</v>
      </c>
      <c r="E3765">
        <v>70524</v>
      </c>
      <c r="F3765" t="s">
        <v>857</v>
      </c>
      <c r="G3765" s="167">
        <v>248073.37</v>
      </c>
      <c r="H3765">
        <v>-181920.48</v>
      </c>
      <c r="I3765">
        <v>66152.89</v>
      </c>
      <c r="J3765" s="181">
        <v>36418</v>
      </c>
      <c r="K3765" s="183">
        <v>1999</v>
      </c>
      <c r="L3765" t="s">
        <v>629</v>
      </c>
    </row>
    <row r="3766" spans="2:12" ht="12.75" customHeight="1">
      <c r="B3766">
        <v>70</v>
      </c>
      <c r="C3766">
        <v>3000</v>
      </c>
      <c r="D3766" s="181">
        <v>36391</v>
      </c>
      <c r="E3766">
        <v>70528</v>
      </c>
      <c r="F3766" t="s">
        <v>2848</v>
      </c>
      <c r="G3766" s="167">
        <v>154761.04</v>
      </c>
      <c r="H3766">
        <v>-141864.29</v>
      </c>
      <c r="I3766">
        <v>12896.75</v>
      </c>
      <c r="J3766" s="181">
        <v>36391</v>
      </c>
      <c r="K3766" s="183">
        <v>1999</v>
      </c>
      <c r="L3766" t="s">
        <v>629</v>
      </c>
    </row>
    <row r="3767" spans="2:12" ht="12.75" customHeight="1">
      <c r="B3767">
        <v>70</v>
      </c>
      <c r="C3767">
        <v>3000</v>
      </c>
      <c r="D3767" s="181">
        <v>36425</v>
      </c>
      <c r="E3767">
        <v>70533</v>
      </c>
      <c r="F3767" t="s">
        <v>1986</v>
      </c>
      <c r="G3767" s="167">
        <v>79958.66</v>
      </c>
      <c r="H3767">
        <v>-79958.66</v>
      </c>
      <c r="I3767">
        <v>0</v>
      </c>
      <c r="J3767" s="181">
        <v>36425</v>
      </c>
      <c r="K3767" s="183">
        <v>1999</v>
      </c>
      <c r="L3767" t="s">
        <v>629</v>
      </c>
    </row>
    <row r="3768" spans="2:12" ht="12.75" customHeight="1">
      <c r="B3768">
        <v>70</v>
      </c>
      <c r="C3768">
        <v>3000</v>
      </c>
      <c r="D3768" s="181">
        <v>36981</v>
      </c>
      <c r="E3768">
        <v>70562</v>
      </c>
      <c r="F3768" t="s">
        <v>3848</v>
      </c>
      <c r="G3768" s="167">
        <v>26815.61</v>
      </c>
      <c r="H3768">
        <v>-15418.97</v>
      </c>
      <c r="I3768">
        <v>11396.64</v>
      </c>
      <c r="J3768" s="181">
        <v>36981</v>
      </c>
      <c r="K3768" s="183">
        <v>2001</v>
      </c>
      <c r="L3768" t="s">
        <v>629</v>
      </c>
    </row>
    <row r="3769" spans="2:12" ht="12.75" customHeight="1">
      <c r="B3769">
        <v>70</v>
      </c>
      <c r="C3769">
        <v>3000</v>
      </c>
      <c r="D3769" s="181">
        <v>37164</v>
      </c>
      <c r="E3769">
        <v>70580</v>
      </c>
      <c r="F3769" t="s">
        <v>541</v>
      </c>
      <c r="G3769" s="167">
        <v>4112.8900000000003</v>
      </c>
      <c r="H3769">
        <v>-3598.78</v>
      </c>
      <c r="I3769">
        <v>514.11</v>
      </c>
      <c r="J3769" s="181">
        <v>37164</v>
      </c>
      <c r="K3769" s="183">
        <v>2001</v>
      </c>
      <c r="L3769" t="s">
        <v>629</v>
      </c>
    </row>
    <row r="3770" spans="2:12" ht="12.75" customHeight="1">
      <c r="B3770">
        <v>70</v>
      </c>
      <c r="C3770">
        <v>3000</v>
      </c>
      <c r="D3770" s="181">
        <v>37256</v>
      </c>
      <c r="E3770">
        <v>70595</v>
      </c>
      <c r="F3770" t="s">
        <v>580</v>
      </c>
      <c r="G3770" s="167">
        <v>53634.37</v>
      </c>
      <c r="H3770">
        <v>-33521.49</v>
      </c>
      <c r="I3770">
        <v>20112.88</v>
      </c>
      <c r="J3770" s="181">
        <v>37256</v>
      </c>
      <c r="K3770" s="183">
        <v>2001</v>
      </c>
      <c r="L3770" t="s">
        <v>629</v>
      </c>
    </row>
    <row r="3771" spans="2:12" ht="12.75" customHeight="1">
      <c r="B3771">
        <v>70</v>
      </c>
      <c r="C3771">
        <v>3000</v>
      </c>
      <c r="D3771" s="181">
        <v>37256</v>
      </c>
      <c r="E3771">
        <v>70597</v>
      </c>
      <c r="F3771" t="s">
        <v>577</v>
      </c>
      <c r="G3771" s="167">
        <v>51505.06</v>
      </c>
      <c r="H3771">
        <v>-25752.53</v>
      </c>
      <c r="I3771">
        <v>25752.53</v>
      </c>
      <c r="J3771" s="181">
        <v>37256</v>
      </c>
      <c r="K3771" s="183">
        <v>2001</v>
      </c>
      <c r="L3771" t="s">
        <v>629</v>
      </c>
    </row>
    <row r="3772" spans="2:12" ht="12.75" customHeight="1">
      <c r="B3772">
        <v>70</v>
      </c>
      <c r="C3772">
        <v>3000</v>
      </c>
      <c r="D3772" s="181">
        <v>37376</v>
      </c>
      <c r="E3772">
        <v>70598</v>
      </c>
      <c r="F3772" t="s">
        <v>1081</v>
      </c>
      <c r="G3772" s="167">
        <v>117084.1</v>
      </c>
      <c r="H3772">
        <v>-54639.25</v>
      </c>
      <c r="I3772">
        <v>62444.85</v>
      </c>
      <c r="J3772" s="181">
        <v>37376</v>
      </c>
      <c r="K3772" s="183">
        <v>2002</v>
      </c>
      <c r="L3772" t="s">
        <v>629</v>
      </c>
    </row>
    <row r="3773" spans="2:12" ht="12.75" customHeight="1">
      <c r="B3773">
        <v>70</v>
      </c>
      <c r="C3773">
        <v>3000</v>
      </c>
      <c r="D3773" s="181">
        <v>37376</v>
      </c>
      <c r="E3773">
        <v>70599</v>
      </c>
      <c r="F3773" t="s">
        <v>298</v>
      </c>
      <c r="G3773" s="167">
        <v>112359.8</v>
      </c>
      <c r="H3773">
        <v>-52434.57</v>
      </c>
      <c r="I3773">
        <v>59925.23</v>
      </c>
      <c r="J3773" s="181">
        <v>37376</v>
      </c>
      <c r="K3773" s="183">
        <v>2002</v>
      </c>
      <c r="L3773" t="s">
        <v>629</v>
      </c>
    </row>
    <row r="3774" spans="2:12" ht="12.75" customHeight="1">
      <c r="B3774">
        <v>70</v>
      </c>
      <c r="C3774">
        <v>3000</v>
      </c>
      <c r="D3774" s="181">
        <v>37437</v>
      </c>
      <c r="E3774">
        <v>70624</v>
      </c>
      <c r="F3774" t="s">
        <v>3916</v>
      </c>
      <c r="G3774" s="167">
        <v>17417.62</v>
      </c>
      <c r="H3774">
        <v>-9797.4</v>
      </c>
      <c r="I3774">
        <v>7620.22</v>
      </c>
      <c r="J3774" s="181">
        <v>37437</v>
      </c>
      <c r="K3774" s="183">
        <v>2002</v>
      </c>
      <c r="L3774" t="s">
        <v>629</v>
      </c>
    </row>
    <row r="3775" spans="2:12" ht="12.75" customHeight="1">
      <c r="B3775">
        <v>70</v>
      </c>
      <c r="C3775">
        <v>3000</v>
      </c>
      <c r="D3775" s="181">
        <v>37408</v>
      </c>
      <c r="E3775">
        <v>70625</v>
      </c>
      <c r="F3775" t="s">
        <v>3884</v>
      </c>
      <c r="G3775" s="167">
        <v>14591.42</v>
      </c>
      <c r="H3775">
        <v>-8359.67</v>
      </c>
      <c r="I3775">
        <v>6231.75</v>
      </c>
      <c r="J3775" s="181">
        <v>37408</v>
      </c>
      <c r="K3775" s="183">
        <v>2002</v>
      </c>
      <c r="L3775" t="s">
        <v>629</v>
      </c>
    </row>
    <row r="3776" spans="2:12" ht="12.75" customHeight="1">
      <c r="B3776">
        <v>70</v>
      </c>
      <c r="C3776">
        <v>3000</v>
      </c>
      <c r="D3776" s="181">
        <v>37408</v>
      </c>
      <c r="E3776">
        <v>70626</v>
      </c>
      <c r="F3776" t="s">
        <v>3898</v>
      </c>
      <c r="G3776" s="167">
        <v>44722.57</v>
      </c>
      <c r="H3776">
        <v>-17081.53</v>
      </c>
      <c r="I3776">
        <v>27641.040000000001</v>
      </c>
      <c r="J3776" s="181">
        <v>37408</v>
      </c>
      <c r="K3776" s="183">
        <v>2002</v>
      </c>
      <c r="L3776" t="s">
        <v>629</v>
      </c>
    </row>
    <row r="3777" spans="2:12" ht="12.75" customHeight="1">
      <c r="B3777">
        <v>70</v>
      </c>
      <c r="C3777">
        <v>3000</v>
      </c>
      <c r="D3777" s="181">
        <v>38588</v>
      </c>
      <c r="E3777">
        <v>70706</v>
      </c>
      <c r="F3777" t="s">
        <v>3917</v>
      </c>
      <c r="G3777" s="167">
        <v>137918.89000000001</v>
      </c>
      <c r="H3777">
        <v>-24423.14</v>
      </c>
      <c r="I3777">
        <v>113495.75</v>
      </c>
      <c r="J3777" s="181">
        <v>38588</v>
      </c>
      <c r="K3777" s="183">
        <v>2005</v>
      </c>
      <c r="L3777" t="s">
        <v>629</v>
      </c>
    </row>
    <row r="3778" spans="2:12" ht="12.75" customHeight="1">
      <c r="B3778">
        <v>70</v>
      </c>
      <c r="C3778">
        <v>3000</v>
      </c>
      <c r="D3778" s="181">
        <v>38504</v>
      </c>
      <c r="E3778">
        <v>70749</v>
      </c>
      <c r="F3778" t="s">
        <v>1009</v>
      </c>
      <c r="G3778" s="167">
        <v>240562</v>
      </c>
      <c r="H3778">
        <v>-26729.11</v>
      </c>
      <c r="I3778">
        <v>213832.89</v>
      </c>
      <c r="J3778" s="181">
        <v>38504</v>
      </c>
      <c r="K3778" s="183">
        <v>2005</v>
      </c>
      <c r="L3778" t="s">
        <v>629</v>
      </c>
    </row>
    <row r="3779" spans="2:12" ht="12.75" customHeight="1">
      <c r="B3779">
        <v>70</v>
      </c>
      <c r="C3779">
        <v>3000</v>
      </c>
      <c r="D3779" s="181">
        <v>38504</v>
      </c>
      <c r="E3779">
        <v>70750</v>
      </c>
      <c r="F3779" t="s">
        <v>348</v>
      </c>
      <c r="G3779" s="167">
        <v>92892.04</v>
      </c>
      <c r="H3779">
        <v>-10321.33</v>
      </c>
      <c r="I3779">
        <v>82570.710000000006</v>
      </c>
      <c r="J3779" s="181">
        <v>38504</v>
      </c>
      <c r="K3779" s="183">
        <v>2005</v>
      </c>
      <c r="L3779" t="s">
        <v>629</v>
      </c>
    </row>
    <row r="3780" spans="2:12" ht="12.75" customHeight="1">
      <c r="B3780">
        <v>70</v>
      </c>
      <c r="C3780">
        <v>3000</v>
      </c>
      <c r="D3780" s="181">
        <v>38504</v>
      </c>
      <c r="E3780">
        <v>70751</v>
      </c>
      <c r="F3780" t="s">
        <v>349</v>
      </c>
      <c r="G3780" s="167">
        <v>1554858.92</v>
      </c>
      <c r="H3780">
        <v>-259143.15</v>
      </c>
      <c r="I3780">
        <v>1295715.77</v>
      </c>
      <c r="J3780" s="181">
        <v>38504</v>
      </c>
      <c r="K3780" s="183">
        <v>2005</v>
      </c>
      <c r="L3780" t="s">
        <v>629</v>
      </c>
    </row>
    <row r="3781" spans="2:12" ht="12.75" customHeight="1">
      <c r="B3781">
        <v>70</v>
      </c>
      <c r="C3781">
        <v>3000</v>
      </c>
      <c r="D3781" s="181">
        <v>38504</v>
      </c>
      <c r="E3781">
        <v>70753</v>
      </c>
      <c r="F3781" t="s">
        <v>350</v>
      </c>
      <c r="G3781" s="167">
        <v>247108.89</v>
      </c>
      <c r="H3781">
        <v>-41184.82</v>
      </c>
      <c r="I3781">
        <v>205924.07</v>
      </c>
      <c r="J3781" s="181">
        <v>38504</v>
      </c>
      <c r="K3781" s="183">
        <v>2005</v>
      </c>
      <c r="L3781" t="s">
        <v>629</v>
      </c>
    </row>
    <row r="3782" spans="2:12" ht="12.75" customHeight="1">
      <c r="B3782">
        <v>70</v>
      </c>
      <c r="C3782">
        <v>3000</v>
      </c>
      <c r="D3782" s="181">
        <v>38504</v>
      </c>
      <c r="E3782">
        <v>70754</v>
      </c>
      <c r="F3782" t="s">
        <v>3114</v>
      </c>
      <c r="G3782" s="167">
        <v>143974.79999999999</v>
      </c>
      <c r="H3782">
        <v>-15997.21</v>
      </c>
      <c r="I3782">
        <v>127977.59</v>
      </c>
      <c r="J3782" s="181">
        <v>38504</v>
      </c>
      <c r="K3782" s="183">
        <v>2005</v>
      </c>
      <c r="L3782" t="s">
        <v>629</v>
      </c>
    </row>
    <row r="3783" spans="2:12" ht="12.75" customHeight="1">
      <c r="B3783">
        <v>70</v>
      </c>
      <c r="C3783">
        <v>3000</v>
      </c>
      <c r="D3783" s="181">
        <v>38504</v>
      </c>
      <c r="E3783">
        <v>70758</v>
      </c>
      <c r="F3783" t="s">
        <v>354</v>
      </c>
      <c r="G3783" s="167">
        <v>21445.31</v>
      </c>
      <c r="H3783">
        <v>-3574.22</v>
      </c>
      <c r="I3783">
        <v>17871.09</v>
      </c>
      <c r="J3783" s="181">
        <v>38504</v>
      </c>
      <c r="K3783" s="183">
        <v>2005</v>
      </c>
      <c r="L3783" t="s">
        <v>629</v>
      </c>
    </row>
    <row r="3784" spans="2:12" ht="12.75" customHeight="1">
      <c r="B3784">
        <v>70</v>
      </c>
      <c r="C3784">
        <v>3000</v>
      </c>
      <c r="D3784" s="181">
        <v>38504</v>
      </c>
      <c r="E3784">
        <v>70776</v>
      </c>
      <c r="F3784" t="s">
        <v>357</v>
      </c>
      <c r="G3784" s="167">
        <v>792339.8</v>
      </c>
      <c r="H3784">
        <v>-94579.45</v>
      </c>
      <c r="I3784">
        <v>697760.35</v>
      </c>
      <c r="J3784" s="181">
        <v>38504</v>
      </c>
      <c r="K3784" s="183">
        <v>2005</v>
      </c>
      <c r="L3784" t="s">
        <v>629</v>
      </c>
    </row>
    <row r="3785" spans="2:12" ht="12.75" customHeight="1">
      <c r="B3785">
        <v>70</v>
      </c>
      <c r="C3785">
        <v>3000</v>
      </c>
      <c r="D3785" s="181">
        <v>38504</v>
      </c>
      <c r="E3785">
        <v>70785</v>
      </c>
      <c r="F3785" t="s">
        <v>360</v>
      </c>
      <c r="G3785" s="167">
        <v>605591.03</v>
      </c>
      <c r="H3785">
        <v>-67568.259999999995</v>
      </c>
      <c r="I3785">
        <v>538022.77</v>
      </c>
      <c r="J3785" s="181">
        <v>38504</v>
      </c>
      <c r="K3785" s="183">
        <v>2005</v>
      </c>
      <c r="L3785" t="s">
        <v>629</v>
      </c>
    </row>
    <row r="3786" spans="2:12" ht="12.75" customHeight="1">
      <c r="B3786">
        <v>70</v>
      </c>
      <c r="C3786">
        <v>3000</v>
      </c>
      <c r="D3786" s="181">
        <v>38504</v>
      </c>
      <c r="E3786">
        <v>70792</v>
      </c>
      <c r="F3786" t="s">
        <v>362</v>
      </c>
      <c r="G3786" s="167">
        <v>9264.06</v>
      </c>
      <c r="H3786">
        <v>-836.34</v>
      </c>
      <c r="I3786">
        <v>8427.7199999999993</v>
      </c>
      <c r="J3786" s="181">
        <v>38504</v>
      </c>
      <c r="K3786" s="183">
        <v>2005</v>
      </c>
      <c r="L3786" t="s">
        <v>629</v>
      </c>
    </row>
    <row r="3787" spans="2:12" ht="12.75" customHeight="1">
      <c r="B3787">
        <v>70</v>
      </c>
      <c r="C3787">
        <v>3000</v>
      </c>
      <c r="D3787" s="181">
        <v>38504</v>
      </c>
      <c r="E3787">
        <v>70793</v>
      </c>
      <c r="F3787" t="s">
        <v>363</v>
      </c>
      <c r="G3787" s="167">
        <v>27295.7</v>
      </c>
      <c r="H3787">
        <v>-3696.29</v>
      </c>
      <c r="I3787">
        <v>23599.41</v>
      </c>
      <c r="J3787" s="181">
        <v>38504</v>
      </c>
      <c r="K3787" s="183">
        <v>2005</v>
      </c>
      <c r="L3787" t="s">
        <v>629</v>
      </c>
    </row>
    <row r="3788" spans="2:12" ht="12.75" customHeight="1">
      <c r="B3788">
        <v>70</v>
      </c>
      <c r="C3788">
        <v>3000</v>
      </c>
      <c r="D3788" s="181">
        <v>38504</v>
      </c>
      <c r="E3788">
        <v>70794</v>
      </c>
      <c r="F3788" t="s">
        <v>1010</v>
      </c>
      <c r="G3788" s="167">
        <v>31050.36</v>
      </c>
      <c r="H3788">
        <v>-4204.74</v>
      </c>
      <c r="I3788">
        <v>26845.62</v>
      </c>
      <c r="J3788" s="181">
        <v>38504</v>
      </c>
      <c r="K3788" s="183">
        <v>2005</v>
      </c>
      <c r="L3788" t="s">
        <v>629</v>
      </c>
    </row>
    <row r="3789" spans="2:12" ht="12.75" customHeight="1">
      <c r="B3789">
        <v>70</v>
      </c>
      <c r="C3789">
        <v>3000</v>
      </c>
      <c r="D3789" s="181">
        <v>38539</v>
      </c>
      <c r="E3789">
        <v>70804</v>
      </c>
      <c r="F3789" t="s">
        <v>1011</v>
      </c>
      <c r="G3789" s="167">
        <v>176466.31</v>
      </c>
      <c r="H3789">
        <v>-11764.42</v>
      </c>
      <c r="I3789">
        <v>164701.89000000001</v>
      </c>
      <c r="J3789" s="181">
        <v>38539</v>
      </c>
      <c r="K3789" s="183">
        <v>2005</v>
      </c>
      <c r="L3789" t="s">
        <v>629</v>
      </c>
    </row>
    <row r="3790" spans="2:12" ht="12.75" customHeight="1">
      <c r="B3790">
        <v>70</v>
      </c>
      <c r="C3790">
        <v>3000</v>
      </c>
      <c r="D3790" s="181">
        <v>38534</v>
      </c>
      <c r="E3790">
        <v>70818</v>
      </c>
      <c r="F3790" t="s">
        <v>1703</v>
      </c>
      <c r="G3790" s="167">
        <v>13714.68</v>
      </c>
      <c r="H3790">
        <v>-1428.61</v>
      </c>
      <c r="I3790">
        <v>12286.07</v>
      </c>
      <c r="J3790" s="181">
        <v>38534</v>
      </c>
      <c r="K3790" s="183">
        <v>2005</v>
      </c>
      <c r="L3790" t="s">
        <v>629</v>
      </c>
    </row>
    <row r="3791" spans="2:12" ht="12.75" customHeight="1">
      <c r="B3791">
        <v>70</v>
      </c>
      <c r="C3791">
        <v>3000</v>
      </c>
      <c r="D3791" s="181">
        <v>38504</v>
      </c>
      <c r="E3791">
        <v>70823</v>
      </c>
      <c r="F3791" t="s">
        <v>1012</v>
      </c>
      <c r="G3791" s="167">
        <v>134119.16</v>
      </c>
      <c r="H3791">
        <v>-13970.75</v>
      </c>
      <c r="I3791">
        <v>120148.41</v>
      </c>
      <c r="J3791" s="181">
        <v>38504</v>
      </c>
      <c r="K3791" s="183">
        <v>2005</v>
      </c>
      <c r="L3791" t="s">
        <v>629</v>
      </c>
    </row>
    <row r="3792" spans="2:12" ht="12.75" customHeight="1">
      <c r="B3792">
        <v>70</v>
      </c>
      <c r="C3792">
        <v>3000</v>
      </c>
      <c r="D3792" s="181">
        <v>38504</v>
      </c>
      <c r="E3792">
        <v>70824</v>
      </c>
      <c r="F3792" t="s">
        <v>1013</v>
      </c>
      <c r="G3792" s="167">
        <v>28446.36</v>
      </c>
      <c r="H3792">
        <v>-2963.16</v>
      </c>
      <c r="I3792">
        <v>25483.200000000001</v>
      </c>
      <c r="J3792" s="181">
        <v>38504</v>
      </c>
      <c r="K3792" s="183">
        <v>2005</v>
      </c>
      <c r="L3792" t="s">
        <v>629</v>
      </c>
    </row>
    <row r="3793" spans="2:12" ht="12.75" customHeight="1">
      <c r="B3793">
        <v>70</v>
      </c>
      <c r="C3793">
        <v>3000</v>
      </c>
      <c r="D3793" s="181">
        <v>38504</v>
      </c>
      <c r="E3793">
        <v>70825</v>
      </c>
      <c r="F3793" t="s">
        <v>1014</v>
      </c>
      <c r="G3793" s="167">
        <v>74975.009999999995</v>
      </c>
      <c r="H3793">
        <v>-5206.6000000000004</v>
      </c>
      <c r="I3793">
        <v>69768.41</v>
      </c>
      <c r="J3793" s="181">
        <v>38504</v>
      </c>
      <c r="K3793" s="183">
        <v>2005</v>
      </c>
      <c r="L3793" t="s">
        <v>629</v>
      </c>
    </row>
    <row r="3794" spans="2:12" ht="12.75" customHeight="1">
      <c r="B3794">
        <v>70</v>
      </c>
      <c r="C3794">
        <v>3000</v>
      </c>
      <c r="D3794" s="181">
        <v>38504</v>
      </c>
      <c r="E3794">
        <v>70826</v>
      </c>
      <c r="F3794" t="s">
        <v>1015</v>
      </c>
      <c r="G3794" s="167">
        <v>18300.099999999999</v>
      </c>
      <c r="H3794">
        <v>-1270.8399999999999</v>
      </c>
      <c r="I3794">
        <v>17029.259999999998</v>
      </c>
      <c r="J3794" s="181">
        <v>38504</v>
      </c>
      <c r="K3794" s="183">
        <v>2005</v>
      </c>
      <c r="L3794" t="s">
        <v>629</v>
      </c>
    </row>
    <row r="3795" spans="2:12" ht="12.75" customHeight="1">
      <c r="B3795">
        <v>70</v>
      </c>
      <c r="C3795">
        <v>3000</v>
      </c>
      <c r="D3795" s="181">
        <v>38504</v>
      </c>
      <c r="E3795">
        <v>70827</v>
      </c>
      <c r="F3795" t="s">
        <v>1016</v>
      </c>
      <c r="G3795" s="167">
        <v>146799.06</v>
      </c>
      <c r="H3795">
        <v>-10194.379999999999</v>
      </c>
      <c r="I3795">
        <v>136604.68</v>
      </c>
      <c r="J3795" s="181">
        <v>38504</v>
      </c>
      <c r="K3795" s="183">
        <v>2005</v>
      </c>
      <c r="L3795" t="s">
        <v>629</v>
      </c>
    </row>
    <row r="3796" spans="2:12" ht="12.75" customHeight="1">
      <c r="B3796">
        <v>70</v>
      </c>
      <c r="C3796">
        <v>3000</v>
      </c>
      <c r="D3796" s="181">
        <v>38504</v>
      </c>
      <c r="E3796">
        <v>70829</v>
      </c>
      <c r="F3796" t="s">
        <v>1017</v>
      </c>
      <c r="G3796" s="167">
        <v>577779</v>
      </c>
      <c r="H3796">
        <v>-40123.54</v>
      </c>
      <c r="I3796">
        <v>537655.46</v>
      </c>
      <c r="J3796" s="181">
        <v>38504</v>
      </c>
      <c r="K3796" s="183">
        <v>2005</v>
      </c>
      <c r="L3796" t="s">
        <v>629</v>
      </c>
    </row>
    <row r="3797" spans="2:12" ht="12.75" customHeight="1">
      <c r="B3797">
        <v>70</v>
      </c>
      <c r="C3797">
        <v>3000</v>
      </c>
      <c r="D3797" s="181">
        <v>38504</v>
      </c>
      <c r="E3797">
        <v>70830</v>
      </c>
      <c r="F3797" t="s">
        <v>1018</v>
      </c>
      <c r="G3797" s="167">
        <v>750967.48</v>
      </c>
      <c r="H3797">
        <v>-52150.52</v>
      </c>
      <c r="I3797">
        <v>698816.96</v>
      </c>
      <c r="J3797" s="181">
        <v>38504</v>
      </c>
      <c r="K3797" s="183">
        <v>2005</v>
      </c>
      <c r="L3797" t="s">
        <v>629</v>
      </c>
    </row>
    <row r="3798" spans="2:12" ht="12.75" customHeight="1">
      <c r="B3798">
        <v>70</v>
      </c>
      <c r="C3798">
        <v>3000</v>
      </c>
      <c r="D3798" s="181">
        <v>38504</v>
      </c>
      <c r="E3798">
        <v>70831</v>
      </c>
      <c r="F3798" t="s">
        <v>1019</v>
      </c>
      <c r="G3798" s="167">
        <v>515884.84</v>
      </c>
      <c r="H3798">
        <v>-35825.33</v>
      </c>
      <c r="I3798">
        <v>480059.51</v>
      </c>
      <c r="J3798" s="181">
        <v>38504</v>
      </c>
      <c r="K3798" s="183">
        <v>2005</v>
      </c>
      <c r="L3798" t="s">
        <v>629</v>
      </c>
    </row>
    <row r="3799" spans="2:12" ht="12.75" customHeight="1">
      <c r="B3799">
        <v>70</v>
      </c>
      <c r="C3799">
        <v>3000</v>
      </c>
      <c r="D3799" s="181">
        <v>38504</v>
      </c>
      <c r="E3799">
        <v>70832</v>
      </c>
      <c r="F3799" t="s">
        <v>1020</v>
      </c>
      <c r="G3799" s="167">
        <v>11873.33</v>
      </c>
      <c r="H3799">
        <v>-659.63</v>
      </c>
      <c r="I3799">
        <v>11213.7</v>
      </c>
      <c r="J3799" s="181">
        <v>38504</v>
      </c>
      <c r="K3799" s="183">
        <v>2005</v>
      </c>
      <c r="L3799" t="s">
        <v>629</v>
      </c>
    </row>
    <row r="3800" spans="2:12" ht="12.75" customHeight="1">
      <c r="B3800">
        <v>70</v>
      </c>
      <c r="C3800">
        <v>3000</v>
      </c>
      <c r="D3800" s="181">
        <v>38504</v>
      </c>
      <c r="E3800">
        <v>70833</v>
      </c>
      <c r="F3800" t="s">
        <v>1021</v>
      </c>
      <c r="G3800" s="167">
        <v>958846.93</v>
      </c>
      <c r="H3800">
        <v>-53269.27</v>
      </c>
      <c r="I3800">
        <v>905577.66</v>
      </c>
      <c r="J3800" s="181">
        <v>38504</v>
      </c>
      <c r="K3800" s="183">
        <v>2005</v>
      </c>
      <c r="L3800" t="s">
        <v>629</v>
      </c>
    </row>
    <row r="3801" spans="2:12" ht="12.75" customHeight="1">
      <c r="B3801">
        <v>70</v>
      </c>
      <c r="C3801">
        <v>3000</v>
      </c>
      <c r="D3801" s="181">
        <v>38504</v>
      </c>
      <c r="E3801">
        <v>70834</v>
      </c>
      <c r="F3801" t="s">
        <v>1022</v>
      </c>
      <c r="G3801" s="167">
        <v>1457801.42</v>
      </c>
      <c r="H3801">
        <v>-101236.21</v>
      </c>
      <c r="I3801">
        <v>1356565.21</v>
      </c>
      <c r="J3801" s="181">
        <v>38504</v>
      </c>
      <c r="K3801" s="183">
        <v>2005</v>
      </c>
      <c r="L3801" t="s">
        <v>629</v>
      </c>
    </row>
    <row r="3802" spans="2:12" ht="12.75" customHeight="1">
      <c r="B3802">
        <v>70</v>
      </c>
      <c r="C3802">
        <v>3000</v>
      </c>
      <c r="D3802" s="181">
        <v>38504</v>
      </c>
      <c r="E3802">
        <v>70835</v>
      </c>
      <c r="F3802" t="s">
        <v>1023</v>
      </c>
      <c r="G3802" s="167">
        <v>347390.98</v>
      </c>
      <c r="H3802">
        <v>-24124.37</v>
      </c>
      <c r="I3802">
        <v>323266.61</v>
      </c>
      <c r="J3802" s="181">
        <v>38504</v>
      </c>
      <c r="K3802" s="183">
        <v>2005</v>
      </c>
      <c r="L3802" t="s">
        <v>629</v>
      </c>
    </row>
    <row r="3803" spans="2:12" ht="12.75" customHeight="1">
      <c r="B3803">
        <v>70</v>
      </c>
      <c r="C3803">
        <v>3000</v>
      </c>
      <c r="D3803" s="181">
        <v>38504</v>
      </c>
      <c r="E3803">
        <v>70836</v>
      </c>
      <c r="F3803" t="s">
        <v>1024</v>
      </c>
      <c r="G3803" s="167">
        <v>797379.48</v>
      </c>
      <c r="H3803">
        <v>-55373.57</v>
      </c>
      <c r="I3803">
        <v>742005.91</v>
      </c>
      <c r="J3803" s="181">
        <v>38504</v>
      </c>
      <c r="K3803" s="183">
        <v>2005</v>
      </c>
      <c r="L3803" t="s">
        <v>629</v>
      </c>
    </row>
    <row r="3804" spans="2:12" ht="12.75" customHeight="1">
      <c r="B3804">
        <v>70</v>
      </c>
      <c r="C3804">
        <v>3000</v>
      </c>
      <c r="D3804" s="181">
        <v>38504</v>
      </c>
      <c r="E3804">
        <v>70837</v>
      </c>
      <c r="F3804" t="s">
        <v>1025</v>
      </c>
      <c r="G3804" s="167">
        <v>20735.52</v>
      </c>
      <c r="H3804">
        <v>-1439.97</v>
      </c>
      <c r="I3804">
        <v>19295.55</v>
      </c>
      <c r="J3804" s="181">
        <v>38504</v>
      </c>
      <c r="K3804" s="183">
        <v>2005</v>
      </c>
      <c r="L3804" t="s">
        <v>629</v>
      </c>
    </row>
    <row r="3805" spans="2:12" ht="12.75" customHeight="1">
      <c r="B3805">
        <v>70</v>
      </c>
      <c r="C3805">
        <v>3000</v>
      </c>
      <c r="D3805" s="181">
        <v>38504</v>
      </c>
      <c r="E3805">
        <v>70839</v>
      </c>
      <c r="F3805" t="s">
        <v>1026</v>
      </c>
      <c r="G3805" s="167">
        <v>629995.41</v>
      </c>
      <c r="H3805">
        <v>-43749.68</v>
      </c>
      <c r="I3805">
        <v>586245.73</v>
      </c>
      <c r="J3805" s="181">
        <v>38504</v>
      </c>
      <c r="K3805" s="183">
        <v>2005</v>
      </c>
      <c r="L3805" t="s">
        <v>629</v>
      </c>
    </row>
    <row r="3806" spans="2:12" ht="12.75" customHeight="1">
      <c r="B3806">
        <v>70</v>
      </c>
      <c r="C3806">
        <v>3000</v>
      </c>
      <c r="D3806" s="181">
        <v>38504</v>
      </c>
      <c r="E3806">
        <v>70840</v>
      </c>
      <c r="F3806" t="s">
        <v>1027</v>
      </c>
      <c r="G3806" s="167">
        <v>14168.12</v>
      </c>
      <c r="H3806">
        <v>-983.9</v>
      </c>
      <c r="I3806">
        <v>13184.22</v>
      </c>
      <c r="J3806" s="181">
        <v>38504</v>
      </c>
      <c r="K3806" s="183">
        <v>2005</v>
      </c>
      <c r="L3806" t="s">
        <v>629</v>
      </c>
    </row>
    <row r="3807" spans="2:12" ht="12.75" customHeight="1">
      <c r="B3807">
        <v>70</v>
      </c>
      <c r="C3807">
        <v>3000</v>
      </c>
      <c r="D3807" s="181">
        <v>38533</v>
      </c>
      <c r="E3807">
        <v>70846</v>
      </c>
      <c r="F3807" t="s">
        <v>1028</v>
      </c>
      <c r="G3807" s="167">
        <v>33565.08</v>
      </c>
      <c r="H3807">
        <v>-2330.91</v>
      </c>
      <c r="I3807">
        <v>31234.17</v>
      </c>
      <c r="J3807" s="181">
        <v>38533</v>
      </c>
      <c r="K3807" s="183">
        <v>2005</v>
      </c>
      <c r="L3807" t="s">
        <v>629</v>
      </c>
    </row>
    <row r="3808" spans="2:12" ht="12.75" customHeight="1">
      <c r="B3808">
        <v>70</v>
      </c>
      <c r="C3808">
        <v>3000</v>
      </c>
      <c r="D3808" s="181">
        <v>38533</v>
      </c>
      <c r="E3808">
        <v>70847</v>
      </c>
      <c r="F3808" t="s">
        <v>1029</v>
      </c>
      <c r="G3808" s="167">
        <v>331366.2</v>
      </c>
      <c r="H3808">
        <v>-23011.54</v>
      </c>
      <c r="I3808">
        <v>308354.65999999997</v>
      </c>
      <c r="J3808" s="181">
        <v>38533</v>
      </c>
      <c r="K3808" s="183">
        <v>2005</v>
      </c>
      <c r="L3808" t="s">
        <v>629</v>
      </c>
    </row>
    <row r="3809" spans="2:12" ht="12.75" customHeight="1">
      <c r="B3809">
        <v>70</v>
      </c>
      <c r="C3809">
        <v>3000</v>
      </c>
      <c r="D3809" s="181">
        <v>38533</v>
      </c>
      <c r="E3809">
        <v>70848</v>
      </c>
      <c r="F3809" t="s">
        <v>1030</v>
      </c>
      <c r="G3809" s="167">
        <v>38207.629999999997</v>
      </c>
      <c r="H3809">
        <v>-3979.96</v>
      </c>
      <c r="I3809">
        <v>34227.67</v>
      </c>
      <c r="J3809" s="181">
        <v>38533</v>
      </c>
      <c r="K3809" s="183">
        <v>2005</v>
      </c>
      <c r="L3809" t="s">
        <v>629</v>
      </c>
    </row>
    <row r="3810" spans="2:12" ht="12.75" customHeight="1">
      <c r="B3810">
        <v>70</v>
      </c>
      <c r="C3810">
        <v>3000</v>
      </c>
      <c r="D3810" s="181">
        <v>38533</v>
      </c>
      <c r="E3810">
        <v>70849</v>
      </c>
      <c r="F3810" t="s">
        <v>1031</v>
      </c>
      <c r="G3810" s="167">
        <v>339236.32</v>
      </c>
      <c r="H3810">
        <v>-18846.46</v>
      </c>
      <c r="I3810">
        <v>320389.86</v>
      </c>
      <c r="J3810" s="181">
        <v>38533</v>
      </c>
      <c r="K3810" s="183">
        <v>2005</v>
      </c>
      <c r="L3810" t="s">
        <v>629</v>
      </c>
    </row>
    <row r="3811" spans="2:12" ht="12.75" customHeight="1">
      <c r="B3811">
        <v>70</v>
      </c>
      <c r="C3811">
        <v>3000</v>
      </c>
      <c r="D3811" s="181">
        <v>38533</v>
      </c>
      <c r="E3811">
        <v>70850</v>
      </c>
      <c r="F3811" t="s">
        <v>592</v>
      </c>
      <c r="G3811" s="167">
        <v>146577.43</v>
      </c>
      <c r="H3811">
        <v>-15268.48</v>
      </c>
      <c r="I3811">
        <v>131308.95000000001</v>
      </c>
      <c r="J3811" s="181">
        <v>38533</v>
      </c>
      <c r="K3811" s="183">
        <v>2005</v>
      </c>
      <c r="L3811" t="s">
        <v>629</v>
      </c>
    </row>
    <row r="3812" spans="2:12" ht="12.75" customHeight="1">
      <c r="B3812">
        <v>70</v>
      </c>
      <c r="C3812">
        <v>3000</v>
      </c>
      <c r="D3812" s="181">
        <v>38504</v>
      </c>
      <c r="E3812">
        <v>70863</v>
      </c>
      <c r="F3812" t="s">
        <v>593</v>
      </c>
      <c r="G3812" s="167">
        <v>31599.02</v>
      </c>
      <c r="H3812">
        <v>-2962.41</v>
      </c>
      <c r="I3812">
        <v>28636.61</v>
      </c>
      <c r="J3812" s="181">
        <v>38504</v>
      </c>
      <c r="K3812" s="183">
        <v>2005</v>
      </c>
      <c r="L3812" t="s">
        <v>629</v>
      </c>
    </row>
    <row r="3813" spans="2:12" ht="12.75" customHeight="1">
      <c r="B3813">
        <v>70</v>
      </c>
      <c r="C3813">
        <v>3000</v>
      </c>
      <c r="D3813" s="181">
        <v>38706</v>
      </c>
      <c r="E3813">
        <v>70880</v>
      </c>
      <c r="F3813" t="s">
        <v>594</v>
      </c>
      <c r="G3813" s="167">
        <v>379217.65</v>
      </c>
      <c r="H3813">
        <v>-31601.47</v>
      </c>
      <c r="I3813">
        <v>347616.18</v>
      </c>
      <c r="J3813" s="181">
        <v>38706</v>
      </c>
      <c r="K3813" s="183">
        <v>2005</v>
      </c>
      <c r="L3813" t="s">
        <v>629</v>
      </c>
    </row>
    <row r="3814" spans="2:12" ht="12.75" customHeight="1">
      <c r="B3814">
        <v>70</v>
      </c>
      <c r="C3814">
        <v>3000</v>
      </c>
      <c r="D3814" s="181">
        <v>38504</v>
      </c>
      <c r="E3814">
        <v>70900</v>
      </c>
      <c r="F3814" t="s">
        <v>595</v>
      </c>
      <c r="G3814" s="167">
        <v>41338.78</v>
      </c>
      <c r="H3814">
        <v>-2296.6</v>
      </c>
      <c r="I3814">
        <v>39042.18</v>
      </c>
      <c r="J3814" s="181">
        <v>38504</v>
      </c>
      <c r="K3814" s="183">
        <v>2005</v>
      </c>
      <c r="L3814" t="s">
        <v>629</v>
      </c>
    </row>
    <row r="3815" spans="2:12" ht="12.75" customHeight="1">
      <c r="B3815">
        <v>70</v>
      </c>
      <c r="C3815">
        <v>3000</v>
      </c>
      <c r="D3815" s="181">
        <v>38504</v>
      </c>
      <c r="E3815">
        <v>70906</v>
      </c>
      <c r="F3815" t="s">
        <v>596</v>
      </c>
      <c r="G3815" s="167">
        <v>58328.44</v>
      </c>
      <c r="H3815">
        <v>-4235.1099999999997</v>
      </c>
      <c r="I3815">
        <v>54093.33</v>
      </c>
      <c r="J3815" s="181">
        <v>38504</v>
      </c>
      <c r="K3815" s="183">
        <v>2005</v>
      </c>
      <c r="L3815" t="s">
        <v>629</v>
      </c>
    </row>
    <row r="3816" spans="2:12" ht="12.75" customHeight="1">
      <c r="B3816">
        <v>70</v>
      </c>
      <c r="C3816">
        <v>3000</v>
      </c>
      <c r="D3816" s="181">
        <v>38504</v>
      </c>
      <c r="E3816">
        <v>70907</v>
      </c>
      <c r="F3816" t="s">
        <v>597</v>
      </c>
      <c r="G3816" s="167">
        <v>10370.19</v>
      </c>
      <c r="H3816">
        <v>-864.18</v>
      </c>
      <c r="I3816">
        <v>9506.01</v>
      </c>
      <c r="J3816" s="181">
        <v>38504</v>
      </c>
      <c r="K3816" s="183">
        <v>2005</v>
      </c>
      <c r="L3816" t="s">
        <v>629</v>
      </c>
    </row>
    <row r="3817" spans="2:12" ht="12.75" customHeight="1">
      <c r="B3817">
        <v>70</v>
      </c>
      <c r="C3817">
        <v>3000</v>
      </c>
      <c r="D3817" s="181">
        <v>38504</v>
      </c>
      <c r="E3817">
        <v>70908</v>
      </c>
      <c r="F3817" t="s">
        <v>598</v>
      </c>
      <c r="G3817" s="167">
        <v>484744.62</v>
      </c>
      <c r="H3817">
        <v>-26930.26</v>
      </c>
      <c r="I3817">
        <v>457814.36</v>
      </c>
      <c r="J3817" s="181">
        <v>38504</v>
      </c>
      <c r="K3817" s="183">
        <v>2005</v>
      </c>
      <c r="L3817" t="s">
        <v>629</v>
      </c>
    </row>
    <row r="3818" spans="2:12" ht="12.75" customHeight="1">
      <c r="B3818">
        <v>70</v>
      </c>
      <c r="C3818">
        <v>3000</v>
      </c>
      <c r="D3818" s="181">
        <v>38504</v>
      </c>
      <c r="E3818">
        <v>70910</v>
      </c>
      <c r="F3818" t="s">
        <v>599</v>
      </c>
      <c r="G3818" s="167">
        <v>316149.15000000002</v>
      </c>
      <c r="H3818">
        <v>-22954.97</v>
      </c>
      <c r="I3818">
        <v>293194.18</v>
      </c>
      <c r="J3818" s="181">
        <v>38504</v>
      </c>
      <c r="K3818" s="183">
        <v>2005</v>
      </c>
      <c r="L3818" t="s">
        <v>629</v>
      </c>
    </row>
    <row r="3819" spans="2:12" ht="12.75" customHeight="1">
      <c r="B3819">
        <v>70</v>
      </c>
      <c r="C3819">
        <v>3000</v>
      </c>
      <c r="D3819" s="181">
        <v>38504</v>
      </c>
      <c r="E3819">
        <v>70911</v>
      </c>
      <c r="F3819" t="s">
        <v>600</v>
      </c>
      <c r="G3819" s="167">
        <v>16413.87</v>
      </c>
      <c r="H3819">
        <v>-1367.82</v>
      </c>
      <c r="I3819">
        <v>15046.05</v>
      </c>
      <c r="J3819" s="181">
        <v>38504</v>
      </c>
      <c r="K3819" s="183">
        <v>2005</v>
      </c>
      <c r="L3819" t="s">
        <v>629</v>
      </c>
    </row>
    <row r="3820" spans="2:12" ht="12.75" customHeight="1">
      <c r="B3820">
        <v>70</v>
      </c>
      <c r="C3820">
        <v>3000</v>
      </c>
      <c r="D3820" s="181">
        <v>38504</v>
      </c>
      <c r="E3820">
        <v>70912</v>
      </c>
      <c r="F3820" t="s">
        <v>601</v>
      </c>
      <c r="G3820" s="167">
        <v>97048.38</v>
      </c>
      <c r="H3820">
        <v>-4313.26</v>
      </c>
      <c r="I3820">
        <v>92735.12</v>
      </c>
      <c r="J3820" s="181">
        <v>38504</v>
      </c>
      <c r="K3820" s="183">
        <v>2005</v>
      </c>
      <c r="L3820" t="s">
        <v>629</v>
      </c>
    </row>
    <row r="3821" spans="2:12" ht="12.75" customHeight="1">
      <c r="B3821">
        <v>70</v>
      </c>
      <c r="C3821">
        <v>3000</v>
      </c>
      <c r="D3821" s="181">
        <v>38504</v>
      </c>
      <c r="E3821">
        <v>70914</v>
      </c>
      <c r="F3821" t="s">
        <v>602</v>
      </c>
      <c r="G3821" s="167">
        <v>457351.8</v>
      </c>
      <c r="H3821">
        <v>-25408.43</v>
      </c>
      <c r="I3821">
        <v>431943.37</v>
      </c>
      <c r="J3821" s="181">
        <v>38504</v>
      </c>
      <c r="K3821" s="183">
        <v>2005</v>
      </c>
      <c r="L3821" t="s">
        <v>629</v>
      </c>
    </row>
    <row r="3822" spans="2:12" ht="12.75" customHeight="1">
      <c r="B3822">
        <v>70</v>
      </c>
      <c r="C3822">
        <v>3000</v>
      </c>
      <c r="D3822" s="181">
        <v>38504</v>
      </c>
      <c r="E3822">
        <v>70916</v>
      </c>
      <c r="F3822" t="s">
        <v>603</v>
      </c>
      <c r="G3822" s="167">
        <v>16674.330000000002</v>
      </c>
      <c r="H3822">
        <v>-1389.53</v>
      </c>
      <c r="I3822">
        <v>15284.8</v>
      </c>
      <c r="J3822" s="181">
        <v>38504</v>
      </c>
      <c r="K3822" s="183">
        <v>2005</v>
      </c>
      <c r="L3822" t="s">
        <v>629</v>
      </c>
    </row>
    <row r="3823" spans="2:12" ht="12.75" customHeight="1">
      <c r="B3823">
        <v>70</v>
      </c>
      <c r="C3823">
        <v>3000</v>
      </c>
      <c r="D3823" s="181">
        <v>38504</v>
      </c>
      <c r="E3823">
        <v>70917</v>
      </c>
      <c r="F3823" t="s">
        <v>604</v>
      </c>
      <c r="G3823" s="167">
        <v>305768.08</v>
      </c>
      <c r="H3823">
        <v>-16987.11</v>
      </c>
      <c r="I3823">
        <v>288780.96999999997</v>
      </c>
      <c r="J3823" s="181">
        <v>38504</v>
      </c>
      <c r="K3823" s="183">
        <v>2005</v>
      </c>
      <c r="L3823" t="s">
        <v>629</v>
      </c>
    </row>
    <row r="3824" spans="2:12" ht="12.75" customHeight="1">
      <c r="B3824">
        <v>70</v>
      </c>
      <c r="C3824">
        <v>3000</v>
      </c>
      <c r="D3824" s="181">
        <v>38504</v>
      </c>
      <c r="E3824">
        <v>70918</v>
      </c>
      <c r="F3824" t="s">
        <v>605</v>
      </c>
      <c r="G3824" s="167">
        <v>16325.62</v>
      </c>
      <c r="H3824">
        <v>-1360.47</v>
      </c>
      <c r="I3824">
        <v>14965.15</v>
      </c>
      <c r="J3824" s="181">
        <v>38504</v>
      </c>
      <c r="K3824" s="183">
        <v>2005</v>
      </c>
      <c r="L3824" t="s">
        <v>629</v>
      </c>
    </row>
    <row r="3825" spans="2:12" ht="12.75" customHeight="1">
      <c r="B3825">
        <v>70</v>
      </c>
      <c r="C3825">
        <v>3000</v>
      </c>
      <c r="D3825" s="181">
        <v>38504</v>
      </c>
      <c r="E3825">
        <v>70919</v>
      </c>
      <c r="F3825" t="s">
        <v>606</v>
      </c>
      <c r="G3825" s="167">
        <v>16340.84</v>
      </c>
      <c r="H3825">
        <v>-726.26</v>
      </c>
      <c r="I3825">
        <v>15614.58</v>
      </c>
      <c r="J3825" s="181">
        <v>38504</v>
      </c>
      <c r="K3825" s="183">
        <v>2005</v>
      </c>
      <c r="L3825" t="s">
        <v>629</v>
      </c>
    </row>
    <row r="3826" spans="2:12" ht="12.75" customHeight="1">
      <c r="B3826">
        <v>70</v>
      </c>
      <c r="C3826">
        <v>3000</v>
      </c>
      <c r="D3826" s="181">
        <v>38504</v>
      </c>
      <c r="E3826">
        <v>70921</v>
      </c>
      <c r="F3826" t="s">
        <v>607</v>
      </c>
      <c r="G3826" s="167">
        <v>590344.17000000004</v>
      </c>
      <c r="H3826">
        <v>-32796.9</v>
      </c>
      <c r="I3826">
        <v>557547.27</v>
      </c>
      <c r="J3826" s="181">
        <v>38504</v>
      </c>
      <c r="K3826" s="183">
        <v>2005</v>
      </c>
      <c r="L3826" t="s">
        <v>629</v>
      </c>
    </row>
    <row r="3827" spans="2:12" ht="12.75" customHeight="1">
      <c r="B3827">
        <v>70</v>
      </c>
      <c r="C3827">
        <v>3000</v>
      </c>
      <c r="D3827" s="181">
        <v>38504</v>
      </c>
      <c r="E3827">
        <v>70922</v>
      </c>
      <c r="F3827" t="s">
        <v>608</v>
      </c>
      <c r="G3827" s="167">
        <v>16816.34</v>
      </c>
      <c r="H3827">
        <v>-1401.36</v>
      </c>
      <c r="I3827">
        <v>15414.98</v>
      </c>
      <c r="J3827" s="181">
        <v>38504</v>
      </c>
      <c r="K3827" s="183">
        <v>2005</v>
      </c>
      <c r="L3827" t="s">
        <v>629</v>
      </c>
    </row>
    <row r="3828" spans="2:12" ht="12.75" customHeight="1">
      <c r="B3828">
        <v>70</v>
      </c>
      <c r="C3828">
        <v>3000</v>
      </c>
      <c r="D3828" s="181">
        <v>38504</v>
      </c>
      <c r="E3828">
        <v>70923</v>
      </c>
      <c r="F3828" t="s">
        <v>609</v>
      </c>
      <c r="G3828" s="167">
        <v>6776.63</v>
      </c>
      <c r="H3828">
        <v>-564.72</v>
      </c>
      <c r="I3828">
        <v>6211.91</v>
      </c>
      <c r="J3828" s="181">
        <v>38504</v>
      </c>
      <c r="K3828" s="183">
        <v>2005</v>
      </c>
      <c r="L3828" t="s">
        <v>629</v>
      </c>
    </row>
    <row r="3829" spans="2:12" ht="12.75" customHeight="1">
      <c r="B3829">
        <v>70</v>
      </c>
      <c r="C3829">
        <v>3000</v>
      </c>
      <c r="D3829" s="181">
        <v>38504</v>
      </c>
      <c r="E3829">
        <v>70925</v>
      </c>
      <c r="F3829" t="s">
        <v>610</v>
      </c>
      <c r="G3829" s="167">
        <v>14784.99</v>
      </c>
      <c r="H3829">
        <v>-821.38</v>
      </c>
      <c r="I3829">
        <v>13963.61</v>
      </c>
      <c r="J3829" s="181">
        <v>38504</v>
      </c>
      <c r="K3829" s="183">
        <v>2005</v>
      </c>
      <c r="L3829" t="s">
        <v>629</v>
      </c>
    </row>
    <row r="3830" spans="2:12" ht="12.75" customHeight="1">
      <c r="B3830">
        <v>70</v>
      </c>
      <c r="C3830">
        <v>3000</v>
      </c>
      <c r="D3830" s="181">
        <v>38504</v>
      </c>
      <c r="E3830">
        <v>70926</v>
      </c>
      <c r="F3830" t="s">
        <v>611</v>
      </c>
      <c r="G3830" s="167">
        <v>83562.100000000006</v>
      </c>
      <c r="H3830">
        <v>-6963.51</v>
      </c>
      <c r="I3830">
        <v>76598.59</v>
      </c>
      <c r="J3830" s="181">
        <v>38504</v>
      </c>
      <c r="K3830" s="183">
        <v>2005</v>
      </c>
      <c r="L3830" t="s">
        <v>629</v>
      </c>
    </row>
    <row r="3831" spans="2:12" ht="12.75" customHeight="1">
      <c r="B3831">
        <v>70</v>
      </c>
      <c r="C3831">
        <v>3000</v>
      </c>
      <c r="D3831" s="181">
        <v>38504</v>
      </c>
      <c r="E3831">
        <v>70947</v>
      </c>
      <c r="F3831" t="s">
        <v>612</v>
      </c>
      <c r="G3831" s="167">
        <v>12505.22</v>
      </c>
      <c r="H3831">
        <v>-694.73</v>
      </c>
      <c r="I3831">
        <v>11810.49</v>
      </c>
      <c r="J3831" s="181">
        <v>38504</v>
      </c>
      <c r="K3831" s="183">
        <v>2005</v>
      </c>
      <c r="L3831" t="s">
        <v>629</v>
      </c>
    </row>
    <row r="3832" spans="2:12" ht="12.75" customHeight="1">
      <c r="B3832">
        <v>70</v>
      </c>
      <c r="C3832">
        <v>3000</v>
      </c>
      <c r="D3832" s="181">
        <v>38504</v>
      </c>
      <c r="E3832">
        <v>70953</v>
      </c>
      <c r="F3832" t="s">
        <v>613</v>
      </c>
      <c r="G3832" s="167">
        <v>10037.629999999999</v>
      </c>
      <c r="H3832">
        <v>-557.65</v>
      </c>
      <c r="I3832">
        <v>9479.98</v>
      </c>
      <c r="J3832" s="181">
        <v>38504</v>
      </c>
      <c r="K3832" s="183">
        <v>2005</v>
      </c>
      <c r="L3832" t="s">
        <v>629</v>
      </c>
    </row>
    <row r="3833" spans="2:12" ht="12.75" customHeight="1">
      <c r="B3833">
        <v>70</v>
      </c>
      <c r="C3833">
        <v>3000</v>
      </c>
      <c r="D3833" s="181">
        <v>38504</v>
      </c>
      <c r="E3833">
        <v>70958</v>
      </c>
      <c r="F3833" t="s">
        <v>614</v>
      </c>
      <c r="G3833" s="167">
        <v>15891.53</v>
      </c>
      <c r="H3833">
        <v>-1324.3</v>
      </c>
      <c r="I3833">
        <v>14567.23</v>
      </c>
      <c r="J3833" s="181">
        <v>38504</v>
      </c>
      <c r="K3833" s="183">
        <v>2005</v>
      </c>
      <c r="L3833" t="s">
        <v>629</v>
      </c>
    </row>
    <row r="3834" spans="2:12" ht="12.75" customHeight="1">
      <c r="B3834">
        <v>70</v>
      </c>
      <c r="C3834">
        <v>3000</v>
      </c>
      <c r="D3834" s="181">
        <v>38869</v>
      </c>
      <c r="E3834">
        <v>70986</v>
      </c>
      <c r="F3834" t="s">
        <v>615</v>
      </c>
      <c r="G3834" s="167">
        <v>217945.49</v>
      </c>
      <c r="H3834">
        <v>-10594.57</v>
      </c>
      <c r="I3834">
        <v>207350.92</v>
      </c>
      <c r="J3834" s="181">
        <v>38869</v>
      </c>
      <c r="K3834" s="183">
        <v>2006</v>
      </c>
      <c r="L3834" t="s">
        <v>629</v>
      </c>
    </row>
    <row r="3835" spans="2:12" ht="12.75" customHeight="1">
      <c r="B3835">
        <v>70</v>
      </c>
      <c r="C3835">
        <v>3000</v>
      </c>
      <c r="D3835" s="181">
        <v>38869</v>
      </c>
      <c r="E3835">
        <v>70988</v>
      </c>
      <c r="F3835" t="s">
        <v>616</v>
      </c>
      <c r="G3835" s="167">
        <v>434187.49</v>
      </c>
      <c r="H3835">
        <v>-15075.95</v>
      </c>
      <c r="I3835">
        <v>419111.54</v>
      </c>
      <c r="J3835" s="181">
        <v>38869</v>
      </c>
      <c r="K3835" s="183">
        <v>2006</v>
      </c>
      <c r="L3835" t="s">
        <v>629</v>
      </c>
    </row>
    <row r="3836" spans="2:12" ht="12.75" customHeight="1">
      <c r="B3836">
        <v>70</v>
      </c>
      <c r="C3836">
        <v>3000</v>
      </c>
      <c r="D3836" s="181">
        <v>38947</v>
      </c>
      <c r="E3836">
        <v>70989</v>
      </c>
      <c r="F3836" t="s">
        <v>617</v>
      </c>
      <c r="G3836" s="167">
        <v>874797.45</v>
      </c>
      <c r="H3836">
        <v>-45562.37</v>
      </c>
      <c r="I3836">
        <v>829235.08</v>
      </c>
      <c r="J3836" s="181">
        <v>38947</v>
      </c>
      <c r="K3836" s="183">
        <v>2006</v>
      </c>
      <c r="L3836" t="s">
        <v>629</v>
      </c>
    </row>
    <row r="3837" spans="2:12" ht="12.75" customHeight="1">
      <c r="B3837">
        <v>70</v>
      </c>
      <c r="C3837">
        <v>3000</v>
      </c>
      <c r="D3837" s="181">
        <v>38869</v>
      </c>
      <c r="E3837">
        <v>70990</v>
      </c>
      <c r="F3837" t="s">
        <v>618</v>
      </c>
      <c r="G3837" s="167">
        <v>21780.62</v>
      </c>
      <c r="H3837">
        <v>-726.02</v>
      </c>
      <c r="I3837">
        <v>21054.6</v>
      </c>
      <c r="J3837" s="181">
        <v>38869</v>
      </c>
      <c r="K3837" s="183">
        <v>2006</v>
      </c>
      <c r="L3837" t="s">
        <v>629</v>
      </c>
    </row>
    <row r="3838" spans="2:12" ht="12.75" customHeight="1">
      <c r="B3838">
        <v>70</v>
      </c>
      <c r="C3838">
        <v>4000</v>
      </c>
      <c r="D3838" s="181">
        <v>33970</v>
      </c>
      <c r="E3838">
        <v>59645</v>
      </c>
      <c r="F3838" t="s">
        <v>2371</v>
      </c>
      <c r="G3838" s="167">
        <v>264798.03000000003</v>
      </c>
      <c r="H3838">
        <v>-264798.03000000003</v>
      </c>
      <c r="I3838">
        <v>0</v>
      </c>
      <c r="J3838" s="181">
        <v>33970</v>
      </c>
      <c r="K3838" s="183">
        <v>1993</v>
      </c>
      <c r="L3838" t="s">
        <v>629</v>
      </c>
    </row>
    <row r="3839" spans="2:12" ht="12.75" customHeight="1">
      <c r="B3839">
        <v>70</v>
      </c>
      <c r="C3839">
        <v>4000</v>
      </c>
      <c r="D3839" s="181">
        <v>32354</v>
      </c>
      <c r="E3839">
        <v>60029</v>
      </c>
      <c r="F3839" t="s">
        <v>422</v>
      </c>
      <c r="G3839" s="167">
        <v>5468.82</v>
      </c>
      <c r="H3839">
        <v>-5468.82</v>
      </c>
      <c r="I3839">
        <v>0</v>
      </c>
      <c r="J3839" s="181">
        <v>32354</v>
      </c>
      <c r="K3839" s="183">
        <v>1988</v>
      </c>
      <c r="L3839" t="s">
        <v>629</v>
      </c>
    </row>
    <row r="3840" spans="2:12" ht="12.75" customHeight="1">
      <c r="B3840">
        <v>70</v>
      </c>
      <c r="C3840">
        <v>4000</v>
      </c>
      <c r="D3840" s="181">
        <v>32673</v>
      </c>
      <c r="E3840">
        <v>61327</v>
      </c>
      <c r="F3840" t="s">
        <v>2019</v>
      </c>
      <c r="G3840" s="167">
        <v>4045.27</v>
      </c>
      <c r="H3840">
        <v>-4045.27</v>
      </c>
      <c r="I3840">
        <v>0</v>
      </c>
      <c r="J3840" s="181">
        <v>32673</v>
      </c>
      <c r="K3840" s="183">
        <v>1989</v>
      </c>
      <c r="L3840" t="s">
        <v>629</v>
      </c>
    </row>
    <row r="3841" spans="2:12" ht="12.75" customHeight="1">
      <c r="B3841">
        <v>70</v>
      </c>
      <c r="C3841">
        <v>4000</v>
      </c>
      <c r="D3841" s="181">
        <v>35582</v>
      </c>
      <c r="E3841">
        <v>61755</v>
      </c>
      <c r="F3841" t="s">
        <v>504</v>
      </c>
      <c r="G3841" s="167">
        <v>8854.25</v>
      </c>
      <c r="H3841">
        <v>-8854.25</v>
      </c>
      <c r="I3841">
        <v>0</v>
      </c>
      <c r="J3841" s="181">
        <v>35582</v>
      </c>
      <c r="K3841" s="183">
        <v>1997</v>
      </c>
      <c r="L3841" t="s">
        <v>629</v>
      </c>
    </row>
    <row r="3842" spans="2:12" ht="12.75" customHeight="1">
      <c r="B3842">
        <v>70</v>
      </c>
      <c r="C3842">
        <v>4000</v>
      </c>
      <c r="D3842" s="181">
        <v>34851</v>
      </c>
      <c r="E3842">
        <v>63040</v>
      </c>
      <c r="F3842" t="s">
        <v>2379</v>
      </c>
      <c r="G3842" s="167">
        <v>2900</v>
      </c>
      <c r="H3842">
        <v>-2900</v>
      </c>
      <c r="I3842">
        <v>0</v>
      </c>
      <c r="J3842" s="181">
        <v>34851</v>
      </c>
      <c r="K3842" s="183">
        <v>1995</v>
      </c>
      <c r="L3842" t="s">
        <v>629</v>
      </c>
    </row>
    <row r="3843" spans="2:12" ht="12.75" customHeight="1">
      <c r="B3843">
        <v>70</v>
      </c>
      <c r="C3843">
        <v>4000</v>
      </c>
      <c r="D3843" s="181">
        <v>35898</v>
      </c>
      <c r="E3843">
        <v>63571</v>
      </c>
      <c r="F3843" t="s">
        <v>1574</v>
      </c>
      <c r="G3843" s="167">
        <v>3196.1</v>
      </c>
      <c r="H3843">
        <v>-3196.1</v>
      </c>
      <c r="I3843">
        <v>0</v>
      </c>
      <c r="J3843" s="181">
        <v>35898</v>
      </c>
      <c r="K3843" s="183">
        <v>1998</v>
      </c>
      <c r="L3843" t="s">
        <v>629</v>
      </c>
    </row>
    <row r="3844" spans="2:12" ht="12.75" customHeight="1">
      <c r="B3844">
        <v>70</v>
      </c>
      <c r="C3844">
        <v>4000</v>
      </c>
      <c r="D3844" s="181">
        <v>34851</v>
      </c>
      <c r="E3844">
        <v>64142</v>
      </c>
      <c r="F3844" t="s">
        <v>2381</v>
      </c>
      <c r="G3844" s="167">
        <v>3200</v>
      </c>
      <c r="H3844">
        <v>-3200</v>
      </c>
      <c r="I3844">
        <v>0</v>
      </c>
      <c r="J3844" s="181">
        <v>34851</v>
      </c>
      <c r="K3844" s="183">
        <v>1995</v>
      </c>
      <c r="L3844" t="s">
        <v>629</v>
      </c>
    </row>
    <row r="3845" spans="2:12" ht="12.75" customHeight="1">
      <c r="B3845">
        <v>70</v>
      </c>
      <c r="C3845">
        <v>4000</v>
      </c>
      <c r="D3845" s="181">
        <v>34851</v>
      </c>
      <c r="E3845">
        <v>64143</v>
      </c>
      <c r="F3845" t="s">
        <v>2380</v>
      </c>
      <c r="G3845" s="167">
        <v>3000</v>
      </c>
      <c r="H3845">
        <v>-3000</v>
      </c>
      <c r="I3845">
        <v>0</v>
      </c>
      <c r="J3845" s="181">
        <v>34851</v>
      </c>
      <c r="K3845" s="183">
        <v>1995</v>
      </c>
      <c r="L3845" t="s">
        <v>629</v>
      </c>
    </row>
    <row r="3846" spans="2:12" ht="12.75" customHeight="1">
      <c r="B3846">
        <v>70</v>
      </c>
      <c r="C3846">
        <v>4000</v>
      </c>
      <c r="D3846" s="181">
        <v>34608</v>
      </c>
      <c r="E3846">
        <v>64668</v>
      </c>
      <c r="F3846" t="s">
        <v>1557</v>
      </c>
      <c r="G3846" s="167">
        <v>19924.66</v>
      </c>
      <c r="H3846">
        <v>-19924.66</v>
      </c>
      <c r="I3846">
        <v>0</v>
      </c>
      <c r="J3846" s="181">
        <v>34608</v>
      </c>
      <c r="K3846" s="183">
        <v>1994</v>
      </c>
      <c r="L3846" t="s">
        <v>629</v>
      </c>
    </row>
    <row r="3847" spans="2:12" ht="12.75" customHeight="1">
      <c r="B3847">
        <v>70</v>
      </c>
      <c r="C3847">
        <v>4000</v>
      </c>
      <c r="D3847" s="181">
        <v>35892</v>
      </c>
      <c r="E3847">
        <v>65146</v>
      </c>
      <c r="F3847" t="s">
        <v>1573</v>
      </c>
      <c r="G3847" s="167">
        <v>12282.66</v>
      </c>
      <c r="H3847">
        <v>-12282.66</v>
      </c>
      <c r="I3847">
        <v>0</v>
      </c>
      <c r="J3847" s="181">
        <v>35892</v>
      </c>
      <c r="K3847" s="183">
        <v>1998</v>
      </c>
      <c r="L3847" t="s">
        <v>629</v>
      </c>
    </row>
    <row r="3848" spans="2:12" ht="12.75" customHeight="1">
      <c r="B3848">
        <v>70</v>
      </c>
      <c r="C3848">
        <v>4000</v>
      </c>
      <c r="D3848" s="181">
        <v>36234</v>
      </c>
      <c r="E3848">
        <v>65354</v>
      </c>
      <c r="F3848" t="s">
        <v>2393</v>
      </c>
      <c r="G3848" s="167">
        <v>5657.75</v>
      </c>
      <c r="H3848">
        <v>-5657.75</v>
      </c>
      <c r="I3848">
        <v>0</v>
      </c>
      <c r="J3848" s="181">
        <v>36234</v>
      </c>
      <c r="K3848" s="183">
        <v>1999</v>
      </c>
      <c r="L3848" t="s">
        <v>629</v>
      </c>
    </row>
    <row r="3849" spans="2:12" ht="12.75" customHeight="1">
      <c r="B3849">
        <v>70</v>
      </c>
      <c r="C3849">
        <v>4000</v>
      </c>
      <c r="D3849" s="181">
        <v>37773</v>
      </c>
      <c r="E3849">
        <v>66182</v>
      </c>
      <c r="F3849" t="s">
        <v>1541</v>
      </c>
      <c r="G3849" s="167">
        <v>136724.32999999999</v>
      </c>
      <c r="H3849">
        <v>-81654.81</v>
      </c>
      <c r="I3849">
        <v>55069.52</v>
      </c>
      <c r="J3849" s="181">
        <v>37773</v>
      </c>
      <c r="K3849" s="183">
        <v>2003</v>
      </c>
      <c r="L3849" t="s">
        <v>629</v>
      </c>
    </row>
    <row r="3850" spans="2:12" ht="12.75" customHeight="1">
      <c r="B3850">
        <v>70</v>
      </c>
      <c r="C3850">
        <v>4000</v>
      </c>
      <c r="D3850" s="181">
        <v>36070</v>
      </c>
      <c r="E3850">
        <v>66948</v>
      </c>
      <c r="F3850" t="s">
        <v>150</v>
      </c>
      <c r="G3850" s="167">
        <v>11240.78</v>
      </c>
      <c r="H3850">
        <v>-11240.78</v>
      </c>
      <c r="I3850">
        <v>0</v>
      </c>
      <c r="J3850" s="181">
        <v>36070</v>
      </c>
      <c r="K3850" s="183">
        <v>1998</v>
      </c>
      <c r="L3850" t="s">
        <v>629</v>
      </c>
    </row>
    <row r="3851" spans="2:12" ht="12.75" customHeight="1">
      <c r="B3851">
        <v>70</v>
      </c>
      <c r="C3851">
        <v>4000</v>
      </c>
      <c r="D3851" s="181">
        <v>37468</v>
      </c>
      <c r="E3851">
        <v>68143</v>
      </c>
      <c r="F3851" t="s">
        <v>304</v>
      </c>
      <c r="G3851" s="167">
        <v>13354.94</v>
      </c>
      <c r="H3851">
        <v>-9830.7199999999993</v>
      </c>
      <c r="I3851">
        <v>3524.22</v>
      </c>
      <c r="J3851" s="181">
        <v>37468</v>
      </c>
      <c r="K3851" s="183">
        <v>2002</v>
      </c>
      <c r="L3851" t="s">
        <v>629</v>
      </c>
    </row>
    <row r="3852" spans="2:12" ht="12.75" customHeight="1">
      <c r="B3852">
        <v>70</v>
      </c>
      <c r="C3852">
        <v>4000</v>
      </c>
      <c r="D3852" s="181">
        <v>38139</v>
      </c>
      <c r="E3852">
        <v>69078</v>
      </c>
      <c r="F3852" t="s">
        <v>1343</v>
      </c>
      <c r="G3852" s="167">
        <v>38149.53</v>
      </c>
      <c r="H3852">
        <v>-16425.5</v>
      </c>
      <c r="I3852">
        <v>21724.03</v>
      </c>
      <c r="J3852" s="181">
        <v>38139</v>
      </c>
      <c r="K3852" s="183">
        <v>2004</v>
      </c>
      <c r="L3852" t="s">
        <v>629</v>
      </c>
    </row>
    <row r="3853" spans="2:12" ht="12.75" customHeight="1">
      <c r="B3853">
        <v>70</v>
      </c>
      <c r="C3853">
        <v>5000</v>
      </c>
      <c r="D3853" s="181">
        <v>36312</v>
      </c>
      <c r="E3853">
        <v>60189</v>
      </c>
      <c r="F3853" t="s">
        <v>321</v>
      </c>
      <c r="G3853" s="167">
        <v>17107.759999999998</v>
      </c>
      <c r="H3853">
        <v>-17107.759999999998</v>
      </c>
      <c r="I3853">
        <v>0</v>
      </c>
      <c r="J3853" s="181">
        <v>36312</v>
      </c>
      <c r="K3853" s="183">
        <v>1999</v>
      </c>
      <c r="L3853" t="s">
        <v>629</v>
      </c>
    </row>
    <row r="3854" spans="2:12" ht="12.75" customHeight="1">
      <c r="B3854">
        <v>70</v>
      </c>
      <c r="C3854">
        <v>5000</v>
      </c>
      <c r="D3854" s="181">
        <v>36312</v>
      </c>
      <c r="E3854">
        <v>60190</v>
      </c>
      <c r="F3854" t="s">
        <v>321</v>
      </c>
      <c r="G3854" s="167">
        <v>13906.32</v>
      </c>
      <c r="H3854">
        <v>-13906.32</v>
      </c>
      <c r="I3854">
        <v>0</v>
      </c>
      <c r="J3854" s="181">
        <v>36312</v>
      </c>
      <c r="K3854" s="183">
        <v>1999</v>
      </c>
      <c r="L3854" t="s">
        <v>629</v>
      </c>
    </row>
    <row r="3855" spans="2:12" ht="12.75" customHeight="1">
      <c r="B3855">
        <v>70</v>
      </c>
      <c r="C3855">
        <v>5000</v>
      </c>
      <c r="D3855" s="181">
        <v>34865</v>
      </c>
      <c r="E3855">
        <v>63042</v>
      </c>
      <c r="F3855" t="s">
        <v>313</v>
      </c>
      <c r="G3855" s="167">
        <v>19619.54</v>
      </c>
      <c r="H3855">
        <v>-19619.54</v>
      </c>
      <c r="I3855">
        <v>0</v>
      </c>
      <c r="J3855" s="181">
        <v>34865</v>
      </c>
      <c r="K3855" s="183">
        <v>1995</v>
      </c>
      <c r="L3855" t="s">
        <v>629</v>
      </c>
    </row>
    <row r="3856" spans="2:12" ht="12.75" customHeight="1">
      <c r="B3856">
        <v>70</v>
      </c>
      <c r="C3856">
        <v>5000</v>
      </c>
      <c r="D3856" s="181">
        <v>35582</v>
      </c>
      <c r="E3856">
        <v>65330</v>
      </c>
      <c r="F3856" t="s">
        <v>1827</v>
      </c>
      <c r="G3856" s="167">
        <v>17641.36</v>
      </c>
      <c r="H3856">
        <v>-17641.36</v>
      </c>
      <c r="I3856">
        <v>0</v>
      </c>
      <c r="J3856" s="181">
        <v>35582</v>
      </c>
      <c r="K3856" s="183">
        <v>1997</v>
      </c>
      <c r="L3856" t="s">
        <v>629</v>
      </c>
    </row>
    <row r="3857" spans="2:12" ht="12.75" customHeight="1">
      <c r="B3857">
        <v>70</v>
      </c>
      <c r="C3857">
        <v>5000</v>
      </c>
      <c r="D3857" s="181">
        <v>36678</v>
      </c>
      <c r="E3857">
        <v>69890</v>
      </c>
      <c r="F3857" t="s">
        <v>325</v>
      </c>
      <c r="G3857" s="167">
        <v>23030.25</v>
      </c>
      <c r="H3857">
        <v>-23030.25</v>
      </c>
      <c r="I3857">
        <v>0</v>
      </c>
      <c r="J3857" s="181">
        <v>36678</v>
      </c>
      <c r="K3857" s="183">
        <v>2000</v>
      </c>
      <c r="L3857" t="s">
        <v>629</v>
      </c>
    </row>
    <row r="3858" spans="2:12" ht="12.75" customHeight="1">
      <c r="B3858">
        <v>70</v>
      </c>
      <c r="C3858">
        <v>5000</v>
      </c>
      <c r="D3858" s="181">
        <v>36678</v>
      </c>
      <c r="E3858">
        <v>69891</v>
      </c>
      <c r="F3858" t="s">
        <v>324</v>
      </c>
      <c r="G3858" s="167">
        <v>17727.97</v>
      </c>
      <c r="H3858">
        <v>-17727.97</v>
      </c>
      <c r="I3858">
        <v>0</v>
      </c>
      <c r="J3858" s="181">
        <v>36678</v>
      </c>
      <c r="K3858" s="183">
        <v>2000</v>
      </c>
      <c r="L3858" t="s">
        <v>629</v>
      </c>
    </row>
    <row r="3859" spans="2:12" ht="12.75" customHeight="1">
      <c r="B3859">
        <v>70</v>
      </c>
      <c r="C3859">
        <v>5000</v>
      </c>
      <c r="D3859" s="181">
        <v>35582</v>
      </c>
      <c r="E3859">
        <v>70465</v>
      </c>
      <c r="F3859" t="s">
        <v>1826</v>
      </c>
      <c r="G3859" s="167">
        <v>17232.349999999999</v>
      </c>
      <c r="H3859">
        <v>-17232.349999999999</v>
      </c>
      <c r="I3859">
        <v>0</v>
      </c>
      <c r="J3859" s="181">
        <v>35582</v>
      </c>
      <c r="K3859" s="183">
        <v>1997</v>
      </c>
      <c r="L3859" t="s">
        <v>629</v>
      </c>
    </row>
    <row r="3860" spans="2:12" ht="12.75" customHeight="1">
      <c r="B3860">
        <v>70</v>
      </c>
      <c r="C3860">
        <v>6500</v>
      </c>
      <c r="D3860" s="181">
        <v>35703</v>
      </c>
      <c r="E3860">
        <v>62450</v>
      </c>
      <c r="F3860" t="s">
        <v>1164</v>
      </c>
      <c r="G3860" s="167">
        <v>10796.71</v>
      </c>
      <c r="H3860">
        <v>-10796.71</v>
      </c>
      <c r="I3860">
        <v>0</v>
      </c>
      <c r="J3860" s="181">
        <v>35703</v>
      </c>
      <c r="K3860" s="183">
        <v>1997</v>
      </c>
      <c r="L3860" t="s">
        <v>629</v>
      </c>
    </row>
    <row r="3861" spans="2:12" ht="12.75" customHeight="1">
      <c r="B3861">
        <v>70</v>
      </c>
      <c r="C3861">
        <v>6500</v>
      </c>
      <c r="D3861" s="181">
        <v>35048</v>
      </c>
      <c r="E3861">
        <v>64678</v>
      </c>
      <c r="F3861" t="s">
        <v>2284</v>
      </c>
      <c r="G3861" s="167">
        <v>10750</v>
      </c>
      <c r="H3861">
        <v>-10750</v>
      </c>
      <c r="I3861">
        <v>0</v>
      </c>
      <c r="J3861" s="181">
        <v>35048</v>
      </c>
      <c r="K3861" s="183">
        <v>1995</v>
      </c>
      <c r="L3861" t="s">
        <v>629</v>
      </c>
    </row>
    <row r="3862" spans="2:12" ht="12.75" customHeight="1">
      <c r="B3862">
        <v>70</v>
      </c>
      <c r="C3862">
        <v>6500</v>
      </c>
      <c r="D3862" s="181">
        <v>37229</v>
      </c>
      <c r="E3862">
        <v>66356</v>
      </c>
      <c r="F3862" t="s">
        <v>1182</v>
      </c>
      <c r="G3862" s="167">
        <v>6500</v>
      </c>
      <c r="H3862">
        <v>-6500</v>
      </c>
      <c r="I3862">
        <v>0</v>
      </c>
      <c r="J3862" s="181">
        <v>37229</v>
      </c>
      <c r="K3862" s="183">
        <v>2001</v>
      </c>
      <c r="L3862" t="s">
        <v>629</v>
      </c>
    </row>
    <row r="3863" spans="2:12" ht="12.75" customHeight="1">
      <c r="B3863">
        <v>70</v>
      </c>
      <c r="C3863">
        <v>6500</v>
      </c>
      <c r="D3863" s="181">
        <v>36585</v>
      </c>
      <c r="E3863">
        <v>66996</v>
      </c>
      <c r="F3863" t="s">
        <v>1837</v>
      </c>
      <c r="G3863" s="167">
        <v>45000</v>
      </c>
      <c r="H3863">
        <v>-45000</v>
      </c>
      <c r="I3863">
        <v>0</v>
      </c>
      <c r="J3863" s="181">
        <v>36585</v>
      </c>
      <c r="K3863" s="183">
        <v>2000</v>
      </c>
      <c r="L3863" t="s">
        <v>629</v>
      </c>
    </row>
    <row r="3864" spans="2:12" ht="12.75" customHeight="1">
      <c r="B3864">
        <v>70</v>
      </c>
      <c r="C3864">
        <v>6500</v>
      </c>
      <c r="D3864" s="181">
        <v>36678</v>
      </c>
      <c r="E3864">
        <v>70571</v>
      </c>
      <c r="F3864" t="s">
        <v>1177</v>
      </c>
      <c r="G3864" s="167">
        <v>145603</v>
      </c>
      <c r="H3864">
        <v>-145603</v>
      </c>
      <c r="I3864">
        <v>0</v>
      </c>
      <c r="J3864" s="181">
        <v>36678</v>
      </c>
      <c r="K3864" s="183">
        <v>2000</v>
      </c>
      <c r="L3864" t="s">
        <v>629</v>
      </c>
    </row>
    <row r="3865" spans="2:12" ht="12.75" customHeight="1"/>
    <row r="3866" spans="2:12" ht="12.75" customHeight="1">
      <c r="B3866">
        <v>70</v>
      </c>
      <c r="G3866" s="167">
        <v>143750451.40000001</v>
      </c>
      <c r="H3866">
        <v>-74107279.099999994</v>
      </c>
      <c r="I3866">
        <v>69643172.299999997</v>
      </c>
      <c r="L3866" t="s">
        <v>629</v>
      </c>
    </row>
    <row r="3867" spans="2:12" ht="12.75" customHeight="1"/>
    <row r="3868" spans="2:12" ht="12.75" customHeight="1">
      <c r="B3868" t="s">
        <v>1313</v>
      </c>
      <c r="G3868" s="167">
        <v>582843826.74000001</v>
      </c>
      <c r="H3868">
        <v>-335997128.62</v>
      </c>
      <c r="I3868">
        <v>246846698.12</v>
      </c>
      <c r="L3868" t="s">
        <v>629</v>
      </c>
    </row>
    <row r="3869" spans="2:12" ht="12.75" customHeight="1"/>
    <row r="3870" spans="2:12" ht="12.75" customHeight="1">
      <c r="G3870" s="167">
        <v>582843826.73999977</v>
      </c>
    </row>
    <row r="3871" spans="2:12" ht="12.75" customHeight="1"/>
  </sheetData>
  <phoneticPr fontId="25" type="noConversion"/>
  <pageMargins left="0.75" right="0.75" top="1" bottom="1" header="0.5" footer="0.5"/>
  <pageSetup scale="7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K58"/>
  <sheetViews>
    <sheetView zoomScale="75" zoomScaleNormal="75" workbookViewId="0">
      <selection activeCell="H4" sqref="H4"/>
    </sheetView>
  </sheetViews>
  <sheetFormatPr defaultColWidth="8.88671875" defaultRowHeight="15"/>
  <cols>
    <col min="1" max="1" width="7.21875" style="147" customWidth="1"/>
    <col min="2" max="10" width="8.88671875" style="147" customWidth="1"/>
    <col min="11" max="11" width="13.33203125" style="147" customWidth="1"/>
    <col min="12" max="16384" width="8.88671875" style="147"/>
  </cols>
  <sheetData>
    <row r="1" spans="1:11">
      <c r="A1" s="147" t="s">
        <v>3641</v>
      </c>
    </row>
    <row r="2" spans="1:11">
      <c r="A2" s="147" t="s">
        <v>3642</v>
      </c>
    </row>
    <row r="4" spans="1:11" ht="23.25">
      <c r="F4" s="148" t="s">
        <v>3643</v>
      </c>
    </row>
    <row r="5" spans="1:11" ht="9.9499999999999993" customHeight="1"/>
    <row r="6" spans="1:11" ht="23.25">
      <c r="F6" s="148" t="s">
        <v>3644</v>
      </c>
    </row>
    <row r="7" spans="1:11" ht="9.9499999999999993" customHeight="1"/>
    <row r="8" spans="1:11" ht="15.75">
      <c r="F8" s="149" t="s">
        <v>3645</v>
      </c>
    </row>
    <row r="11" spans="1:11" ht="20.25">
      <c r="A11" s="147" t="s">
        <v>3646</v>
      </c>
      <c r="D11" s="169" t="s">
        <v>2065</v>
      </c>
      <c r="E11" s="150"/>
      <c r="F11" s="150"/>
      <c r="G11" s="150"/>
      <c r="H11" s="150"/>
      <c r="I11" s="150"/>
      <c r="J11" s="150"/>
      <c r="K11" s="150"/>
    </row>
    <row r="13" spans="1:11">
      <c r="D13" s="147" t="s">
        <v>3647</v>
      </c>
    </row>
    <row r="15" spans="1:11">
      <c r="C15" s="147" t="s">
        <v>3648</v>
      </c>
    </row>
    <row r="16" spans="1:11">
      <c r="A16" s="147" t="s">
        <v>3649</v>
      </c>
    </row>
    <row r="18" spans="2:11" ht="18">
      <c r="F18" s="151" t="s">
        <v>3650</v>
      </c>
    </row>
    <row r="20" spans="2:11" ht="18">
      <c r="B20" s="150"/>
      <c r="C20" s="152" t="s">
        <v>2064</v>
      </c>
      <c r="D20" s="150"/>
      <c r="E20" s="150"/>
      <c r="F20" s="150"/>
      <c r="G20" s="150"/>
      <c r="H20" s="150"/>
      <c r="I20" s="150"/>
      <c r="J20" s="150"/>
      <c r="K20" s="150"/>
    </row>
    <row r="22" spans="2:11">
      <c r="B22" s="150"/>
      <c r="C22" s="150"/>
      <c r="D22" s="150"/>
      <c r="E22" s="150"/>
      <c r="F22" s="150"/>
      <c r="G22" s="150"/>
      <c r="H22" s="150"/>
      <c r="I22" s="150"/>
      <c r="J22" s="150"/>
      <c r="K22" s="150"/>
    </row>
    <row r="24" spans="2:11">
      <c r="B24" s="150"/>
      <c r="C24" s="150"/>
      <c r="D24" s="150"/>
      <c r="E24" s="150"/>
      <c r="F24" s="150"/>
      <c r="G24" s="150"/>
      <c r="H24" s="150"/>
      <c r="I24" s="150"/>
      <c r="J24" s="150"/>
      <c r="K24" s="150"/>
    </row>
    <row r="26" spans="2:11" ht="18">
      <c r="F26" s="151" t="s">
        <v>3651</v>
      </c>
    </row>
    <row r="28" spans="2:11">
      <c r="B28" s="150"/>
      <c r="C28" s="150"/>
      <c r="D28" s="150"/>
      <c r="E28" s="150"/>
      <c r="F28" s="150"/>
      <c r="G28" s="150"/>
      <c r="H28" s="150"/>
      <c r="I28" s="150"/>
      <c r="J28" s="150"/>
      <c r="K28" s="150"/>
    </row>
    <row r="30" spans="2:11">
      <c r="B30" s="150"/>
      <c r="C30" s="150"/>
      <c r="D30" s="150"/>
      <c r="E30" s="150"/>
      <c r="F30" s="150"/>
      <c r="G30" s="150"/>
      <c r="H30" s="150"/>
      <c r="I30" s="150"/>
      <c r="J30" s="150"/>
      <c r="K30" s="150"/>
    </row>
    <row r="32" spans="2:11">
      <c r="B32" s="150"/>
      <c r="C32" s="150"/>
      <c r="D32" s="150"/>
      <c r="E32" s="150"/>
      <c r="F32" s="150"/>
      <c r="G32" s="150"/>
      <c r="H32" s="150"/>
      <c r="I32" s="150"/>
      <c r="J32" s="150"/>
      <c r="K32" s="150"/>
    </row>
    <row r="36" spans="1:8" ht="15.75">
      <c r="A36" s="147" t="s">
        <v>3652</v>
      </c>
      <c r="D36" s="153" t="s">
        <v>3653</v>
      </c>
      <c r="E36" s="150"/>
      <c r="F36" s="150"/>
      <c r="G36" s="150"/>
      <c r="H36" s="150"/>
    </row>
    <row r="38" spans="1:8" ht="15.75">
      <c r="D38" s="154" t="s">
        <v>3654</v>
      </c>
      <c r="E38" s="150"/>
      <c r="F38" s="150"/>
      <c r="G38" s="150"/>
      <c r="H38" s="150"/>
    </row>
    <row r="40" spans="1:8" ht="15.75">
      <c r="D40" s="153" t="s">
        <v>3106</v>
      </c>
      <c r="E40" s="150"/>
      <c r="F40" s="150"/>
      <c r="G40" s="150"/>
      <c r="H40" s="150"/>
    </row>
    <row r="43" spans="1:8">
      <c r="C43" s="147" t="s">
        <v>944</v>
      </c>
    </row>
    <row r="44" spans="1:8">
      <c r="A44" s="147" t="s">
        <v>945</v>
      </c>
    </row>
    <row r="50" spans="1:11">
      <c r="G50" s="150"/>
      <c r="H50" s="150"/>
      <c r="I50" s="150"/>
      <c r="J50" s="150"/>
      <c r="K50" s="150"/>
    </row>
    <row r="51" spans="1:11">
      <c r="G51" s="147" t="s">
        <v>946</v>
      </c>
    </row>
    <row r="54" spans="1:11">
      <c r="A54" s="147" t="s">
        <v>947</v>
      </c>
    </row>
    <row r="57" spans="1:11" ht="18">
      <c r="F57" s="151" t="s">
        <v>948</v>
      </c>
    </row>
    <row r="58" spans="1:11" ht="18">
      <c r="F58" s="151" t="s">
        <v>949</v>
      </c>
    </row>
  </sheetData>
  <phoneticPr fontId="0" type="noConversion"/>
  <printOptions horizontalCentered="1"/>
  <pageMargins left="0.75" right="0.75" top="0.75" bottom="1" header="0.5" footer="0.5"/>
  <pageSetup scale="6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W615"/>
  <sheetViews>
    <sheetView tabSelected="1" topLeftCell="F1" workbookViewId="0">
      <pane ySplit="5" topLeftCell="A543" activePane="bottomLeft" state="frozen"/>
      <selection activeCell="H4" sqref="H4"/>
      <selection pane="bottomLeft" activeCell="W309" sqref="W309"/>
    </sheetView>
  </sheetViews>
  <sheetFormatPr defaultColWidth="8.77734375" defaultRowHeight="12.75"/>
  <cols>
    <col min="1" max="1" width="12.77734375" style="256" hidden="1" customWidth="1"/>
    <col min="2" max="2" width="9.6640625" style="260" customWidth="1"/>
    <col min="3" max="3" width="11.21875" style="258" hidden="1" customWidth="1"/>
    <col min="4" max="4" width="4.21875" style="258" hidden="1" customWidth="1"/>
    <col min="5" max="5" width="7.33203125" style="259" bestFit="1" customWidth="1"/>
    <col min="6" max="6" width="30" style="260" bestFit="1" customWidth="1"/>
    <col min="7" max="7" width="8.88671875" style="261" hidden="1" customWidth="1"/>
    <col min="8" max="8" width="12.109375" style="262" bestFit="1" customWidth="1"/>
    <col min="9" max="9" width="16.6640625" style="262" hidden="1" customWidth="1"/>
    <col min="10" max="10" width="26.33203125" style="256" hidden="1" customWidth="1"/>
    <col min="11" max="11" width="19.33203125" style="256" hidden="1" customWidth="1"/>
    <col min="12" max="12" width="26.21875" style="256" hidden="1" customWidth="1"/>
    <col min="13" max="13" width="35.21875" style="256" hidden="1" customWidth="1"/>
    <col min="14" max="14" width="19.33203125" style="256" hidden="1" customWidth="1"/>
    <col min="15" max="15" width="9.6640625" style="263" bestFit="1" customWidth="1"/>
    <col min="16" max="16" width="19.21875" style="257" bestFit="1" customWidth="1"/>
    <col min="17" max="17" width="11.21875" style="263" hidden="1" customWidth="1"/>
    <col min="18" max="18" width="27.77734375" style="264" hidden="1" customWidth="1"/>
    <col min="19" max="19" width="6.6640625" style="256" hidden="1" customWidth="1"/>
    <col min="20" max="20" width="9.33203125" style="256" hidden="1" customWidth="1"/>
    <col min="21" max="21" width="13.44140625" style="261" hidden="1" customWidth="1"/>
    <col min="22" max="22" width="31.5546875" style="261" customWidth="1"/>
    <col min="23" max="23" width="30.88671875" style="261" customWidth="1"/>
    <col min="24" max="16384" width="8.77734375" style="261"/>
  </cols>
  <sheetData>
    <row r="1" spans="1:23">
      <c r="B1" s="257" t="s">
        <v>1973</v>
      </c>
    </row>
    <row r="2" spans="1:23" ht="13.5" thickBot="1">
      <c r="B2" s="265" t="s">
        <v>3109</v>
      </c>
      <c r="C2" s="266"/>
      <c r="D2" s="266"/>
    </row>
    <row r="3" spans="1:23" ht="13.5" thickBot="1">
      <c r="B3" s="257" t="s">
        <v>3107</v>
      </c>
      <c r="K3" s="352" t="s">
        <v>320</v>
      </c>
      <c r="L3" s="353"/>
    </row>
    <row r="4" spans="1:23">
      <c r="I4" s="350"/>
      <c r="J4" s="351"/>
      <c r="K4" s="354" t="s">
        <v>319</v>
      </c>
      <c r="L4" s="355"/>
      <c r="M4" s="314" t="s">
        <v>1700</v>
      </c>
      <c r="N4" s="267"/>
    </row>
    <row r="5" spans="1:23" ht="13.5" thickBot="1">
      <c r="B5" s="268" t="s">
        <v>953</v>
      </c>
      <c r="C5" s="269" t="s">
        <v>1471</v>
      </c>
      <c r="D5" s="269"/>
      <c r="E5" s="270" t="s">
        <v>954</v>
      </c>
      <c r="F5" s="271" t="s">
        <v>955</v>
      </c>
      <c r="G5" s="271"/>
      <c r="H5" s="272" t="s">
        <v>956</v>
      </c>
      <c r="I5" s="273"/>
      <c r="J5" s="274"/>
      <c r="K5" s="275" t="s">
        <v>3034</v>
      </c>
      <c r="L5" s="276" t="s">
        <v>1329</v>
      </c>
      <c r="M5" s="277" t="s">
        <v>1699</v>
      </c>
      <c r="N5" s="278" t="s">
        <v>3035</v>
      </c>
      <c r="O5" s="279" t="s">
        <v>1471</v>
      </c>
      <c r="P5" s="280" t="s">
        <v>3950</v>
      </c>
      <c r="Q5" s="279" t="s">
        <v>3936</v>
      </c>
      <c r="R5" s="279" t="s">
        <v>3961</v>
      </c>
      <c r="S5" s="281" t="s">
        <v>3947</v>
      </c>
      <c r="T5" s="281" t="s">
        <v>3948</v>
      </c>
      <c r="U5" s="281" t="s">
        <v>3949</v>
      </c>
      <c r="V5" s="313" t="s">
        <v>4036</v>
      </c>
      <c r="W5" s="261" t="s">
        <v>4051</v>
      </c>
    </row>
    <row r="6" spans="1:23">
      <c r="B6" s="282">
        <v>28126</v>
      </c>
      <c r="C6" s="283"/>
      <c r="D6" s="283">
        <v>1</v>
      </c>
      <c r="E6" s="284">
        <v>60598</v>
      </c>
      <c r="F6" s="285" t="s">
        <v>688</v>
      </c>
      <c r="G6" s="286"/>
      <c r="H6" s="287">
        <v>50440</v>
      </c>
      <c r="I6" s="288"/>
      <c r="J6" s="289"/>
      <c r="K6" s="262">
        <v>30445.62</v>
      </c>
      <c r="L6" s="256" t="s">
        <v>1330</v>
      </c>
      <c r="M6" s="262"/>
      <c r="N6" s="262"/>
      <c r="O6" s="294">
        <v>203630</v>
      </c>
      <c r="P6" s="295" t="s">
        <v>3953</v>
      </c>
      <c r="Q6" s="296">
        <v>1300</v>
      </c>
      <c r="R6" s="297" t="s">
        <v>3965</v>
      </c>
      <c r="S6" s="289">
        <v>99999</v>
      </c>
      <c r="T6" s="289">
        <v>70</v>
      </c>
      <c r="U6" s="298"/>
      <c r="V6" s="299" t="s">
        <v>4037</v>
      </c>
      <c r="W6" s="261" t="s">
        <v>4078</v>
      </c>
    </row>
    <row r="7" spans="1:23" s="318" customFormat="1">
      <c r="A7" s="315"/>
      <c r="B7" s="316">
        <v>32339</v>
      </c>
      <c r="C7" s="317"/>
      <c r="D7" s="317">
        <v>1</v>
      </c>
      <c r="E7" s="335">
        <v>60612</v>
      </c>
      <c r="F7" s="336" t="s">
        <v>743</v>
      </c>
      <c r="G7" s="337"/>
      <c r="H7" s="338">
        <v>154167.5</v>
      </c>
      <c r="I7" s="339"/>
      <c r="J7" s="340"/>
      <c r="K7" s="315"/>
      <c r="L7" s="315"/>
      <c r="M7" s="341"/>
      <c r="N7" s="341"/>
      <c r="O7" s="342">
        <v>203630</v>
      </c>
      <c r="P7" s="343" t="s">
        <v>3953</v>
      </c>
      <c r="Q7" s="344">
        <v>1273</v>
      </c>
      <c r="R7" s="345" t="s">
        <v>3962</v>
      </c>
      <c r="S7" s="340">
        <v>99999</v>
      </c>
      <c r="T7" s="340">
        <v>70</v>
      </c>
      <c r="U7" s="337"/>
      <c r="V7" s="346" t="s">
        <v>4038</v>
      </c>
      <c r="W7" s="318" t="s">
        <v>4052</v>
      </c>
    </row>
    <row r="8" spans="1:23">
      <c r="B8" s="282">
        <v>32356</v>
      </c>
      <c r="C8" s="283"/>
      <c r="D8" s="283">
        <v>1</v>
      </c>
      <c r="E8" s="284">
        <v>60476</v>
      </c>
      <c r="F8" s="285" t="s">
        <v>429</v>
      </c>
      <c r="G8" s="286"/>
      <c r="H8" s="287">
        <v>1129038.73</v>
      </c>
      <c r="I8" s="290"/>
      <c r="J8" s="291"/>
      <c r="K8" s="262">
        <v>16870</v>
      </c>
      <c r="L8" s="256" t="s">
        <v>1330</v>
      </c>
      <c r="M8" s="262"/>
      <c r="N8" s="262"/>
      <c r="O8" s="300">
        <v>203630</v>
      </c>
      <c r="P8" s="301" t="s">
        <v>3953</v>
      </c>
      <c r="Q8" s="302">
        <v>1377</v>
      </c>
      <c r="R8" s="303" t="s">
        <v>3971</v>
      </c>
      <c r="S8" s="291">
        <v>99999</v>
      </c>
      <c r="T8" s="291">
        <v>70</v>
      </c>
      <c r="U8" s="286"/>
      <c r="V8" s="304" t="s">
        <v>4039</v>
      </c>
      <c r="W8" s="261" t="s">
        <v>4075</v>
      </c>
    </row>
    <row r="9" spans="1:23">
      <c r="B9" s="282">
        <v>32356</v>
      </c>
      <c r="C9" s="283">
        <v>203630</v>
      </c>
      <c r="D9" s="283">
        <v>2</v>
      </c>
      <c r="E9" s="284">
        <v>60478</v>
      </c>
      <c r="F9" s="285" t="s">
        <v>427</v>
      </c>
      <c r="G9" s="286"/>
      <c r="H9" s="287">
        <v>322897.02</v>
      </c>
      <c r="I9" s="290"/>
      <c r="J9" s="291"/>
      <c r="K9" s="262">
        <v>17499.080000000002</v>
      </c>
      <c r="L9" s="256" t="s">
        <v>1330</v>
      </c>
      <c r="M9" s="262"/>
      <c r="N9" s="262"/>
      <c r="O9" s="300">
        <v>203630</v>
      </c>
      <c r="P9" s="301" t="s">
        <v>3953</v>
      </c>
      <c r="Q9" s="302">
        <v>1144</v>
      </c>
      <c r="R9" s="303" t="s">
        <v>3972</v>
      </c>
      <c r="S9" s="291">
        <v>99999</v>
      </c>
      <c r="T9" s="291">
        <v>70</v>
      </c>
      <c r="U9" s="286"/>
      <c r="V9" s="304" t="s">
        <v>4039</v>
      </c>
      <c r="W9" s="261" t="s">
        <v>4079</v>
      </c>
    </row>
    <row r="10" spans="1:23">
      <c r="B10" s="282">
        <v>32356</v>
      </c>
      <c r="C10" s="283"/>
      <c r="D10" s="283">
        <v>1</v>
      </c>
      <c r="E10" s="284">
        <v>60480</v>
      </c>
      <c r="F10" s="285" t="s">
        <v>745</v>
      </c>
      <c r="G10" s="286"/>
      <c r="H10" s="287">
        <v>74000</v>
      </c>
      <c r="I10" s="290"/>
      <c r="J10" s="291"/>
      <c r="M10" s="262"/>
      <c r="N10" s="262"/>
      <c r="O10" s="300">
        <v>203630</v>
      </c>
      <c r="P10" s="301" t="s">
        <v>3953</v>
      </c>
      <c r="Q10" s="302">
        <v>1281</v>
      </c>
      <c r="R10" s="303" t="s">
        <v>3973</v>
      </c>
      <c r="S10" s="291">
        <v>99999</v>
      </c>
      <c r="T10" s="291">
        <v>70</v>
      </c>
      <c r="U10" s="286"/>
      <c r="V10" s="304" t="s">
        <v>4039</v>
      </c>
      <c r="W10" s="261" t="s">
        <v>4077</v>
      </c>
    </row>
    <row r="11" spans="1:23">
      <c r="B11" s="282">
        <v>32610</v>
      </c>
      <c r="C11" s="283">
        <v>203630</v>
      </c>
      <c r="D11" s="283">
        <v>2</v>
      </c>
      <c r="E11" s="284">
        <v>60853</v>
      </c>
      <c r="F11" s="285" t="s">
        <v>459</v>
      </c>
      <c r="G11" s="286"/>
      <c r="H11" s="287">
        <v>7926.28</v>
      </c>
      <c r="I11" s="290"/>
      <c r="J11" s="291"/>
      <c r="K11" s="262">
        <v>16744</v>
      </c>
      <c r="L11" s="256" t="s">
        <v>1330</v>
      </c>
      <c r="M11" s="262"/>
      <c r="N11" s="262"/>
      <c r="O11" s="300">
        <v>203630</v>
      </c>
      <c r="P11" s="301" t="s">
        <v>3953</v>
      </c>
      <c r="Q11" s="302">
        <v>1300</v>
      </c>
      <c r="R11" s="303" t="s">
        <v>3965</v>
      </c>
      <c r="S11" s="291">
        <v>99999</v>
      </c>
      <c r="T11" s="291">
        <v>70</v>
      </c>
      <c r="U11" s="286"/>
      <c r="V11" s="304" t="s">
        <v>4040</v>
      </c>
      <c r="W11" s="261" t="s">
        <v>4076</v>
      </c>
    </row>
    <row r="12" spans="1:23" s="318" customFormat="1">
      <c r="A12" s="315"/>
      <c r="B12" s="316">
        <v>32720</v>
      </c>
      <c r="C12" s="317">
        <v>203630</v>
      </c>
      <c r="D12" s="317">
        <v>2</v>
      </c>
      <c r="E12" s="335">
        <v>59974</v>
      </c>
      <c r="F12" s="357" t="s">
        <v>755</v>
      </c>
      <c r="G12" s="337"/>
      <c r="H12" s="338">
        <v>7566</v>
      </c>
      <c r="I12" s="339"/>
      <c r="J12" s="340"/>
      <c r="K12" s="315"/>
      <c r="L12" s="315"/>
      <c r="M12" s="341"/>
      <c r="N12" s="341"/>
      <c r="O12" s="342">
        <v>203630</v>
      </c>
      <c r="P12" s="343" t="s">
        <v>3953</v>
      </c>
      <c r="Q12" s="344">
        <v>1076</v>
      </c>
      <c r="R12" s="345" t="s">
        <v>3979</v>
      </c>
      <c r="S12" s="340">
        <v>99999</v>
      </c>
      <c r="T12" s="340">
        <v>70</v>
      </c>
      <c r="U12" s="337"/>
      <c r="V12" s="346" t="s">
        <v>4041</v>
      </c>
      <c r="W12" s="318" t="s">
        <v>4052</v>
      </c>
    </row>
    <row r="13" spans="1:23" s="318" customFormat="1">
      <c r="A13" s="315"/>
      <c r="B13" s="316">
        <v>32730</v>
      </c>
      <c r="C13" s="317">
        <v>203630</v>
      </c>
      <c r="D13" s="317">
        <v>2</v>
      </c>
      <c r="E13" s="335">
        <v>59976</v>
      </c>
      <c r="F13" s="357" t="s">
        <v>756</v>
      </c>
      <c r="G13" s="337"/>
      <c r="H13" s="338">
        <v>38313.620000000003</v>
      </c>
      <c r="I13" s="339"/>
      <c r="J13" s="340"/>
      <c r="K13" s="315"/>
      <c r="L13" s="315"/>
      <c r="M13" s="341"/>
      <c r="N13" s="341"/>
      <c r="O13" s="342">
        <v>203630</v>
      </c>
      <c r="P13" s="343" t="s">
        <v>3953</v>
      </c>
      <c r="Q13" s="344">
        <v>1239</v>
      </c>
      <c r="R13" s="345" t="s">
        <v>3981</v>
      </c>
      <c r="S13" s="340">
        <v>99999</v>
      </c>
      <c r="T13" s="340">
        <v>70</v>
      </c>
      <c r="U13" s="337"/>
      <c r="V13" s="346" t="s">
        <v>4040</v>
      </c>
      <c r="W13" s="318" t="s">
        <v>4072</v>
      </c>
    </row>
    <row r="14" spans="1:23" s="318" customFormat="1">
      <c r="A14" s="315"/>
      <c r="B14" s="316">
        <v>32735</v>
      </c>
      <c r="C14" s="317"/>
      <c r="D14" s="317">
        <v>1</v>
      </c>
      <c r="E14" s="335">
        <v>59972</v>
      </c>
      <c r="F14" s="357" t="s">
        <v>757</v>
      </c>
      <c r="G14" s="337"/>
      <c r="H14" s="338">
        <v>6891.17</v>
      </c>
      <c r="I14" s="339"/>
      <c r="J14" s="340"/>
      <c r="K14" s="341">
        <v>9066.48</v>
      </c>
      <c r="L14" s="315" t="s">
        <v>1330</v>
      </c>
      <c r="M14" s="341"/>
      <c r="N14" s="341"/>
      <c r="O14" s="342">
        <v>203630</v>
      </c>
      <c r="P14" s="343" t="s">
        <v>3953</v>
      </c>
      <c r="Q14" s="344">
        <v>1272</v>
      </c>
      <c r="R14" s="345" t="s">
        <v>3974</v>
      </c>
      <c r="S14" s="340">
        <v>99999</v>
      </c>
      <c r="T14" s="340">
        <v>70</v>
      </c>
      <c r="U14" s="337"/>
      <c r="V14" s="346" t="s">
        <v>4038</v>
      </c>
      <c r="W14" s="318" t="s">
        <v>4052</v>
      </c>
    </row>
    <row r="15" spans="1:23" s="318" customFormat="1">
      <c r="A15" s="315"/>
      <c r="B15" s="316">
        <v>32850</v>
      </c>
      <c r="C15" s="317">
        <v>203630</v>
      </c>
      <c r="D15" s="317">
        <v>2</v>
      </c>
      <c r="E15" s="335">
        <v>61197</v>
      </c>
      <c r="F15" s="357" t="s">
        <v>726</v>
      </c>
      <c r="G15" s="337"/>
      <c r="H15" s="338">
        <v>35110</v>
      </c>
      <c r="I15" s="339"/>
      <c r="J15" s="340"/>
      <c r="K15" s="341">
        <v>60551.83</v>
      </c>
      <c r="L15" s="315" t="s">
        <v>1330</v>
      </c>
      <c r="M15" s="341"/>
      <c r="N15" s="341"/>
      <c r="O15" s="342">
        <v>203630</v>
      </c>
      <c r="P15" s="343" t="s">
        <v>3953</v>
      </c>
      <c r="Q15" s="344">
        <v>1367</v>
      </c>
      <c r="R15" s="345" t="s">
        <v>3984</v>
      </c>
      <c r="S15" s="340">
        <v>99999</v>
      </c>
      <c r="T15" s="340">
        <v>70</v>
      </c>
      <c r="U15" s="337"/>
      <c r="V15" s="346" t="s">
        <v>4041</v>
      </c>
      <c r="W15" s="318" t="s">
        <v>4052</v>
      </c>
    </row>
    <row r="16" spans="1:23" s="318" customFormat="1">
      <c r="A16" s="315"/>
      <c r="B16" s="316">
        <v>33222</v>
      </c>
      <c r="C16" s="317"/>
      <c r="D16" s="317">
        <v>1</v>
      </c>
      <c r="E16" s="335">
        <v>60882</v>
      </c>
      <c r="F16" s="357" t="s">
        <v>3257</v>
      </c>
      <c r="G16" s="337"/>
      <c r="H16" s="338">
        <v>42570</v>
      </c>
      <c r="I16" s="339">
        <f>SUM(H1:H16)</f>
        <v>1868920.32</v>
      </c>
      <c r="J16" s="340"/>
      <c r="K16" s="315"/>
      <c r="L16" s="315"/>
      <c r="M16" s="341"/>
      <c r="N16" s="341"/>
      <c r="O16" s="342">
        <v>203630</v>
      </c>
      <c r="P16" s="343" t="s">
        <v>3953</v>
      </c>
      <c r="Q16" s="344">
        <v>1254</v>
      </c>
      <c r="R16" s="345" t="s">
        <v>3966</v>
      </c>
      <c r="S16" s="340">
        <v>99999</v>
      </c>
      <c r="T16" s="340">
        <v>70</v>
      </c>
      <c r="U16" s="337"/>
      <c r="V16" s="346" t="s">
        <v>4037</v>
      </c>
      <c r="W16" s="318" t="s">
        <v>4052</v>
      </c>
    </row>
    <row r="17" spans="1:23">
      <c r="B17" s="282">
        <v>33390</v>
      </c>
      <c r="C17" s="283">
        <v>203630</v>
      </c>
      <c r="D17" s="283">
        <v>2</v>
      </c>
      <c r="E17" s="284">
        <v>60403</v>
      </c>
      <c r="F17" s="357" t="s">
        <v>862</v>
      </c>
      <c r="G17" s="337"/>
      <c r="H17" s="338">
        <v>8998</v>
      </c>
      <c r="I17" s="339"/>
      <c r="J17" s="340"/>
      <c r="K17" s="341">
        <v>123700.74</v>
      </c>
      <c r="L17" s="315" t="s">
        <v>1330</v>
      </c>
      <c r="M17" s="341"/>
      <c r="N17" s="341"/>
      <c r="O17" s="342">
        <v>203630</v>
      </c>
      <c r="P17" s="343" t="s">
        <v>3953</v>
      </c>
      <c r="Q17" s="344">
        <v>1204</v>
      </c>
      <c r="R17" s="345" t="s">
        <v>3967</v>
      </c>
      <c r="S17" s="340">
        <v>99999</v>
      </c>
      <c r="T17" s="340">
        <v>70</v>
      </c>
      <c r="U17" s="337"/>
      <c r="V17" s="346" t="s">
        <v>4042</v>
      </c>
      <c r="W17" s="318" t="s">
        <v>4057</v>
      </c>
    </row>
    <row r="18" spans="1:23">
      <c r="B18" s="282">
        <v>33395</v>
      </c>
      <c r="C18" s="283">
        <v>203630</v>
      </c>
      <c r="D18" s="283">
        <v>2</v>
      </c>
      <c r="E18" s="284">
        <v>60401</v>
      </c>
      <c r="F18" s="357" t="s">
        <v>2123</v>
      </c>
      <c r="G18" s="337"/>
      <c r="H18" s="338">
        <v>26087.5</v>
      </c>
      <c r="I18" s="339"/>
      <c r="J18" s="340"/>
      <c r="K18" s="315"/>
      <c r="L18" s="315"/>
      <c r="M18" s="341"/>
      <c r="N18" s="341"/>
      <c r="O18" s="342">
        <v>203630</v>
      </c>
      <c r="P18" s="343" t="s">
        <v>3953</v>
      </c>
      <c r="Q18" s="344">
        <v>1175</v>
      </c>
      <c r="R18" s="345" t="s">
        <v>3975</v>
      </c>
      <c r="S18" s="340">
        <v>99999</v>
      </c>
      <c r="T18" s="340">
        <v>70</v>
      </c>
      <c r="U18" s="337"/>
      <c r="V18" s="346" t="s">
        <v>4037</v>
      </c>
      <c r="W18" s="318" t="s">
        <v>4052</v>
      </c>
    </row>
    <row r="19" spans="1:23">
      <c r="B19" s="282">
        <v>33470</v>
      </c>
      <c r="C19" s="283"/>
      <c r="D19" s="283">
        <v>1</v>
      </c>
      <c r="E19" s="284">
        <v>60533</v>
      </c>
      <c r="F19" s="357" t="s">
        <v>2131</v>
      </c>
      <c r="G19" s="337"/>
      <c r="H19" s="338">
        <v>60242.57</v>
      </c>
      <c r="I19" s="339"/>
      <c r="J19" s="340"/>
      <c r="K19" s="341">
        <v>229627.8</v>
      </c>
      <c r="L19" s="315" t="s">
        <v>1330</v>
      </c>
      <c r="M19" s="341"/>
      <c r="N19" s="341"/>
      <c r="O19" s="342">
        <v>203630</v>
      </c>
      <c r="P19" s="343" t="s">
        <v>3953</v>
      </c>
      <c r="Q19" s="344">
        <v>1300</v>
      </c>
      <c r="R19" s="345" t="s">
        <v>3965</v>
      </c>
      <c r="S19" s="340">
        <v>99999</v>
      </c>
      <c r="T19" s="340">
        <v>70</v>
      </c>
      <c r="U19" s="337"/>
      <c r="V19" s="346" t="s">
        <v>4037</v>
      </c>
      <c r="W19" s="318" t="s">
        <v>4052</v>
      </c>
    </row>
    <row r="20" spans="1:23">
      <c r="B20" s="282">
        <v>33626</v>
      </c>
      <c r="C20" s="283">
        <v>203630</v>
      </c>
      <c r="D20" s="283">
        <v>2</v>
      </c>
      <c r="E20" s="284">
        <v>60017</v>
      </c>
      <c r="F20" s="357" t="s">
        <v>3671</v>
      </c>
      <c r="G20" s="337"/>
      <c r="H20" s="338">
        <v>7280</v>
      </c>
      <c r="I20" s="339"/>
      <c r="J20" s="340"/>
      <c r="K20" s="341">
        <v>123333.15</v>
      </c>
      <c r="L20" s="315" t="s">
        <v>1330</v>
      </c>
      <c r="M20" s="341"/>
      <c r="N20" s="341"/>
      <c r="O20" s="342">
        <v>203630</v>
      </c>
      <c r="P20" s="343" t="s">
        <v>3953</v>
      </c>
      <c r="Q20" s="344">
        <v>1085</v>
      </c>
      <c r="R20" s="345" t="s">
        <v>3995</v>
      </c>
      <c r="S20" s="340">
        <v>99999</v>
      </c>
      <c r="T20" s="340">
        <v>70</v>
      </c>
      <c r="U20" s="337"/>
      <c r="V20" s="346" t="s">
        <v>4042</v>
      </c>
      <c r="W20" s="318" t="s">
        <v>4057</v>
      </c>
    </row>
    <row r="21" spans="1:23">
      <c r="B21" s="282">
        <v>33756</v>
      </c>
      <c r="C21" s="283"/>
      <c r="D21" s="283">
        <v>1</v>
      </c>
      <c r="E21" s="284">
        <v>60656</v>
      </c>
      <c r="F21" s="357" t="s">
        <v>3224</v>
      </c>
      <c r="G21" s="337"/>
      <c r="H21" s="338">
        <v>9066.48</v>
      </c>
      <c r="I21" s="339"/>
      <c r="J21" s="340"/>
      <c r="K21" s="315"/>
      <c r="L21" s="315"/>
      <c r="M21" s="341"/>
      <c r="N21" s="341"/>
      <c r="O21" s="342">
        <v>203630</v>
      </c>
      <c r="P21" s="343" t="s">
        <v>3953</v>
      </c>
      <c r="Q21" s="344">
        <v>1272</v>
      </c>
      <c r="R21" s="345" t="s">
        <v>3974</v>
      </c>
      <c r="S21" s="340">
        <v>99999</v>
      </c>
      <c r="T21" s="340">
        <v>70</v>
      </c>
      <c r="U21" s="337"/>
      <c r="V21" s="346" t="s">
        <v>4038</v>
      </c>
      <c r="W21" s="318" t="s">
        <v>4052</v>
      </c>
    </row>
    <row r="22" spans="1:23">
      <c r="B22" s="282">
        <v>33770</v>
      </c>
      <c r="C22" s="283">
        <v>203630</v>
      </c>
      <c r="D22" s="283">
        <v>2</v>
      </c>
      <c r="E22" s="284">
        <v>60659</v>
      </c>
      <c r="F22" s="357" t="s">
        <v>1860</v>
      </c>
      <c r="G22" s="337"/>
      <c r="H22" s="338">
        <v>4822</v>
      </c>
      <c r="I22" s="339"/>
      <c r="J22" s="340"/>
      <c r="K22" s="315"/>
      <c r="L22" s="315"/>
      <c r="M22" s="341"/>
      <c r="N22" s="341"/>
      <c r="O22" s="342">
        <v>203630</v>
      </c>
      <c r="P22" s="343" t="s">
        <v>3953</v>
      </c>
      <c r="Q22" s="344">
        <v>1204</v>
      </c>
      <c r="R22" s="345" t="s">
        <v>3967</v>
      </c>
      <c r="S22" s="340">
        <v>99999</v>
      </c>
      <c r="T22" s="340">
        <v>70</v>
      </c>
      <c r="U22" s="337"/>
      <c r="V22" s="346" t="s">
        <v>4042</v>
      </c>
      <c r="W22" s="318" t="s">
        <v>4057</v>
      </c>
    </row>
    <row r="23" spans="1:23" s="318" customFormat="1">
      <c r="A23" s="315"/>
      <c r="B23" s="316">
        <v>33816</v>
      </c>
      <c r="C23" s="317"/>
      <c r="D23" s="317">
        <v>1</v>
      </c>
      <c r="E23" s="335">
        <v>60657</v>
      </c>
      <c r="F23" s="357" t="s">
        <v>2267</v>
      </c>
      <c r="G23" s="337"/>
      <c r="H23" s="338">
        <v>57398.16</v>
      </c>
      <c r="I23" s="339"/>
      <c r="J23" s="340"/>
      <c r="K23" s="341">
        <v>138431.82999999999</v>
      </c>
      <c r="L23" s="315" t="s">
        <v>1330</v>
      </c>
      <c r="M23" s="341"/>
      <c r="N23" s="341"/>
      <c r="O23" s="342">
        <v>203630</v>
      </c>
      <c r="P23" s="343" t="s">
        <v>3953</v>
      </c>
      <c r="Q23" s="344">
        <v>1109</v>
      </c>
      <c r="R23" s="345" t="s">
        <v>3997</v>
      </c>
      <c r="S23" s="340">
        <v>99999</v>
      </c>
      <c r="T23" s="340">
        <v>70</v>
      </c>
      <c r="U23" s="337"/>
      <c r="V23" s="346" t="s">
        <v>4038</v>
      </c>
      <c r="W23" s="318" t="s">
        <v>4061</v>
      </c>
    </row>
    <row r="24" spans="1:23" s="318" customFormat="1">
      <c r="A24" s="315"/>
      <c r="B24" s="316">
        <v>33847</v>
      </c>
      <c r="C24" s="317">
        <v>203630</v>
      </c>
      <c r="D24" s="317">
        <v>2</v>
      </c>
      <c r="E24" s="335">
        <v>60668</v>
      </c>
      <c r="F24" s="357" t="s">
        <v>2270</v>
      </c>
      <c r="G24" s="337"/>
      <c r="H24" s="338">
        <v>9153</v>
      </c>
      <c r="I24" s="339"/>
      <c r="J24" s="340"/>
      <c r="K24" s="341">
        <v>39217.760000000002</v>
      </c>
      <c r="L24" s="315" t="s">
        <v>1330</v>
      </c>
      <c r="M24" s="341"/>
      <c r="N24" s="341"/>
      <c r="O24" s="342">
        <v>203630</v>
      </c>
      <c r="P24" s="343" t="s">
        <v>3953</v>
      </c>
      <c r="Q24" s="344">
        <v>1144</v>
      </c>
      <c r="R24" s="345" t="s">
        <v>3972</v>
      </c>
      <c r="S24" s="340">
        <v>99999</v>
      </c>
      <c r="T24" s="340">
        <v>70</v>
      </c>
      <c r="U24" s="337"/>
      <c r="V24" s="346" t="s">
        <v>4041</v>
      </c>
      <c r="W24" s="318" t="s">
        <v>4061</v>
      </c>
    </row>
    <row r="25" spans="1:23">
      <c r="B25" s="282">
        <v>33847</v>
      </c>
      <c r="C25" s="283"/>
      <c r="D25" s="283">
        <v>1</v>
      </c>
      <c r="E25" s="356">
        <v>60669</v>
      </c>
      <c r="F25" s="312" t="s">
        <v>2572</v>
      </c>
      <c r="G25" s="286"/>
      <c r="H25" s="287">
        <v>6700</v>
      </c>
      <c r="I25" s="290"/>
      <c r="J25" s="291"/>
      <c r="K25" s="262">
        <v>203891.88</v>
      </c>
      <c r="L25" s="256" t="s">
        <v>1330</v>
      </c>
      <c r="M25" s="262"/>
      <c r="N25" s="262"/>
      <c r="O25" s="300">
        <v>203630</v>
      </c>
      <c r="P25" s="301" t="s">
        <v>3953</v>
      </c>
      <c r="Q25" s="302">
        <v>1275</v>
      </c>
      <c r="R25" s="303" t="s">
        <v>3964</v>
      </c>
      <c r="S25" s="291">
        <v>99999</v>
      </c>
      <c r="T25" s="291">
        <v>70</v>
      </c>
      <c r="U25" s="286"/>
      <c r="V25" s="304" t="s">
        <v>4041</v>
      </c>
      <c r="W25" s="261" t="s">
        <v>4087</v>
      </c>
    </row>
    <row r="26" spans="1:23" s="318" customFormat="1">
      <c r="A26" s="315"/>
      <c r="B26" s="316">
        <v>34730</v>
      </c>
      <c r="C26" s="317"/>
      <c r="D26" s="317">
        <v>1</v>
      </c>
      <c r="E26" s="335">
        <v>69291</v>
      </c>
      <c r="F26" s="357" t="s">
        <v>2077</v>
      </c>
      <c r="G26" s="337"/>
      <c r="H26" s="338">
        <v>128748.4</v>
      </c>
      <c r="I26" s="339"/>
      <c r="J26" s="340"/>
      <c r="K26" s="341">
        <v>14091</v>
      </c>
      <c r="L26" s="315" t="s">
        <v>1330</v>
      </c>
      <c r="M26" s="341"/>
      <c r="N26" s="341"/>
      <c r="O26" s="342">
        <v>203630</v>
      </c>
      <c r="P26" s="343" t="s">
        <v>3953</v>
      </c>
      <c r="Q26" s="344">
        <v>1275</v>
      </c>
      <c r="R26" s="345" t="s">
        <v>3964</v>
      </c>
      <c r="S26" s="340">
        <v>99999</v>
      </c>
      <c r="T26" s="340">
        <v>70</v>
      </c>
      <c r="U26" s="340" t="s">
        <v>3938</v>
      </c>
      <c r="V26" s="346" t="s">
        <v>4041</v>
      </c>
      <c r="W26" s="318" t="s">
        <v>4052</v>
      </c>
    </row>
    <row r="27" spans="1:23" s="318" customFormat="1">
      <c r="A27" s="315"/>
      <c r="B27" s="316">
        <v>34926</v>
      </c>
      <c r="C27" s="317">
        <v>203630</v>
      </c>
      <c r="D27" s="317">
        <v>5</v>
      </c>
      <c r="E27" s="335">
        <v>67678</v>
      </c>
      <c r="F27" s="357" t="s">
        <v>1944</v>
      </c>
      <c r="G27" s="337"/>
      <c r="H27" s="338">
        <v>80746.97</v>
      </c>
      <c r="I27" s="339"/>
      <c r="J27" s="340"/>
      <c r="K27" s="341">
        <v>3275</v>
      </c>
      <c r="L27" s="315" t="s">
        <v>1330</v>
      </c>
      <c r="M27" s="341"/>
      <c r="N27" s="341"/>
      <c r="O27" s="342">
        <v>203630</v>
      </c>
      <c r="P27" s="343" t="s">
        <v>3953</v>
      </c>
      <c r="Q27" s="344">
        <v>1300</v>
      </c>
      <c r="R27" s="345" t="s">
        <v>3965</v>
      </c>
      <c r="S27" s="340">
        <v>99999</v>
      </c>
      <c r="T27" s="340">
        <v>70</v>
      </c>
      <c r="U27" s="337"/>
      <c r="V27" s="346" t="s">
        <v>4038</v>
      </c>
      <c r="W27" s="318" t="s">
        <v>4052</v>
      </c>
    </row>
    <row r="28" spans="1:23" s="334" customFormat="1">
      <c r="A28" s="319"/>
      <c r="B28" s="320">
        <v>35002</v>
      </c>
      <c r="C28" s="321"/>
      <c r="D28" s="321">
        <v>1</v>
      </c>
      <c r="E28" s="322">
        <v>66589</v>
      </c>
      <c r="F28" s="358" t="s">
        <v>2080</v>
      </c>
      <c r="G28" s="324"/>
      <c r="H28" s="325">
        <v>45153.03</v>
      </c>
      <c r="I28" s="326"/>
      <c r="J28" s="327"/>
      <c r="K28" s="319"/>
      <c r="L28" s="319"/>
      <c r="M28" s="328"/>
      <c r="N28" s="328"/>
      <c r="O28" s="329">
        <v>203630</v>
      </c>
      <c r="P28" s="330" t="s">
        <v>3953</v>
      </c>
      <c r="Q28" s="331">
        <v>1254</v>
      </c>
      <c r="R28" s="332" t="s">
        <v>3966</v>
      </c>
      <c r="S28" s="327">
        <v>99999</v>
      </c>
      <c r="T28" s="327">
        <v>70</v>
      </c>
      <c r="U28" s="324"/>
      <c r="V28" s="333" t="s">
        <v>4037</v>
      </c>
      <c r="W28" s="334" t="s">
        <v>4099</v>
      </c>
    </row>
    <row r="29" spans="1:23" s="318" customFormat="1">
      <c r="A29" s="315"/>
      <c r="B29" s="316">
        <v>35002</v>
      </c>
      <c r="C29" s="317"/>
      <c r="D29" s="317">
        <v>1</v>
      </c>
      <c r="E29" s="335">
        <v>69997</v>
      </c>
      <c r="F29" s="357" t="s">
        <v>2079</v>
      </c>
      <c r="G29" s="337"/>
      <c r="H29" s="338">
        <v>35559.35</v>
      </c>
      <c r="I29" s="339"/>
      <c r="J29" s="340"/>
      <c r="K29" s="341">
        <v>20671.61</v>
      </c>
      <c r="L29" s="315" t="s">
        <v>1330</v>
      </c>
      <c r="M29" s="341"/>
      <c r="N29" s="341"/>
      <c r="O29" s="342">
        <v>203630</v>
      </c>
      <c r="P29" s="343" t="s">
        <v>3953</v>
      </c>
      <c r="Q29" s="344">
        <v>1272</v>
      </c>
      <c r="R29" s="345" t="s">
        <v>3974</v>
      </c>
      <c r="S29" s="340">
        <v>99999</v>
      </c>
      <c r="T29" s="340">
        <v>70</v>
      </c>
      <c r="U29" s="337"/>
      <c r="V29" s="346" t="s">
        <v>4038</v>
      </c>
      <c r="W29" s="318" t="s">
        <v>4052</v>
      </c>
    </row>
    <row r="30" spans="1:23" s="318" customFormat="1">
      <c r="A30" s="315"/>
      <c r="B30" s="316">
        <v>35003</v>
      </c>
      <c r="C30" s="317"/>
      <c r="D30" s="317">
        <v>1</v>
      </c>
      <c r="E30" s="335">
        <v>67687</v>
      </c>
      <c r="F30" s="336" t="s">
        <v>1951</v>
      </c>
      <c r="G30" s="337"/>
      <c r="H30" s="338">
        <v>1100.67</v>
      </c>
      <c r="I30" s="339"/>
      <c r="J30" s="340"/>
      <c r="K30" s="315"/>
      <c r="L30" s="315"/>
      <c r="M30" s="341"/>
      <c r="N30" s="341"/>
      <c r="O30" s="342">
        <v>203630</v>
      </c>
      <c r="P30" s="343" t="s">
        <v>3953</v>
      </c>
      <c r="Q30" s="344">
        <v>1207</v>
      </c>
      <c r="R30" s="345" t="s">
        <v>3993</v>
      </c>
      <c r="S30" s="340">
        <v>99999</v>
      </c>
      <c r="T30" s="340">
        <v>70</v>
      </c>
      <c r="U30" s="337"/>
      <c r="V30" s="346" t="s">
        <v>4040</v>
      </c>
      <c r="W30" s="318" t="s">
        <v>4052</v>
      </c>
    </row>
    <row r="31" spans="1:23">
      <c r="B31" s="282">
        <v>35018</v>
      </c>
      <c r="C31" s="283"/>
      <c r="D31" s="283">
        <v>1</v>
      </c>
      <c r="E31" s="356">
        <v>67688</v>
      </c>
      <c r="F31" s="285" t="s">
        <v>1953</v>
      </c>
      <c r="G31" s="286"/>
      <c r="H31" s="287">
        <v>2100.2600000000002</v>
      </c>
      <c r="I31" s="290"/>
      <c r="J31" s="291"/>
      <c r="M31" s="262"/>
      <c r="N31" s="262"/>
      <c r="O31" s="300">
        <v>203630</v>
      </c>
      <c r="P31" s="301" t="s">
        <v>3953</v>
      </c>
      <c r="Q31" s="302">
        <v>1207</v>
      </c>
      <c r="R31" s="303" t="s">
        <v>3993</v>
      </c>
      <c r="S31" s="291">
        <v>99999</v>
      </c>
      <c r="T31" s="291">
        <v>70</v>
      </c>
      <c r="U31" s="286"/>
      <c r="V31" s="304" t="s">
        <v>4040</v>
      </c>
      <c r="W31" s="261" t="s">
        <v>4132</v>
      </c>
    </row>
    <row r="32" spans="1:23" s="318" customFormat="1">
      <c r="A32" s="315"/>
      <c r="B32" s="316">
        <v>35018</v>
      </c>
      <c r="C32" s="317">
        <v>203630</v>
      </c>
      <c r="D32" s="317">
        <v>5</v>
      </c>
      <c r="E32" s="335">
        <v>67689</v>
      </c>
      <c r="F32" s="336" t="s">
        <v>1954</v>
      </c>
      <c r="G32" s="337"/>
      <c r="H32" s="338">
        <v>5000</v>
      </c>
      <c r="I32" s="339"/>
      <c r="J32" s="340"/>
      <c r="K32" s="341">
        <v>466719.24</v>
      </c>
      <c r="L32" s="315" t="s">
        <v>1330</v>
      </c>
      <c r="M32" s="341"/>
      <c r="N32" s="341"/>
      <c r="O32" s="342">
        <v>203630</v>
      </c>
      <c r="P32" s="343" t="s">
        <v>3953</v>
      </c>
      <c r="Q32" s="344">
        <v>1201</v>
      </c>
      <c r="R32" s="345" t="s">
        <v>3986</v>
      </c>
      <c r="S32" s="340">
        <v>99999</v>
      </c>
      <c r="T32" s="340">
        <v>70</v>
      </c>
      <c r="U32" s="337"/>
      <c r="V32" s="346" t="s">
        <v>4043</v>
      </c>
      <c r="W32" s="318" t="s">
        <v>4052</v>
      </c>
    </row>
    <row r="33" spans="1:23">
      <c r="B33" s="282">
        <v>35064</v>
      </c>
      <c r="C33" s="283">
        <v>203630</v>
      </c>
      <c r="D33" s="283">
        <v>2</v>
      </c>
      <c r="E33" s="356">
        <v>69993</v>
      </c>
      <c r="F33" s="285" t="s">
        <v>2718</v>
      </c>
      <c r="G33" s="286"/>
      <c r="H33" s="287">
        <v>10847.63</v>
      </c>
      <c r="I33" s="290"/>
      <c r="J33" s="291"/>
      <c r="M33" s="262"/>
      <c r="N33" s="262"/>
      <c r="O33" s="300">
        <v>203630</v>
      </c>
      <c r="P33" s="301" t="s">
        <v>3953</v>
      </c>
      <c r="Q33" s="302">
        <v>1254</v>
      </c>
      <c r="R33" s="303" t="s">
        <v>3966</v>
      </c>
      <c r="S33" s="291">
        <v>99999</v>
      </c>
      <c r="T33" s="291">
        <v>70</v>
      </c>
      <c r="U33" s="286"/>
      <c r="V33" s="304" t="s">
        <v>4040</v>
      </c>
      <c r="W33" s="261" t="s">
        <v>4076</v>
      </c>
    </row>
    <row r="34" spans="1:23" s="318" customFormat="1">
      <c r="A34" s="315"/>
      <c r="B34" s="316">
        <v>35123</v>
      </c>
      <c r="C34" s="317">
        <v>203630</v>
      </c>
      <c r="D34" s="317">
        <v>2</v>
      </c>
      <c r="E34" s="335">
        <v>67730</v>
      </c>
      <c r="F34" s="336" t="s">
        <v>2731</v>
      </c>
      <c r="G34" s="337"/>
      <c r="H34" s="338">
        <v>410098.62</v>
      </c>
      <c r="I34" s="339"/>
      <c r="J34" s="340"/>
      <c r="K34" s="341">
        <v>744458.45</v>
      </c>
      <c r="L34" s="315" t="s">
        <v>1330</v>
      </c>
      <c r="M34" s="341"/>
      <c r="N34" s="341"/>
      <c r="O34" s="342">
        <v>203630</v>
      </c>
      <c r="P34" s="343" t="s">
        <v>3953</v>
      </c>
      <c r="Q34" s="344">
        <v>1230</v>
      </c>
      <c r="R34" s="345" t="s">
        <v>3988</v>
      </c>
      <c r="S34" s="340">
        <v>99999</v>
      </c>
      <c r="T34" s="340">
        <v>70</v>
      </c>
      <c r="U34" s="337"/>
      <c r="V34" s="346" t="s">
        <v>4041</v>
      </c>
      <c r="W34" s="318" t="s">
        <v>4052</v>
      </c>
    </row>
    <row r="35" spans="1:23" s="318" customFormat="1">
      <c r="A35" s="315"/>
      <c r="B35" s="316">
        <v>35185</v>
      </c>
      <c r="C35" s="317">
        <v>203630</v>
      </c>
      <c r="D35" s="317">
        <v>2</v>
      </c>
      <c r="E35" s="335">
        <v>67737</v>
      </c>
      <c r="F35" s="336" t="s">
        <v>2743</v>
      </c>
      <c r="G35" s="337"/>
      <c r="H35" s="338">
        <v>1284101.47</v>
      </c>
      <c r="I35" s="339"/>
      <c r="J35" s="340"/>
      <c r="K35" s="341">
        <v>5410.09</v>
      </c>
      <c r="L35" s="315" t="s">
        <v>1330</v>
      </c>
      <c r="M35" s="341"/>
      <c r="N35" s="341"/>
      <c r="O35" s="342">
        <v>203630</v>
      </c>
      <c r="P35" s="343" t="s">
        <v>3953</v>
      </c>
      <c r="Q35" s="344">
        <v>1144</v>
      </c>
      <c r="R35" s="345" t="s">
        <v>3972</v>
      </c>
      <c r="S35" s="340">
        <v>99999</v>
      </c>
      <c r="T35" s="340">
        <v>70</v>
      </c>
      <c r="U35" s="337"/>
      <c r="V35" s="346" t="s">
        <v>4041</v>
      </c>
      <c r="W35" s="318" t="s">
        <v>4079</v>
      </c>
    </row>
    <row r="36" spans="1:23" s="318" customFormat="1">
      <c r="A36" s="315"/>
      <c r="B36" s="316">
        <v>35217</v>
      </c>
      <c r="C36" s="317"/>
      <c r="D36" s="317">
        <v>1</v>
      </c>
      <c r="E36" s="335">
        <v>64202</v>
      </c>
      <c r="F36" s="336" t="s">
        <v>2748</v>
      </c>
      <c r="G36" s="337"/>
      <c r="H36" s="338">
        <v>8800</v>
      </c>
      <c r="I36" s="339"/>
      <c r="J36" s="340"/>
      <c r="K36" s="315"/>
      <c r="L36" s="315"/>
      <c r="M36" s="341"/>
      <c r="N36" s="341"/>
      <c r="O36" s="342">
        <v>203630</v>
      </c>
      <c r="P36" s="343" t="s">
        <v>3953</v>
      </c>
      <c r="Q36" s="344">
        <v>1254</v>
      </c>
      <c r="R36" s="345" t="s">
        <v>3966</v>
      </c>
      <c r="S36" s="340">
        <v>99999</v>
      </c>
      <c r="T36" s="340">
        <v>70</v>
      </c>
      <c r="U36" s="337"/>
      <c r="V36" s="346" t="s">
        <v>4041</v>
      </c>
      <c r="W36" s="318" t="s">
        <v>4061</v>
      </c>
    </row>
    <row r="37" spans="1:23">
      <c r="B37" s="282">
        <v>35234</v>
      </c>
      <c r="C37" s="283">
        <v>203630</v>
      </c>
      <c r="D37" s="283">
        <v>2</v>
      </c>
      <c r="E37" s="284">
        <v>61727</v>
      </c>
      <c r="F37" s="285" t="s">
        <v>2750</v>
      </c>
      <c r="G37" s="286"/>
      <c r="H37" s="287">
        <v>4945.05</v>
      </c>
      <c r="I37" s="290"/>
      <c r="J37" s="291"/>
      <c r="M37" s="262"/>
      <c r="N37" s="262"/>
      <c r="O37" s="300">
        <v>203630</v>
      </c>
      <c r="P37" s="301" t="s">
        <v>3953</v>
      </c>
      <c r="Q37" s="302">
        <v>1254</v>
      </c>
      <c r="R37" s="303" t="s">
        <v>3966</v>
      </c>
      <c r="S37" s="291">
        <v>99999</v>
      </c>
      <c r="T37" s="291">
        <v>70</v>
      </c>
      <c r="U37" s="291" t="s">
        <v>3938</v>
      </c>
      <c r="V37" s="304" t="s">
        <v>4037</v>
      </c>
      <c r="W37" s="261" t="s">
        <v>4078</v>
      </c>
    </row>
    <row r="38" spans="1:23" s="318" customFormat="1">
      <c r="A38" s="315"/>
      <c r="B38" s="316">
        <v>35312</v>
      </c>
      <c r="C38" s="317">
        <v>203630</v>
      </c>
      <c r="D38" s="317">
        <v>4</v>
      </c>
      <c r="E38" s="335">
        <v>62418</v>
      </c>
      <c r="F38" s="336" t="s">
        <v>199</v>
      </c>
      <c r="G38" s="337"/>
      <c r="H38" s="338">
        <v>380321.69</v>
      </c>
      <c r="I38" s="339"/>
      <c r="J38" s="340"/>
      <c r="K38" s="341">
        <v>39727.949999999997</v>
      </c>
      <c r="L38" s="315" t="s">
        <v>1330</v>
      </c>
      <c r="M38" s="341"/>
      <c r="N38" s="341"/>
      <c r="O38" s="342">
        <v>203630</v>
      </c>
      <c r="P38" s="343" t="s">
        <v>3953</v>
      </c>
      <c r="Q38" s="344">
        <v>1281</v>
      </c>
      <c r="R38" s="345" t="s">
        <v>3973</v>
      </c>
      <c r="S38" s="340">
        <v>99999</v>
      </c>
      <c r="T38" s="340">
        <v>70</v>
      </c>
      <c r="U38" s="337"/>
      <c r="V38" s="346" t="s">
        <v>4041</v>
      </c>
      <c r="W38" s="318" t="s">
        <v>4052</v>
      </c>
    </row>
    <row r="39" spans="1:23" s="318" customFormat="1">
      <c r="A39" s="315"/>
      <c r="B39" s="316">
        <v>35328</v>
      </c>
      <c r="C39" s="317">
        <v>203630</v>
      </c>
      <c r="D39" s="317">
        <v>2</v>
      </c>
      <c r="E39" s="335">
        <v>62417</v>
      </c>
      <c r="F39" s="336" t="s">
        <v>793</v>
      </c>
      <c r="G39" s="337"/>
      <c r="H39" s="338">
        <v>257111.36</v>
      </c>
      <c r="I39" s="339"/>
      <c r="J39" s="340"/>
      <c r="K39" s="341">
        <v>30820.83</v>
      </c>
      <c r="L39" s="315" t="s">
        <v>1330</v>
      </c>
      <c r="M39" s="341"/>
      <c r="N39" s="341"/>
      <c r="O39" s="342">
        <v>203630</v>
      </c>
      <c r="P39" s="343" t="s">
        <v>3953</v>
      </c>
      <c r="Q39" s="344">
        <v>1137</v>
      </c>
      <c r="R39" s="345" t="s">
        <v>3992</v>
      </c>
      <c r="S39" s="340">
        <v>99999</v>
      </c>
      <c r="T39" s="340">
        <v>70</v>
      </c>
      <c r="U39" s="337"/>
      <c r="V39" s="346" t="s">
        <v>4037</v>
      </c>
      <c r="W39" s="318" t="s">
        <v>4052</v>
      </c>
    </row>
    <row r="40" spans="1:23" s="318" customFormat="1">
      <c r="A40" s="315"/>
      <c r="B40" s="316">
        <v>35370</v>
      </c>
      <c r="C40" s="317">
        <v>203630</v>
      </c>
      <c r="D40" s="317">
        <v>2</v>
      </c>
      <c r="E40" s="335">
        <v>65966</v>
      </c>
      <c r="F40" s="336" t="s">
        <v>808</v>
      </c>
      <c r="G40" s="337"/>
      <c r="H40" s="338">
        <v>4185</v>
      </c>
      <c r="I40" s="339"/>
      <c r="J40" s="340"/>
      <c r="K40" s="341">
        <v>40579.26</v>
      </c>
      <c r="L40" s="315" t="s">
        <v>1330</v>
      </c>
      <c r="M40" s="341"/>
      <c r="N40" s="341"/>
      <c r="O40" s="342">
        <v>203630</v>
      </c>
      <c r="P40" s="343" t="s">
        <v>3953</v>
      </c>
      <c r="Q40" s="344">
        <v>1322</v>
      </c>
      <c r="R40" s="345" t="s">
        <v>4010</v>
      </c>
      <c r="S40" s="340">
        <v>99999</v>
      </c>
      <c r="T40" s="340">
        <v>70</v>
      </c>
      <c r="U40" s="337"/>
      <c r="V40" s="346" t="s">
        <v>4041</v>
      </c>
      <c r="W40" s="318" t="s">
        <v>4052</v>
      </c>
    </row>
    <row r="41" spans="1:23">
      <c r="B41" s="282">
        <v>35380</v>
      </c>
      <c r="C41" s="283">
        <v>203630</v>
      </c>
      <c r="D41" s="283">
        <v>2</v>
      </c>
      <c r="E41" s="356">
        <v>61724</v>
      </c>
      <c r="F41" s="285" t="s">
        <v>811</v>
      </c>
      <c r="G41" s="286"/>
      <c r="H41" s="287">
        <v>5309.03</v>
      </c>
      <c r="I41" s="290"/>
      <c r="J41" s="291"/>
      <c r="K41" s="262">
        <v>51393.78</v>
      </c>
      <c r="L41" s="256" t="s">
        <v>1330</v>
      </c>
      <c r="M41" s="262"/>
      <c r="N41" s="262"/>
      <c r="O41" s="300">
        <v>203630</v>
      </c>
      <c r="P41" s="301" t="s">
        <v>3953</v>
      </c>
      <c r="Q41" s="302">
        <v>1300</v>
      </c>
      <c r="R41" s="303" t="s">
        <v>3965</v>
      </c>
      <c r="S41" s="291">
        <v>99999</v>
      </c>
      <c r="T41" s="291">
        <v>70</v>
      </c>
      <c r="U41" s="286"/>
      <c r="V41" s="304" t="s">
        <v>4037</v>
      </c>
      <c r="W41" s="261" t="s">
        <v>4078</v>
      </c>
    </row>
    <row r="42" spans="1:23" s="318" customFormat="1">
      <c r="A42" s="315"/>
      <c r="B42" s="316">
        <v>35476</v>
      </c>
      <c r="C42" s="317">
        <v>203630</v>
      </c>
      <c r="D42" s="317">
        <v>2</v>
      </c>
      <c r="E42" s="335">
        <v>65132</v>
      </c>
      <c r="F42" s="336" t="s">
        <v>2950</v>
      </c>
      <c r="G42" s="337"/>
      <c r="H42" s="338">
        <v>49860</v>
      </c>
      <c r="I42" s="339"/>
      <c r="J42" s="340"/>
      <c r="K42" s="341">
        <v>16140.56</v>
      </c>
      <c r="L42" s="315" t="s">
        <v>1330</v>
      </c>
      <c r="M42" s="341"/>
      <c r="N42" s="341"/>
      <c r="O42" s="342">
        <v>203630</v>
      </c>
      <c r="P42" s="343" t="s">
        <v>3953</v>
      </c>
      <c r="Q42" s="344">
        <v>1273</v>
      </c>
      <c r="R42" s="345" t="s">
        <v>3962</v>
      </c>
      <c r="S42" s="340">
        <v>99999</v>
      </c>
      <c r="T42" s="340">
        <v>70</v>
      </c>
      <c r="U42" s="337"/>
      <c r="V42" s="346" t="s">
        <v>4041</v>
      </c>
      <c r="W42" s="318" t="s">
        <v>4052</v>
      </c>
    </row>
    <row r="43" spans="1:23" s="318" customFormat="1">
      <c r="A43" s="315"/>
      <c r="B43" s="316">
        <v>35551</v>
      </c>
      <c r="C43" s="317">
        <v>203630</v>
      </c>
      <c r="D43" s="317">
        <v>4</v>
      </c>
      <c r="E43" s="335">
        <v>67592</v>
      </c>
      <c r="F43" s="336" t="s">
        <v>1812</v>
      </c>
      <c r="G43" s="337"/>
      <c r="H43" s="338">
        <v>106138.39</v>
      </c>
      <c r="I43" s="339"/>
      <c r="J43" s="340"/>
      <c r="K43" s="315"/>
      <c r="L43" s="315"/>
      <c r="M43" s="341"/>
      <c r="N43" s="341"/>
      <c r="O43" s="342">
        <v>203630</v>
      </c>
      <c r="P43" s="343" t="s">
        <v>3953</v>
      </c>
      <c r="Q43" s="344">
        <v>1337</v>
      </c>
      <c r="R43" s="345" t="s">
        <v>3983</v>
      </c>
      <c r="S43" s="340">
        <v>99999</v>
      </c>
      <c r="T43" s="340">
        <v>70</v>
      </c>
      <c r="U43" s="337"/>
      <c r="V43" s="346" t="s">
        <v>4042</v>
      </c>
      <c r="W43" s="318" t="s">
        <v>4057</v>
      </c>
    </row>
    <row r="44" spans="1:23" s="318" customFormat="1">
      <c r="A44" s="315"/>
      <c r="B44" s="316">
        <v>35703</v>
      </c>
      <c r="C44" s="317">
        <v>203630</v>
      </c>
      <c r="D44" s="317">
        <v>2</v>
      </c>
      <c r="E44" s="335">
        <v>62442</v>
      </c>
      <c r="F44" s="336" t="s">
        <v>2563</v>
      </c>
      <c r="G44" s="337"/>
      <c r="H44" s="338">
        <v>2116.42</v>
      </c>
      <c r="I44" s="339"/>
      <c r="J44" s="340"/>
      <c r="K44" s="315"/>
      <c r="L44" s="315"/>
      <c r="M44" s="341"/>
      <c r="N44" s="341"/>
      <c r="O44" s="342">
        <v>203630</v>
      </c>
      <c r="P44" s="343" t="s">
        <v>3953</v>
      </c>
      <c r="Q44" s="344">
        <v>1300</v>
      </c>
      <c r="R44" s="345" t="s">
        <v>3965</v>
      </c>
      <c r="S44" s="340">
        <v>99999</v>
      </c>
      <c r="T44" s="340">
        <v>70</v>
      </c>
      <c r="U44" s="337"/>
      <c r="V44" s="346" t="s">
        <v>4040</v>
      </c>
      <c r="W44" s="318" t="s">
        <v>4052</v>
      </c>
    </row>
    <row r="45" spans="1:23" s="318" customFormat="1">
      <c r="A45" s="315"/>
      <c r="B45" s="316">
        <v>35703</v>
      </c>
      <c r="C45" s="317">
        <v>203630</v>
      </c>
      <c r="D45" s="317">
        <v>2</v>
      </c>
      <c r="E45" s="335">
        <v>62443</v>
      </c>
      <c r="F45" s="336" t="s">
        <v>2563</v>
      </c>
      <c r="G45" s="337"/>
      <c r="H45" s="338">
        <v>2116.42</v>
      </c>
      <c r="I45" s="339"/>
      <c r="J45" s="340"/>
      <c r="K45" s="315"/>
      <c r="L45" s="315"/>
      <c r="M45" s="341"/>
      <c r="N45" s="341"/>
      <c r="O45" s="342">
        <v>203630</v>
      </c>
      <c r="P45" s="343" t="s">
        <v>3953</v>
      </c>
      <c r="Q45" s="344">
        <v>1300</v>
      </c>
      <c r="R45" s="345" t="s">
        <v>3965</v>
      </c>
      <c r="S45" s="340">
        <v>99999</v>
      </c>
      <c r="T45" s="340">
        <v>70</v>
      </c>
      <c r="U45" s="337"/>
      <c r="V45" s="346" t="s">
        <v>4040</v>
      </c>
      <c r="W45" s="318" t="s">
        <v>4052</v>
      </c>
    </row>
    <row r="46" spans="1:23" s="318" customFormat="1">
      <c r="A46" s="315"/>
      <c r="B46" s="316">
        <v>35726</v>
      </c>
      <c r="C46" s="317"/>
      <c r="D46" s="317">
        <v>1</v>
      </c>
      <c r="E46" s="335">
        <v>68692</v>
      </c>
      <c r="F46" s="336" t="s">
        <v>3716</v>
      </c>
      <c r="G46" s="337"/>
      <c r="H46" s="338">
        <v>12112.4</v>
      </c>
      <c r="I46" s="339"/>
      <c r="J46" s="340"/>
      <c r="K46" s="315"/>
      <c r="L46" s="315"/>
      <c r="M46" s="341"/>
      <c r="N46" s="341"/>
      <c r="O46" s="342">
        <v>203630</v>
      </c>
      <c r="P46" s="343" t="s">
        <v>3953</v>
      </c>
      <c r="Q46" s="344">
        <v>1368</v>
      </c>
      <c r="R46" s="345" t="s">
        <v>3985</v>
      </c>
      <c r="S46" s="340">
        <v>99999</v>
      </c>
      <c r="T46" s="340">
        <v>70</v>
      </c>
      <c r="U46" s="337"/>
      <c r="V46" s="346" t="s">
        <v>4040</v>
      </c>
      <c r="W46" s="318" t="s">
        <v>4052</v>
      </c>
    </row>
    <row r="47" spans="1:23">
      <c r="B47" s="282">
        <v>35738</v>
      </c>
      <c r="C47" s="283">
        <v>203630</v>
      </c>
      <c r="D47" s="283">
        <v>2</v>
      </c>
      <c r="E47" s="356">
        <v>63565</v>
      </c>
      <c r="F47" s="285" t="s">
        <v>507</v>
      </c>
      <c r="G47" s="286"/>
      <c r="H47" s="287">
        <v>3909.54</v>
      </c>
      <c r="I47" s="290"/>
      <c r="J47" s="291"/>
      <c r="K47" s="262">
        <v>247108.89</v>
      </c>
      <c r="L47" s="256" t="s">
        <v>1330</v>
      </c>
      <c r="M47" s="262"/>
      <c r="N47" s="262"/>
      <c r="O47" s="300">
        <v>203630</v>
      </c>
      <c r="P47" s="301" t="s">
        <v>3953</v>
      </c>
      <c r="Q47" s="302">
        <v>1300</v>
      </c>
      <c r="R47" s="303" t="s">
        <v>3965</v>
      </c>
      <c r="S47" s="291">
        <v>99999</v>
      </c>
      <c r="T47" s="291">
        <v>70</v>
      </c>
      <c r="U47" s="286"/>
      <c r="V47" s="304" t="s">
        <v>4040</v>
      </c>
      <c r="W47" s="261" t="s">
        <v>4076</v>
      </c>
    </row>
    <row r="48" spans="1:23">
      <c r="B48" s="282">
        <v>35739</v>
      </c>
      <c r="C48" s="283"/>
      <c r="D48" s="283">
        <v>1</v>
      </c>
      <c r="E48" s="356">
        <v>67767</v>
      </c>
      <c r="F48" s="285" t="s">
        <v>1426</v>
      </c>
      <c r="G48" s="286"/>
      <c r="H48" s="287">
        <v>11309.9</v>
      </c>
      <c r="I48" s="290"/>
      <c r="J48" s="291"/>
      <c r="M48" s="262"/>
      <c r="N48" s="262"/>
      <c r="O48" s="300">
        <v>203630</v>
      </c>
      <c r="P48" s="301" t="s">
        <v>3953</v>
      </c>
      <c r="Q48" s="302">
        <v>1254</v>
      </c>
      <c r="R48" s="303" t="s">
        <v>3966</v>
      </c>
      <c r="S48" s="291">
        <v>99999</v>
      </c>
      <c r="T48" s="291">
        <v>70</v>
      </c>
      <c r="U48" s="286"/>
      <c r="V48" s="304" t="s">
        <v>4040</v>
      </c>
      <c r="W48" s="261" t="s">
        <v>4133</v>
      </c>
    </row>
    <row r="49" spans="1:23" s="318" customFormat="1">
      <c r="A49" s="315"/>
      <c r="B49" s="316">
        <v>35753</v>
      </c>
      <c r="C49" s="317">
        <v>203630</v>
      </c>
      <c r="D49" s="317">
        <v>2</v>
      </c>
      <c r="E49" s="335">
        <v>64244</v>
      </c>
      <c r="F49" s="336" t="s">
        <v>1427</v>
      </c>
      <c r="G49" s="337"/>
      <c r="H49" s="338">
        <v>261791.6</v>
      </c>
      <c r="I49" s="339"/>
      <c r="J49" s="340"/>
      <c r="K49" s="341">
        <v>28446.36</v>
      </c>
      <c r="L49" s="315" t="s">
        <v>1330</v>
      </c>
      <c r="M49" s="341"/>
      <c r="N49" s="341"/>
      <c r="O49" s="342">
        <v>203630</v>
      </c>
      <c r="P49" s="343" t="s">
        <v>3953</v>
      </c>
      <c r="Q49" s="344">
        <v>1144</v>
      </c>
      <c r="R49" s="345" t="s">
        <v>3972</v>
      </c>
      <c r="S49" s="340">
        <v>99999</v>
      </c>
      <c r="T49" s="340">
        <v>70</v>
      </c>
      <c r="U49" s="337"/>
      <c r="V49" s="346" t="s">
        <v>4041</v>
      </c>
      <c r="W49" s="318" t="s">
        <v>4052</v>
      </c>
    </row>
    <row r="50" spans="1:23" s="318" customFormat="1">
      <c r="A50" s="315"/>
      <c r="B50" s="316">
        <v>35765</v>
      </c>
      <c r="C50" s="317">
        <v>203630</v>
      </c>
      <c r="D50" s="317">
        <v>2</v>
      </c>
      <c r="E50" s="335">
        <v>68698</v>
      </c>
      <c r="F50" s="336" t="s">
        <v>508</v>
      </c>
      <c r="G50" s="337"/>
      <c r="H50" s="338">
        <v>2460.8200000000002</v>
      </c>
      <c r="I50" s="339"/>
      <c r="J50" s="340"/>
      <c r="K50" s="341">
        <v>74975.009999999995</v>
      </c>
      <c r="L50" s="315" t="s">
        <v>1330</v>
      </c>
      <c r="M50" s="341"/>
      <c r="N50" s="341"/>
      <c r="O50" s="342">
        <v>203630</v>
      </c>
      <c r="P50" s="343" t="s">
        <v>3953</v>
      </c>
      <c r="Q50" s="344">
        <v>1085</v>
      </c>
      <c r="R50" s="345" t="s">
        <v>3995</v>
      </c>
      <c r="S50" s="340">
        <v>99999</v>
      </c>
      <c r="T50" s="340">
        <v>70</v>
      </c>
      <c r="U50" s="337"/>
      <c r="V50" s="346" t="s">
        <v>4041</v>
      </c>
      <c r="W50" s="318" t="s">
        <v>4052</v>
      </c>
    </row>
    <row r="51" spans="1:23" s="318" customFormat="1">
      <c r="A51" s="315"/>
      <c r="B51" s="316">
        <v>35795</v>
      </c>
      <c r="C51" s="317">
        <v>203630</v>
      </c>
      <c r="D51" s="317">
        <v>2</v>
      </c>
      <c r="E51" s="335">
        <v>66925</v>
      </c>
      <c r="F51" s="336" t="s">
        <v>1438</v>
      </c>
      <c r="G51" s="337"/>
      <c r="H51" s="338">
        <v>66898.78</v>
      </c>
      <c r="I51" s="339">
        <f>SUM(H1:H51)</f>
        <v>5241510.830000001</v>
      </c>
      <c r="J51" s="340"/>
      <c r="K51" s="341">
        <v>515884.84</v>
      </c>
      <c r="L51" s="315" t="s">
        <v>1330</v>
      </c>
      <c r="M51" s="341"/>
      <c r="N51" s="341"/>
      <c r="O51" s="342">
        <v>203630</v>
      </c>
      <c r="P51" s="343" t="s">
        <v>3953</v>
      </c>
      <c r="Q51" s="344">
        <v>1166</v>
      </c>
      <c r="R51" s="345" t="s">
        <v>3969</v>
      </c>
      <c r="S51" s="340">
        <v>99999</v>
      </c>
      <c r="T51" s="340">
        <v>70</v>
      </c>
      <c r="U51" s="337"/>
      <c r="V51" s="346" t="s">
        <v>4041</v>
      </c>
      <c r="W51" s="318" t="s">
        <v>4052</v>
      </c>
    </row>
    <row r="52" spans="1:23" s="334" customFormat="1">
      <c r="A52" s="319"/>
      <c r="B52" s="320">
        <v>35857</v>
      </c>
      <c r="C52" s="321"/>
      <c r="D52" s="321">
        <v>1</v>
      </c>
      <c r="E52" s="322">
        <v>62878</v>
      </c>
      <c r="F52" s="323" t="s">
        <v>516</v>
      </c>
      <c r="G52" s="324"/>
      <c r="H52" s="325">
        <v>211102</v>
      </c>
      <c r="I52" s="326"/>
      <c r="J52" s="327"/>
      <c r="K52" s="328">
        <v>1021653.28</v>
      </c>
      <c r="L52" s="319" t="s">
        <v>1330</v>
      </c>
      <c r="M52" s="328"/>
      <c r="N52" s="328"/>
      <c r="O52" s="329">
        <v>203630</v>
      </c>
      <c r="P52" s="330" t="s">
        <v>3953</v>
      </c>
      <c r="Q52" s="331">
        <v>1275</v>
      </c>
      <c r="R52" s="332" t="s">
        <v>3964</v>
      </c>
      <c r="S52" s="327">
        <v>99999</v>
      </c>
      <c r="T52" s="327">
        <v>70</v>
      </c>
      <c r="U52" s="327" t="s">
        <v>3938</v>
      </c>
      <c r="V52" s="333" t="s">
        <v>4041</v>
      </c>
      <c r="W52" s="334" t="s">
        <v>4099</v>
      </c>
    </row>
    <row r="53" spans="1:23" s="334" customFormat="1">
      <c r="A53" s="319"/>
      <c r="B53" s="320">
        <v>35870</v>
      </c>
      <c r="C53" s="321">
        <v>203630</v>
      </c>
      <c r="D53" s="321">
        <v>5</v>
      </c>
      <c r="E53" s="322">
        <v>69394</v>
      </c>
      <c r="F53" s="323" t="s">
        <v>517</v>
      </c>
      <c r="G53" s="324"/>
      <c r="H53" s="325">
        <v>174935.66</v>
      </c>
      <c r="I53" s="326"/>
      <c r="J53" s="327"/>
      <c r="K53" s="319"/>
      <c r="L53" s="319"/>
      <c r="M53" s="328"/>
      <c r="N53" s="328"/>
      <c r="O53" s="329">
        <v>203630</v>
      </c>
      <c r="P53" s="330" t="s">
        <v>3953</v>
      </c>
      <c r="Q53" s="331">
        <v>1275</v>
      </c>
      <c r="R53" s="332" t="s">
        <v>3964</v>
      </c>
      <c r="S53" s="327">
        <v>99999</v>
      </c>
      <c r="T53" s="327">
        <v>70</v>
      </c>
      <c r="U53" s="327" t="s">
        <v>3938</v>
      </c>
      <c r="V53" s="333" t="s">
        <v>4041</v>
      </c>
      <c r="W53" s="334" t="s">
        <v>4099</v>
      </c>
    </row>
    <row r="54" spans="1:23">
      <c r="B54" s="282">
        <v>35878</v>
      </c>
      <c r="C54" s="283"/>
      <c r="D54" s="283">
        <v>1</v>
      </c>
      <c r="E54" s="284">
        <v>64239</v>
      </c>
      <c r="F54" s="285" t="s">
        <v>657</v>
      </c>
      <c r="G54" s="286"/>
      <c r="H54" s="287">
        <v>7659.39</v>
      </c>
      <c r="I54" s="290"/>
      <c r="J54" s="291"/>
      <c r="M54" s="262"/>
      <c r="N54" s="262"/>
      <c r="O54" s="300">
        <v>203630</v>
      </c>
      <c r="P54" s="301" t="s">
        <v>3953</v>
      </c>
      <c r="Q54" s="302">
        <v>1300</v>
      </c>
      <c r="R54" s="303" t="s">
        <v>3965</v>
      </c>
      <c r="S54" s="291">
        <v>99999</v>
      </c>
      <c r="T54" s="291">
        <v>70</v>
      </c>
      <c r="U54" s="286"/>
      <c r="V54" s="304" t="s">
        <v>4040</v>
      </c>
      <c r="W54" s="261" t="s">
        <v>4078</v>
      </c>
    </row>
    <row r="55" spans="1:23" s="318" customFormat="1">
      <c r="A55" s="315"/>
      <c r="B55" s="316">
        <v>35893</v>
      </c>
      <c r="C55" s="317">
        <v>203630</v>
      </c>
      <c r="D55" s="317">
        <v>2</v>
      </c>
      <c r="E55" s="335">
        <v>63559</v>
      </c>
      <c r="F55" s="336" t="s">
        <v>668</v>
      </c>
      <c r="G55" s="337"/>
      <c r="H55" s="338">
        <v>19614.43</v>
      </c>
      <c r="I55" s="339"/>
      <c r="J55" s="340"/>
      <c r="K55" s="341"/>
      <c r="L55" s="315"/>
      <c r="M55" s="341"/>
      <c r="N55" s="341">
        <v>264798.03000000003</v>
      </c>
      <c r="O55" s="342">
        <v>203630</v>
      </c>
      <c r="P55" s="343" t="s">
        <v>3953</v>
      </c>
      <c r="Q55" s="344">
        <v>1230</v>
      </c>
      <c r="R55" s="345" t="s">
        <v>3988</v>
      </c>
      <c r="S55" s="340">
        <v>99999</v>
      </c>
      <c r="T55" s="340">
        <v>70</v>
      </c>
      <c r="U55" s="337"/>
      <c r="V55" s="346" t="s">
        <v>4041</v>
      </c>
      <c r="W55" s="318" t="s">
        <v>4068</v>
      </c>
    </row>
    <row r="56" spans="1:23" s="318" customFormat="1">
      <c r="A56" s="315"/>
      <c r="B56" s="316">
        <v>35947</v>
      </c>
      <c r="C56" s="317">
        <v>203630</v>
      </c>
      <c r="D56" s="317">
        <v>2</v>
      </c>
      <c r="E56" s="335">
        <v>62902</v>
      </c>
      <c r="F56" s="336" t="s">
        <v>523</v>
      </c>
      <c r="G56" s="337"/>
      <c r="H56" s="338">
        <v>21151.43</v>
      </c>
      <c r="I56" s="339"/>
      <c r="J56" s="340"/>
      <c r="K56" s="341"/>
      <c r="L56" s="315"/>
      <c r="M56" s="341"/>
      <c r="N56" s="341">
        <v>2382.5</v>
      </c>
      <c r="O56" s="342">
        <v>203630</v>
      </c>
      <c r="P56" s="343" t="s">
        <v>3953</v>
      </c>
      <c r="Q56" s="344">
        <v>1316</v>
      </c>
      <c r="R56" s="345" t="s">
        <v>4015</v>
      </c>
      <c r="S56" s="340">
        <v>99999</v>
      </c>
      <c r="T56" s="340">
        <v>70</v>
      </c>
      <c r="U56" s="337"/>
      <c r="V56" s="346" t="s">
        <v>4041</v>
      </c>
      <c r="W56" s="318" t="s">
        <v>4069</v>
      </c>
    </row>
    <row r="57" spans="1:23" s="318" customFormat="1">
      <c r="A57" s="315"/>
      <c r="B57" s="316">
        <v>36054</v>
      </c>
      <c r="C57" s="317">
        <v>203630</v>
      </c>
      <c r="D57" s="317">
        <v>2</v>
      </c>
      <c r="E57" s="335">
        <v>66017</v>
      </c>
      <c r="F57" s="336" t="s">
        <v>1493</v>
      </c>
      <c r="G57" s="337"/>
      <c r="H57" s="338">
        <v>46825.63</v>
      </c>
      <c r="I57" s="339"/>
      <c r="J57" s="340"/>
      <c r="K57" s="341"/>
      <c r="L57" s="315"/>
      <c r="M57" s="341"/>
      <c r="N57" s="341">
        <v>3495678.81</v>
      </c>
      <c r="O57" s="342">
        <v>203630</v>
      </c>
      <c r="P57" s="343" t="s">
        <v>3953</v>
      </c>
      <c r="Q57" s="344">
        <v>1142</v>
      </c>
      <c r="R57" s="345" t="s">
        <v>4017</v>
      </c>
      <c r="S57" s="340">
        <v>99999</v>
      </c>
      <c r="T57" s="340">
        <v>70</v>
      </c>
      <c r="U57" s="340" t="s">
        <v>3941</v>
      </c>
      <c r="V57" s="346" t="s">
        <v>4041</v>
      </c>
      <c r="W57" s="318" t="s">
        <v>4082</v>
      </c>
    </row>
    <row r="58" spans="1:23" s="318" customFormat="1">
      <c r="A58" s="315"/>
      <c r="B58" s="316">
        <v>36103</v>
      </c>
      <c r="C58" s="317">
        <v>203630</v>
      </c>
      <c r="D58" s="317">
        <v>2</v>
      </c>
      <c r="E58" s="335">
        <v>66023</v>
      </c>
      <c r="F58" s="336" t="s">
        <v>157</v>
      </c>
      <c r="G58" s="337"/>
      <c r="H58" s="338">
        <v>50610.92</v>
      </c>
      <c r="I58" s="339"/>
      <c r="J58" s="340"/>
      <c r="K58" s="341"/>
      <c r="L58" s="315"/>
      <c r="M58" s="341">
        <v>16800</v>
      </c>
      <c r="N58" s="341"/>
      <c r="O58" s="342">
        <v>203630</v>
      </c>
      <c r="P58" s="343" t="s">
        <v>3953</v>
      </c>
      <c r="Q58" s="344">
        <v>1166</v>
      </c>
      <c r="R58" s="345" t="s">
        <v>3969</v>
      </c>
      <c r="S58" s="340">
        <v>99999</v>
      </c>
      <c r="T58" s="340">
        <v>70</v>
      </c>
      <c r="U58" s="337"/>
      <c r="V58" s="346" t="s">
        <v>4041</v>
      </c>
      <c r="W58" s="318" t="s">
        <v>4061</v>
      </c>
    </row>
    <row r="59" spans="1:23" s="318" customFormat="1">
      <c r="A59" s="315"/>
      <c r="B59" s="316">
        <v>36192</v>
      </c>
      <c r="C59" s="317"/>
      <c r="D59" s="317">
        <v>1</v>
      </c>
      <c r="E59" s="335">
        <v>64518</v>
      </c>
      <c r="F59" s="336" t="s">
        <v>1733</v>
      </c>
      <c r="G59" s="337"/>
      <c r="H59" s="338">
        <v>39217.760000000002</v>
      </c>
      <c r="I59" s="339"/>
      <c r="J59" s="340"/>
      <c r="K59" s="341"/>
      <c r="L59" s="315"/>
      <c r="M59" s="341">
        <v>8615</v>
      </c>
      <c r="N59" s="341"/>
      <c r="O59" s="342">
        <v>203630</v>
      </c>
      <c r="P59" s="343" t="s">
        <v>3953</v>
      </c>
      <c r="Q59" s="344">
        <v>1123</v>
      </c>
      <c r="R59" s="345" t="s">
        <v>3991</v>
      </c>
      <c r="S59" s="340">
        <v>99999</v>
      </c>
      <c r="T59" s="340">
        <v>70</v>
      </c>
      <c r="U59" s="337"/>
      <c r="V59" s="346" t="s">
        <v>4041</v>
      </c>
      <c r="W59" s="318" t="s">
        <v>4061</v>
      </c>
    </row>
    <row r="60" spans="1:23">
      <c r="B60" s="282">
        <v>36201</v>
      </c>
      <c r="C60" s="283"/>
      <c r="D60" s="283">
        <v>1</v>
      </c>
      <c r="E60" s="284">
        <v>68720</v>
      </c>
      <c r="F60" s="285" t="s">
        <v>528</v>
      </c>
      <c r="G60" s="286"/>
      <c r="H60" s="287">
        <v>65609.759999999995</v>
      </c>
      <c r="I60" s="290"/>
      <c r="J60" s="291"/>
      <c r="K60" s="262"/>
      <c r="M60" s="262">
        <v>4822</v>
      </c>
      <c r="N60" s="262"/>
      <c r="O60" s="300">
        <v>203630</v>
      </c>
      <c r="P60" s="301" t="s">
        <v>3953</v>
      </c>
      <c r="Q60" s="302">
        <v>1275</v>
      </c>
      <c r="R60" s="303" t="s">
        <v>3964</v>
      </c>
      <c r="S60" s="291">
        <v>99999</v>
      </c>
      <c r="T60" s="291">
        <v>70</v>
      </c>
      <c r="U60" s="286"/>
      <c r="V60" s="304" t="s">
        <v>4041</v>
      </c>
      <c r="W60" s="261" t="s">
        <v>4083</v>
      </c>
    </row>
    <row r="61" spans="1:23" s="318" customFormat="1">
      <c r="A61" s="315"/>
      <c r="B61" s="316">
        <v>36217</v>
      </c>
      <c r="C61" s="317"/>
      <c r="D61" s="317">
        <v>1</v>
      </c>
      <c r="E61" s="335">
        <v>63597</v>
      </c>
      <c r="F61" s="336" t="s">
        <v>1739</v>
      </c>
      <c r="G61" s="337"/>
      <c r="H61" s="338">
        <v>6340.62</v>
      </c>
      <c r="I61" s="339"/>
      <c r="J61" s="340"/>
      <c r="K61" s="341"/>
      <c r="L61" s="315"/>
      <c r="M61" s="341">
        <v>15010</v>
      </c>
      <c r="N61" s="341"/>
      <c r="O61" s="342">
        <v>203630</v>
      </c>
      <c r="P61" s="343" t="s">
        <v>3953</v>
      </c>
      <c r="Q61" s="344">
        <v>1187</v>
      </c>
      <c r="R61" s="345" t="s">
        <v>3977</v>
      </c>
      <c r="S61" s="340">
        <v>99999</v>
      </c>
      <c r="T61" s="340">
        <v>70</v>
      </c>
      <c r="U61" s="337"/>
      <c r="V61" s="346" t="s">
        <v>4041</v>
      </c>
      <c r="W61" s="318" t="s">
        <v>4061</v>
      </c>
    </row>
    <row r="62" spans="1:23">
      <c r="B62" s="282">
        <v>36263</v>
      </c>
      <c r="C62" s="283"/>
      <c r="D62" s="283">
        <v>1</v>
      </c>
      <c r="E62" s="284">
        <v>61784</v>
      </c>
      <c r="F62" s="285" t="s">
        <v>1476</v>
      </c>
      <c r="G62" s="286"/>
      <c r="H62" s="287">
        <v>10521.82</v>
      </c>
      <c r="I62" s="290"/>
      <c r="J62" s="291"/>
      <c r="K62" s="262"/>
      <c r="M62" s="262"/>
      <c r="N62" s="262">
        <v>40616.04</v>
      </c>
      <c r="O62" s="300">
        <v>203630</v>
      </c>
      <c r="P62" s="301" t="s">
        <v>3953</v>
      </c>
      <c r="Q62" s="302">
        <v>1254</v>
      </c>
      <c r="R62" s="303" t="s">
        <v>3966</v>
      </c>
      <c r="S62" s="291">
        <v>99999</v>
      </c>
      <c r="T62" s="291">
        <v>70</v>
      </c>
      <c r="U62" s="286"/>
      <c r="V62" s="304" t="s">
        <v>4041</v>
      </c>
      <c r="W62" s="261" t="s">
        <v>4084</v>
      </c>
    </row>
    <row r="63" spans="1:23">
      <c r="B63" s="282">
        <v>36264</v>
      </c>
      <c r="C63" s="283"/>
      <c r="D63" s="283">
        <v>1</v>
      </c>
      <c r="E63" s="284">
        <v>67821</v>
      </c>
      <c r="F63" s="285" t="s">
        <v>1760</v>
      </c>
      <c r="G63" s="286"/>
      <c r="H63" s="287">
        <v>78200</v>
      </c>
      <c r="I63" s="290"/>
      <c r="J63" s="291"/>
      <c r="K63" s="262"/>
      <c r="M63" s="262">
        <v>24700</v>
      </c>
      <c r="N63" s="262"/>
      <c r="O63" s="300">
        <v>203630</v>
      </c>
      <c r="P63" s="301" t="s">
        <v>3953</v>
      </c>
      <c r="Q63" s="302">
        <v>1275</v>
      </c>
      <c r="R63" s="303" t="s">
        <v>3964</v>
      </c>
      <c r="S63" s="291">
        <v>99999</v>
      </c>
      <c r="T63" s="291">
        <v>70</v>
      </c>
      <c r="U63" s="286"/>
      <c r="V63" s="304" t="s">
        <v>4041</v>
      </c>
      <c r="W63" s="261" t="s">
        <v>4085</v>
      </c>
    </row>
    <row r="64" spans="1:23" s="318" customFormat="1">
      <c r="A64" s="315"/>
      <c r="B64" s="316">
        <v>36264</v>
      </c>
      <c r="C64" s="317">
        <v>203630</v>
      </c>
      <c r="D64" s="317">
        <v>2</v>
      </c>
      <c r="E64" s="335">
        <v>67823</v>
      </c>
      <c r="F64" s="336" t="s">
        <v>1761</v>
      </c>
      <c r="G64" s="337"/>
      <c r="H64" s="338">
        <v>82186.740000000005</v>
      </c>
      <c r="I64" s="339"/>
      <c r="J64" s="340"/>
      <c r="K64" s="341"/>
      <c r="L64" s="315"/>
      <c r="M64" s="341">
        <v>10705</v>
      </c>
      <c r="N64" s="341"/>
      <c r="O64" s="342">
        <v>203630</v>
      </c>
      <c r="P64" s="343" t="s">
        <v>3953</v>
      </c>
      <c r="Q64" s="344">
        <v>1281</v>
      </c>
      <c r="R64" s="345" t="s">
        <v>3973</v>
      </c>
      <c r="S64" s="340">
        <v>99999</v>
      </c>
      <c r="T64" s="340">
        <v>70</v>
      </c>
      <c r="U64" s="337"/>
      <c r="V64" s="346" t="s">
        <v>4041</v>
      </c>
      <c r="W64" s="318" t="s">
        <v>4052</v>
      </c>
    </row>
    <row r="65" spans="1:23" s="318" customFormat="1">
      <c r="A65" s="315"/>
      <c r="B65" s="316">
        <v>36315</v>
      </c>
      <c r="C65" s="317">
        <v>203630</v>
      </c>
      <c r="D65" s="317">
        <v>2</v>
      </c>
      <c r="E65" s="335">
        <v>66968</v>
      </c>
      <c r="F65" s="336" t="s">
        <v>1232</v>
      </c>
      <c r="G65" s="337"/>
      <c r="H65" s="338">
        <v>48654.23</v>
      </c>
      <c r="I65" s="339"/>
      <c r="J65" s="340"/>
      <c r="K65" s="341"/>
      <c r="L65" s="315"/>
      <c r="M65" s="341">
        <v>30171.26</v>
      </c>
      <c r="N65" s="341"/>
      <c r="O65" s="342">
        <v>203630</v>
      </c>
      <c r="P65" s="343" t="s">
        <v>3953</v>
      </c>
      <c r="Q65" s="344">
        <v>1322</v>
      </c>
      <c r="R65" s="345" t="s">
        <v>4010</v>
      </c>
      <c r="S65" s="340">
        <v>99999</v>
      </c>
      <c r="T65" s="340">
        <v>70</v>
      </c>
      <c r="U65" s="337"/>
      <c r="V65" s="346" t="s">
        <v>4042</v>
      </c>
      <c r="W65" s="318" t="s">
        <v>4057</v>
      </c>
    </row>
    <row r="66" spans="1:23" s="334" customFormat="1">
      <c r="A66" s="319"/>
      <c r="B66" s="320">
        <v>36335</v>
      </c>
      <c r="C66" s="321"/>
      <c r="D66" s="321">
        <v>1</v>
      </c>
      <c r="E66" s="322">
        <v>68755</v>
      </c>
      <c r="F66" s="323" t="s">
        <v>1234</v>
      </c>
      <c r="G66" s="324"/>
      <c r="H66" s="325">
        <v>8894.6200000000008</v>
      </c>
      <c r="I66" s="326"/>
      <c r="J66" s="327"/>
      <c r="K66" s="328"/>
      <c r="L66" s="319"/>
      <c r="M66" s="328">
        <v>5682.65</v>
      </c>
      <c r="N66" s="328"/>
      <c r="O66" s="329">
        <v>203630</v>
      </c>
      <c r="P66" s="330" t="s">
        <v>3953</v>
      </c>
      <c r="Q66" s="331">
        <v>1254</v>
      </c>
      <c r="R66" s="332" t="s">
        <v>3966</v>
      </c>
      <c r="S66" s="327">
        <v>99999</v>
      </c>
      <c r="T66" s="327">
        <v>70</v>
      </c>
      <c r="U66" s="324"/>
      <c r="V66" s="333" t="s">
        <v>4040</v>
      </c>
      <c r="W66" s="334" t="s">
        <v>4099</v>
      </c>
    </row>
    <row r="67" spans="1:23" s="334" customFormat="1">
      <c r="A67" s="319"/>
      <c r="B67" s="320">
        <v>36341</v>
      </c>
      <c r="C67" s="321"/>
      <c r="D67" s="321">
        <v>1</v>
      </c>
      <c r="E67" s="322">
        <v>66292</v>
      </c>
      <c r="F67" s="323" t="s">
        <v>2846</v>
      </c>
      <c r="G67" s="324"/>
      <c r="H67" s="325">
        <v>18776.09</v>
      </c>
      <c r="I67" s="326"/>
      <c r="J67" s="327"/>
      <c r="K67" s="328"/>
      <c r="L67" s="319"/>
      <c r="M67" s="328">
        <v>14839.25</v>
      </c>
      <c r="N67" s="328"/>
      <c r="O67" s="329">
        <v>203630</v>
      </c>
      <c r="P67" s="330" t="s">
        <v>3953</v>
      </c>
      <c r="Q67" s="331">
        <v>1254</v>
      </c>
      <c r="R67" s="332" t="s">
        <v>3966</v>
      </c>
      <c r="S67" s="327">
        <v>99999</v>
      </c>
      <c r="T67" s="327">
        <v>70</v>
      </c>
      <c r="U67" s="324"/>
      <c r="V67" s="333" t="s">
        <v>4040</v>
      </c>
      <c r="W67" s="334" t="s">
        <v>4099</v>
      </c>
    </row>
    <row r="68" spans="1:23">
      <c r="B68" s="282">
        <v>36341</v>
      </c>
      <c r="C68" s="283"/>
      <c r="D68" s="283">
        <v>1</v>
      </c>
      <c r="E68" s="284">
        <v>66293</v>
      </c>
      <c r="F68" s="285" t="s">
        <v>2845</v>
      </c>
      <c r="G68" s="286"/>
      <c r="H68" s="287">
        <v>11610.67</v>
      </c>
      <c r="I68" s="290"/>
      <c r="J68" s="291"/>
      <c r="K68" s="262"/>
      <c r="M68" s="262"/>
      <c r="N68" s="262">
        <v>60419</v>
      </c>
      <c r="O68" s="300">
        <v>203630</v>
      </c>
      <c r="P68" s="301" t="s">
        <v>3953</v>
      </c>
      <c r="Q68" s="302">
        <v>1254</v>
      </c>
      <c r="R68" s="303" t="s">
        <v>3966</v>
      </c>
      <c r="S68" s="291">
        <v>99999</v>
      </c>
      <c r="T68" s="291">
        <v>70</v>
      </c>
      <c r="U68" s="286"/>
      <c r="V68" s="304" t="s">
        <v>4041</v>
      </c>
      <c r="W68" s="261" t="s">
        <v>4087</v>
      </c>
    </row>
    <row r="69" spans="1:23">
      <c r="B69" s="282">
        <v>36377</v>
      </c>
      <c r="C69" s="283"/>
      <c r="D69" s="283">
        <v>1</v>
      </c>
      <c r="E69" s="284">
        <v>61800</v>
      </c>
      <c r="F69" s="285" t="s">
        <v>2847</v>
      </c>
      <c r="G69" s="286"/>
      <c r="H69" s="287">
        <v>50000</v>
      </c>
      <c r="I69" s="290"/>
      <c r="J69" s="291"/>
      <c r="K69" s="262"/>
      <c r="M69" s="262"/>
      <c r="N69" s="262">
        <v>1870</v>
      </c>
      <c r="O69" s="300">
        <v>203630</v>
      </c>
      <c r="P69" s="301" t="s">
        <v>3953</v>
      </c>
      <c r="Q69" s="302">
        <v>1275</v>
      </c>
      <c r="R69" s="303" t="s">
        <v>3964</v>
      </c>
      <c r="S69" s="291">
        <v>99999</v>
      </c>
      <c r="T69" s="291">
        <v>70</v>
      </c>
      <c r="U69" s="291" t="s">
        <v>3938</v>
      </c>
      <c r="V69" s="304" t="s">
        <v>4041</v>
      </c>
      <c r="W69" s="261" t="s">
        <v>4087</v>
      </c>
    </row>
    <row r="70" spans="1:23">
      <c r="B70" s="282">
        <v>36391</v>
      </c>
      <c r="C70" s="283"/>
      <c r="D70" s="283">
        <v>1</v>
      </c>
      <c r="E70" s="284">
        <v>70528</v>
      </c>
      <c r="F70" s="285" t="s">
        <v>2848</v>
      </c>
      <c r="G70" s="286"/>
      <c r="H70" s="287">
        <v>154761.04</v>
      </c>
      <c r="I70" s="290"/>
      <c r="J70" s="291"/>
      <c r="K70" s="262"/>
      <c r="M70" s="262"/>
      <c r="N70" s="262">
        <v>160479.22</v>
      </c>
      <c r="O70" s="300">
        <v>203630</v>
      </c>
      <c r="P70" s="301" t="s">
        <v>3953</v>
      </c>
      <c r="Q70" s="302">
        <v>1275</v>
      </c>
      <c r="R70" s="303" t="s">
        <v>3964</v>
      </c>
      <c r="S70" s="291">
        <v>99999</v>
      </c>
      <c r="T70" s="291">
        <v>70</v>
      </c>
      <c r="U70" s="291" t="s">
        <v>3938</v>
      </c>
      <c r="V70" s="304" t="s">
        <v>4041</v>
      </c>
      <c r="W70" s="261" t="s">
        <v>4087</v>
      </c>
    </row>
    <row r="71" spans="1:23" s="318" customFormat="1">
      <c r="A71" s="315"/>
      <c r="B71" s="316">
        <v>36425</v>
      </c>
      <c r="C71" s="317">
        <v>203630</v>
      </c>
      <c r="D71" s="317">
        <v>2</v>
      </c>
      <c r="E71" s="335">
        <v>70533</v>
      </c>
      <c r="F71" s="336" t="s">
        <v>1986</v>
      </c>
      <c r="G71" s="337"/>
      <c r="H71" s="338">
        <v>79958.66</v>
      </c>
      <c r="I71" s="339"/>
      <c r="J71" s="340"/>
      <c r="K71" s="341"/>
      <c r="L71" s="315"/>
      <c r="M71" s="341">
        <v>112698.65</v>
      </c>
      <c r="N71" s="341"/>
      <c r="O71" s="342">
        <v>203630</v>
      </c>
      <c r="P71" s="343" t="s">
        <v>3953</v>
      </c>
      <c r="Q71" s="344">
        <v>1230</v>
      </c>
      <c r="R71" s="345" t="s">
        <v>3988</v>
      </c>
      <c r="S71" s="340">
        <v>99999</v>
      </c>
      <c r="T71" s="340">
        <v>70</v>
      </c>
      <c r="U71" s="340" t="s">
        <v>3941</v>
      </c>
      <c r="V71" s="346" t="s">
        <v>4041</v>
      </c>
      <c r="W71" s="318" t="s">
        <v>4082</v>
      </c>
    </row>
    <row r="72" spans="1:23">
      <c r="B72" s="282">
        <v>36427</v>
      </c>
      <c r="C72" s="283">
        <v>203630</v>
      </c>
      <c r="D72" s="283">
        <v>2</v>
      </c>
      <c r="E72" s="284">
        <v>65357</v>
      </c>
      <c r="F72" s="285" t="s">
        <v>3706</v>
      </c>
      <c r="G72" s="286"/>
      <c r="H72" s="287">
        <v>524191.03</v>
      </c>
      <c r="I72" s="290"/>
      <c r="J72" s="291"/>
      <c r="K72" s="262"/>
      <c r="M72" s="262"/>
      <c r="N72" s="262">
        <v>35110</v>
      </c>
      <c r="O72" s="300">
        <v>203630</v>
      </c>
      <c r="P72" s="301" t="s">
        <v>3953</v>
      </c>
      <c r="Q72" s="302">
        <v>1144</v>
      </c>
      <c r="R72" s="303" t="s">
        <v>3972</v>
      </c>
      <c r="S72" s="291">
        <v>99999</v>
      </c>
      <c r="T72" s="291">
        <v>70</v>
      </c>
      <c r="U72" s="286"/>
      <c r="V72" s="304" t="s">
        <v>4041</v>
      </c>
      <c r="W72" s="261" t="s">
        <v>4087</v>
      </c>
    </row>
    <row r="73" spans="1:23" s="318" customFormat="1">
      <c r="A73" s="315"/>
      <c r="B73" s="316">
        <v>36432</v>
      </c>
      <c r="C73" s="317">
        <v>203630</v>
      </c>
      <c r="D73" s="317">
        <v>2</v>
      </c>
      <c r="E73" s="335">
        <v>64720</v>
      </c>
      <c r="F73" s="336" t="s">
        <v>1991</v>
      </c>
      <c r="G73" s="337"/>
      <c r="H73" s="338">
        <v>41783.65</v>
      </c>
      <c r="I73" s="339"/>
      <c r="J73" s="340"/>
      <c r="K73" s="341"/>
      <c r="L73" s="315"/>
      <c r="M73" s="341">
        <v>95346</v>
      </c>
      <c r="N73" s="341"/>
      <c r="O73" s="342">
        <v>203630</v>
      </c>
      <c r="P73" s="343" t="s">
        <v>3953</v>
      </c>
      <c r="Q73" s="344">
        <v>1229</v>
      </c>
      <c r="R73" s="345" t="s">
        <v>3982</v>
      </c>
      <c r="S73" s="340">
        <v>99999</v>
      </c>
      <c r="T73" s="340">
        <v>70</v>
      </c>
      <c r="U73" s="340" t="s">
        <v>3941</v>
      </c>
      <c r="V73" s="346" t="s">
        <v>4041</v>
      </c>
      <c r="W73" s="318" t="s">
        <v>4082</v>
      </c>
    </row>
    <row r="74" spans="1:23">
      <c r="B74" s="282">
        <v>36433</v>
      </c>
      <c r="C74" s="283">
        <v>203630</v>
      </c>
      <c r="D74" s="283">
        <v>2</v>
      </c>
      <c r="E74" s="284">
        <v>62931</v>
      </c>
      <c r="F74" s="285" t="s">
        <v>3008</v>
      </c>
      <c r="G74" s="286"/>
      <c r="H74" s="287">
        <v>110228.29</v>
      </c>
      <c r="I74" s="290"/>
      <c r="J74" s="291"/>
      <c r="K74" s="262"/>
      <c r="M74" s="262">
        <v>83375</v>
      </c>
      <c r="N74" s="262"/>
      <c r="O74" s="300">
        <v>203630</v>
      </c>
      <c r="P74" s="301" t="s">
        <v>3953</v>
      </c>
      <c r="Q74" s="302">
        <v>1144</v>
      </c>
      <c r="R74" s="303" t="s">
        <v>3972</v>
      </c>
      <c r="S74" s="291">
        <v>99999</v>
      </c>
      <c r="T74" s="291">
        <v>70</v>
      </c>
      <c r="U74" s="286"/>
      <c r="V74" s="304" t="s">
        <v>4041</v>
      </c>
      <c r="W74" s="261" t="s">
        <v>4087</v>
      </c>
    </row>
    <row r="75" spans="1:23" s="318" customFormat="1">
      <c r="A75" s="315"/>
      <c r="B75" s="316">
        <v>36448</v>
      </c>
      <c r="C75" s="317">
        <v>203630</v>
      </c>
      <c r="D75" s="317">
        <v>2</v>
      </c>
      <c r="E75" s="335">
        <v>64733</v>
      </c>
      <c r="F75" s="336" t="s">
        <v>3017</v>
      </c>
      <c r="G75" s="337"/>
      <c r="H75" s="338">
        <v>5129.05</v>
      </c>
      <c r="I75" s="339"/>
      <c r="J75" s="340"/>
      <c r="K75" s="341"/>
      <c r="L75" s="315"/>
      <c r="M75" s="341">
        <v>8790.76</v>
      </c>
      <c r="N75" s="341"/>
      <c r="O75" s="342">
        <v>203630</v>
      </c>
      <c r="P75" s="343" t="s">
        <v>3953</v>
      </c>
      <c r="Q75" s="344">
        <v>1367</v>
      </c>
      <c r="R75" s="345" t="s">
        <v>3984</v>
      </c>
      <c r="S75" s="340">
        <v>99999</v>
      </c>
      <c r="T75" s="340">
        <v>70</v>
      </c>
      <c r="U75" s="337"/>
      <c r="V75" s="346" t="s">
        <v>4042</v>
      </c>
      <c r="W75" s="318" t="s">
        <v>4057</v>
      </c>
    </row>
    <row r="76" spans="1:23">
      <c r="B76" s="282">
        <v>36448</v>
      </c>
      <c r="C76" s="283">
        <v>203630</v>
      </c>
      <c r="D76" s="283">
        <v>2</v>
      </c>
      <c r="E76" s="284">
        <v>65358</v>
      </c>
      <c r="F76" s="285" t="s">
        <v>2321</v>
      </c>
      <c r="G76" s="286"/>
      <c r="H76" s="287">
        <v>52651.78</v>
      </c>
      <c r="I76" s="290"/>
      <c r="J76" s="291"/>
      <c r="K76" s="262"/>
      <c r="M76" s="262">
        <v>4045.27</v>
      </c>
      <c r="N76" s="262"/>
      <c r="O76" s="300">
        <v>203630</v>
      </c>
      <c r="P76" s="301" t="s">
        <v>3953</v>
      </c>
      <c r="Q76" s="302">
        <v>1144</v>
      </c>
      <c r="R76" s="303" t="s">
        <v>3972</v>
      </c>
      <c r="S76" s="291">
        <v>99999</v>
      </c>
      <c r="T76" s="291">
        <v>70</v>
      </c>
      <c r="U76" s="291" t="s">
        <v>3938</v>
      </c>
      <c r="V76" s="304" t="s">
        <v>4041</v>
      </c>
      <c r="W76" s="261" t="s">
        <v>4087</v>
      </c>
    </row>
    <row r="77" spans="1:23">
      <c r="B77" s="282">
        <v>36451</v>
      </c>
      <c r="C77" s="283"/>
      <c r="D77" s="283">
        <v>1</v>
      </c>
      <c r="E77" s="284">
        <v>65368</v>
      </c>
      <c r="F77" s="285" t="s">
        <v>3707</v>
      </c>
      <c r="G77" s="286"/>
      <c r="H77" s="287">
        <v>127110.66</v>
      </c>
      <c r="I77" s="290"/>
      <c r="J77" s="291"/>
      <c r="K77" s="262"/>
      <c r="M77" s="262">
        <v>86348</v>
      </c>
      <c r="N77" s="262"/>
      <c r="O77" s="300">
        <v>203630</v>
      </c>
      <c r="P77" s="301" t="s">
        <v>3953</v>
      </c>
      <c r="Q77" s="302">
        <v>1275</v>
      </c>
      <c r="R77" s="303" t="s">
        <v>3964</v>
      </c>
      <c r="S77" s="291">
        <v>99999</v>
      </c>
      <c r="T77" s="291">
        <v>70</v>
      </c>
      <c r="U77" s="286"/>
      <c r="V77" s="304" t="s">
        <v>4041</v>
      </c>
      <c r="W77" s="261" t="s">
        <v>4086</v>
      </c>
    </row>
    <row r="78" spans="1:23" s="318" customFormat="1">
      <c r="A78" s="315"/>
      <c r="B78" s="316">
        <v>36453</v>
      </c>
      <c r="C78" s="317"/>
      <c r="D78" s="317">
        <v>1</v>
      </c>
      <c r="E78" s="335">
        <v>64546</v>
      </c>
      <c r="F78" s="336" t="s">
        <v>2202</v>
      </c>
      <c r="G78" s="337"/>
      <c r="H78" s="338">
        <v>456150</v>
      </c>
      <c r="I78" s="339"/>
      <c r="J78" s="340"/>
      <c r="K78" s="341"/>
      <c r="L78" s="315"/>
      <c r="M78" s="341">
        <v>18071</v>
      </c>
      <c r="N78" s="341"/>
      <c r="O78" s="342">
        <v>203630</v>
      </c>
      <c r="P78" s="343" t="s">
        <v>3953</v>
      </c>
      <c r="Q78" s="344">
        <v>1144</v>
      </c>
      <c r="R78" s="345" t="s">
        <v>3972</v>
      </c>
      <c r="S78" s="340">
        <v>99999</v>
      </c>
      <c r="T78" s="340">
        <v>70</v>
      </c>
      <c r="U78" s="337"/>
      <c r="V78" s="346" t="s">
        <v>4041</v>
      </c>
      <c r="W78" s="318" t="s">
        <v>4061</v>
      </c>
    </row>
    <row r="79" spans="1:23" s="318" customFormat="1">
      <c r="A79" s="315"/>
      <c r="B79" s="316">
        <v>36453</v>
      </c>
      <c r="C79" s="317"/>
      <c r="D79" s="317">
        <v>1</v>
      </c>
      <c r="E79" s="335">
        <v>64547</v>
      </c>
      <c r="F79" s="336" t="s">
        <v>2198</v>
      </c>
      <c r="G79" s="337"/>
      <c r="H79" s="338">
        <v>133918</v>
      </c>
      <c r="I79" s="339"/>
      <c r="J79" s="340"/>
      <c r="K79" s="341"/>
      <c r="L79" s="315"/>
      <c r="M79" s="341">
        <v>25945</v>
      </c>
      <c r="N79" s="341"/>
      <c r="O79" s="342">
        <v>203630</v>
      </c>
      <c r="P79" s="343" t="s">
        <v>3953</v>
      </c>
      <c r="Q79" s="344">
        <v>1273</v>
      </c>
      <c r="R79" s="345" t="s">
        <v>3962</v>
      </c>
      <c r="S79" s="340">
        <v>99999</v>
      </c>
      <c r="T79" s="340">
        <v>70</v>
      </c>
      <c r="U79" s="337"/>
      <c r="V79" s="346" t="s">
        <v>4041</v>
      </c>
      <c r="W79" s="318" t="s">
        <v>4061</v>
      </c>
    </row>
    <row r="80" spans="1:23" s="318" customFormat="1">
      <c r="A80" s="315"/>
      <c r="B80" s="316">
        <v>36465</v>
      </c>
      <c r="C80" s="317">
        <v>203630</v>
      </c>
      <c r="D80" s="317">
        <v>2</v>
      </c>
      <c r="E80" s="335">
        <v>64719</v>
      </c>
      <c r="F80" s="336" t="s">
        <v>2231</v>
      </c>
      <c r="G80" s="337"/>
      <c r="H80" s="338">
        <v>86750.67</v>
      </c>
      <c r="I80" s="339"/>
      <c r="J80" s="340"/>
      <c r="K80" s="341"/>
      <c r="L80" s="315"/>
      <c r="M80" s="341">
        <v>11108</v>
      </c>
      <c r="N80" s="341"/>
      <c r="O80" s="342">
        <v>203630</v>
      </c>
      <c r="P80" s="343" t="s">
        <v>3953</v>
      </c>
      <c r="Q80" s="344">
        <v>1322</v>
      </c>
      <c r="R80" s="345" t="s">
        <v>4010</v>
      </c>
      <c r="S80" s="340">
        <v>99999</v>
      </c>
      <c r="T80" s="340">
        <v>70</v>
      </c>
      <c r="U80" s="337"/>
      <c r="V80" s="346" t="s">
        <v>4042</v>
      </c>
      <c r="W80" s="318" t="s">
        <v>4057</v>
      </c>
    </row>
    <row r="81" spans="1:23" s="318" customFormat="1">
      <c r="A81" s="315"/>
      <c r="B81" s="316">
        <v>36514</v>
      </c>
      <c r="C81" s="317"/>
      <c r="D81" s="317">
        <v>1</v>
      </c>
      <c r="E81" s="335">
        <v>65210</v>
      </c>
      <c r="F81" s="336" t="s">
        <v>2247</v>
      </c>
      <c r="G81" s="337"/>
      <c r="H81" s="338">
        <v>28408</v>
      </c>
      <c r="I81" s="339"/>
      <c r="J81" s="340"/>
      <c r="K81" s="341"/>
      <c r="L81" s="315"/>
      <c r="M81" s="341"/>
      <c r="N81" s="341">
        <v>76684.759999999995</v>
      </c>
      <c r="O81" s="342">
        <v>203630</v>
      </c>
      <c r="P81" s="343" t="s">
        <v>3953</v>
      </c>
      <c r="Q81" s="344">
        <v>1275</v>
      </c>
      <c r="R81" s="345" t="s">
        <v>3964</v>
      </c>
      <c r="S81" s="340">
        <v>99999</v>
      </c>
      <c r="T81" s="340">
        <v>70</v>
      </c>
      <c r="U81" s="340" t="s">
        <v>3938</v>
      </c>
      <c r="V81" s="346" t="s">
        <v>4041</v>
      </c>
      <c r="W81" s="318" t="s">
        <v>4052</v>
      </c>
    </row>
    <row r="82" spans="1:23" s="318" customFormat="1">
      <c r="A82" s="315"/>
      <c r="B82" s="316">
        <v>36514</v>
      </c>
      <c r="C82" s="317">
        <v>203630</v>
      </c>
      <c r="D82" s="317">
        <v>2</v>
      </c>
      <c r="E82" s="335">
        <v>65211</v>
      </c>
      <c r="F82" s="336" t="s">
        <v>2258</v>
      </c>
      <c r="G82" s="337"/>
      <c r="H82" s="338">
        <v>1463023</v>
      </c>
      <c r="I82" s="339"/>
      <c r="J82" s="340"/>
      <c r="K82" s="341"/>
      <c r="L82" s="315"/>
      <c r="M82" s="341">
        <v>5790</v>
      </c>
      <c r="N82" s="341"/>
      <c r="O82" s="342">
        <v>203630</v>
      </c>
      <c r="P82" s="343" t="s">
        <v>3953</v>
      </c>
      <c r="Q82" s="344">
        <v>1144</v>
      </c>
      <c r="R82" s="345" t="s">
        <v>3972</v>
      </c>
      <c r="S82" s="340">
        <v>99999</v>
      </c>
      <c r="T82" s="340">
        <v>70</v>
      </c>
      <c r="U82" s="337"/>
      <c r="V82" s="346" t="s">
        <v>4041</v>
      </c>
      <c r="W82" s="318" t="s">
        <v>4052</v>
      </c>
    </row>
    <row r="83" spans="1:23" s="318" customFormat="1">
      <c r="A83" s="315"/>
      <c r="B83" s="316">
        <v>36523</v>
      </c>
      <c r="C83" s="317">
        <v>203630</v>
      </c>
      <c r="D83" s="317">
        <v>2</v>
      </c>
      <c r="E83" s="335">
        <v>66302</v>
      </c>
      <c r="F83" s="336" t="s">
        <v>2663</v>
      </c>
      <c r="G83" s="337"/>
      <c r="H83" s="338">
        <v>345654</v>
      </c>
      <c r="I83" s="339">
        <f>SUM(H37:H83)</f>
        <v>5732216</v>
      </c>
      <c r="J83" s="340"/>
      <c r="K83" s="341"/>
      <c r="L83" s="315"/>
      <c r="M83" s="341">
        <v>6370</v>
      </c>
      <c r="N83" s="341"/>
      <c r="O83" s="342">
        <v>203630</v>
      </c>
      <c r="P83" s="343" t="s">
        <v>3953</v>
      </c>
      <c r="Q83" s="344">
        <v>1144</v>
      </c>
      <c r="R83" s="345" t="s">
        <v>3972</v>
      </c>
      <c r="S83" s="340">
        <v>99999</v>
      </c>
      <c r="T83" s="340">
        <v>70</v>
      </c>
      <c r="U83" s="337"/>
      <c r="V83" s="346" t="s">
        <v>4041</v>
      </c>
      <c r="W83" s="318" t="s">
        <v>4052</v>
      </c>
    </row>
    <row r="84" spans="1:23" s="318" customFormat="1">
      <c r="A84" s="315"/>
      <c r="B84" s="316">
        <v>36584</v>
      </c>
      <c r="C84" s="317">
        <v>203630</v>
      </c>
      <c r="D84" s="317">
        <v>2</v>
      </c>
      <c r="E84" s="335">
        <v>66301</v>
      </c>
      <c r="F84" s="336" t="s">
        <v>3709</v>
      </c>
      <c r="G84" s="337"/>
      <c r="H84" s="338">
        <v>690073.04</v>
      </c>
      <c r="I84" s="339"/>
      <c r="J84" s="340"/>
      <c r="K84" s="341"/>
      <c r="L84" s="315"/>
      <c r="M84" s="341">
        <v>5309.03</v>
      </c>
      <c r="N84" s="341"/>
      <c r="O84" s="342">
        <v>203630</v>
      </c>
      <c r="P84" s="343" t="s">
        <v>3953</v>
      </c>
      <c r="Q84" s="344">
        <v>1111</v>
      </c>
      <c r="R84" s="345" t="s">
        <v>4022</v>
      </c>
      <c r="S84" s="340">
        <v>99999</v>
      </c>
      <c r="T84" s="340">
        <v>70</v>
      </c>
      <c r="U84" s="337"/>
      <c r="V84" s="346" t="s">
        <v>4041</v>
      </c>
      <c r="W84" s="318" t="s">
        <v>4052</v>
      </c>
    </row>
    <row r="85" spans="1:23">
      <c r="B85" s="282">
        <v>36981</v>
      </c>
      <c r="C85" s="283">
        <v>203630</v>
      </c>
      <c r="D85" s="283">
        <v>2</v>
      </c>
      <c r="E85" s="284">
        <v>70562</v>
      </c>
      <c r="F85" s="285" t="s">
        <v>3848</v>
      </c>
      <c r="G85" s="286"/>
      <c r="H85" s="287">
        <v>26815.61</v>
      </c>
      <c r="I85" s="290"/>
      <c r="J85" s="291"/>
      <c r="K85" s="262"/>
      <c r="M85" s="262">
        <v>9750.5499999999993</v>
      </c>
      <c r="N85" s="262"/>
      <c r="O85" s="300">
        <v>203630</v>
      </c>
      <c r="P85" s="301" t="s">
        <v>3953</v>
      </c>
      <c r="Q85" s="302">
        <v>1254</v>
      </c>
      <c r="R85" s="303" t="s">
        <v>3966</v>
      </c>
      <c r="S85" s="291">
        <v>99999</v>
      </c>
      <c r="T85" s="291">
        <v>70</v>
      </c>
      <c r="U85" s="286"/>
      <c r="V85" s="304" t="s">
        <v>4040</v>
      </c>
      <c r="W85" s="261" t="s">
        <v>4078</v>
      </c>
    </row>
    <row r="86" spans="1:23" s="318" customFormat="1">
      <c r="A86" s="315"/>
      <c r="B86" s="316">
        <v>37043</v>
      </c>
      <c r="C86" s="317">
        <v>203630</v>
      </c>
      <c r="D86" s="317">
        <v>2</v>
      </c>
      <c r="E86" s="335">
        <v>63661</v>
      </c>
      <c r="F86" s="336" t="s">
        <v>3325</v>
      </c>
      <c r="G86" s="337"/>
      <c r="H86" s="338">
        <v>70709.94</v>
      </c>
      <c r="I86" s="339"/>
      <c r="J86" s="340"/>
      <c r="K86" s="341"/>
      <c r="L86" s="315"/>
      <c r="M86" s="341">
        <v>7619.47</v>
      </c>
      <c r="N86" s="341"/>
      <c r="O86" s="342">
        <v>203630</v>
      </c>
      <c r="P86" s="343" t="s">
        <v>3953</v>
      </c>
      <c r="Q86" s="344">
        <v>1166</v>
      </c>
      <c r="R86" s="345" t="s">
        <v>3969</v>
      </c>
      <c r="S86" s="340">
        <v>99999</v>
      </c>
      <c r="T86" s="340">
        <v>70</v>
      </c>
      <c r="U86" s="337"/>
      <c r="V86" s="346" t="s">
        <v>4041</v>
      </c>
      <c r="W86" s="318" t="s">
        <v>4052</v>
      </c>
    </row>
    <row r="87" spans="1:23" s="318" customFormat="1">
      <c r="A87" s="315"/>
      <c r="B87" s="316">
        <v>37072</v>
      </c>
      <c r="C87" s="317"/>
      <c r="D87" s="317">
        <v>1</v>
      </c>
      <c r="E87" s="335">
        <v>62283</v>
      </c>
      <c r="F87" s="336" t="s">
        <v>3351</v>
      </c>
      <c r="G87" s="337"/>
      <c r="H87" s="338">
        <v>31481.41</v>
      </c>
      <c r="I87" s="339"/>
      <c r="J87" s="340"/>
      <c r="K87" s="341"/>
      <c r="L87" s="315"/>
      <c r="M87" s="341">
        <v>2116.42</v>
      </c>
      <c r="N87" s="341"/>
      <c r="O87" s="342">
        <v>203630</v>
      </c>
      <c r="P87" s="343" t="s">
        <v>3953</v>
      </c>
      <c r="Q87" s="344">
        <v>1283</v>
      </c>
      <c r="R87" s="345" t="s">
        <v>3963</v>
      </c>
      <c r="S87" s="340">
        <v>99999</v>
      </c>
      <c r="T87" s="340">
        <v>70</v>
      </c>
      <c r="U87" s="337"/>
      <c r="V87" s="346" t="s">
        <v>4041</v>
      </c>
      <c r="W87" s="318" t="s">
        <v>4052</v>
      </c>
    </row>
    <row r="88" spans="1:23" s="318" customFormat="1">
      <c r="A88" s="315"/>
      <c r="B88" s="316">
        <v>37072</v>
      </c>
      <c r="C88" s="317">
        <v>203630</v>
      </c>
      <c r="D88" s="317">
        <v>2</v>
      </c>
      <c r="E88" s="335">
        <v>68791</v>
      </c>
      <c r="F88" s="336" t="s">
        <v>3347</v>
      </c>
      <c r="G88" s="337"/>
      <c r="H88" s="338">
        <v>18878.740000000002</v>
      </c>
      <c r="I88" s="339"/>
      <c r="J88" s="340"/>
      <c r="K88" s="341"/>
      <c r="L88" s="315"/>
      <c r="M88" s="341">
        <v>21151.43</v>
      </c>
      <c r="N88" s="341"/>
      <c r="O88" s="342">
        <v>203630</v>
      </c>
      <c r="P88" s="343" t="s">
        <v>3953</v>
      </c>
      <c r="Q88" s="344">
        <v>1281</v>
      </c>
      <c r="R88" s="345" t="s">
        <v>3973</v>
      </c>
      <c r="S88" s="340">
        <v>99999</v>
      </c>
      <c r="T88" s="340">
        <v>70</v>
      </c>
      <c r="U88" s="337"/>
      <c r="V88" s="346" t="s">
        <v>4041</v>
      </c>
      <c r="W88" s="318" t="s">
        <v>4052</v>
      </c>
    </row>
    <row r="89" spans="1:23" s="318" customFormat="1">
      <c r="A89" s="315"/>
      <c r="B89" s="316">
        <v>37134</v>
      </c>
      <c r="C89" s="317"/>
      <c r="D89" s="317">
        <v>1</v>
      </c>
      <c r="E89" s="335">
        <v>63658</v>
      </c>
      <c r="F89" s="336" t="s">
        <v>537</v>
      </c>
      <c r="G89" s="337"/>
      <c r="H89" s="338">
        <v>197461.71</v>
      </c>
      <c r="I89" s="339"/>
      <c r="J89" s="340"/>
      <c r="K89" s="341"/>
      <c r="L89" s="315"/>
      <c r="M89" s="341">
        <v>15004.78</v>
      </c>
      <c r="N89" s="341"/>
      <c r="O89" s="342">
        <v>203630</v>
      </c>
      <c r="P89" s="343" t="s">
        <v>3953</v>
      </c>
      <c r="Q89" s="344">
        <v>1144</v>
      </c>
      <c r="R89" s="345" t="s">
        <v>3972</v>
      </c>
      <c r="S89" s="340">
        <v>99999</v>
      </c>
      <c r="T89" s="340">
        <v>70</v>
      </c>
      <c r="U89" s="337"/>
      <c r="V89" s="346" t="s">
        <v>4041</v>
      </c>
      <c r="W89" s="318" t="s">
        <v>4061</v>
      </c>
    </row>
    <row r="90" spans="1:23">
      <c r="B90" s="282">
        <v>37134</v>
      </c>
      <c r="C90" s="283"/>
      <c r="D90" s="283">
        <v>1</v>
      </c>
      <c r="E90" s="284">
        <v>69907</v>
      </c>
      <c r="F90" s="285" t="s">
        <v>283</v>
      </c>
      <c r="G90" s="286"/>
      <c r="H90" s="287">
        <v>187010.6</v>
      </c>
      <c r="I90" s="290"/>
      <c r="J90" s="291"/>
      <c r="K90" s="262"/>
      <c r="M90" s="262"/>
      <c r="N90" s="262">
        <v>110228.29</v>
      </c>
      <c r="O90" s="300">
        <v>203630</v>
      </c>
      <c r="P90" s="301" t="s">
        <v>3953</v>
      </c>
      <c r="Q90" s="302">
        <v>1275</v>
      </c>
      <c r="R90" s="303" t="s">
        <v>3964</v>
      </c>
      <c r="S90" s="291">
        <v>99999</v>
      </c>
      <c r="T90" s="291">
        <v>70</v>
      </c>
      <c r="U90" s="286"/>
      <c r="V90" s="304" t="s">
        <v>4044</v>
      </c>
      <c r="W90" s="261" t="s">
        <v>4092</v>
      </c>
    </row>
    <row r="91" spans="1:23" s="318" customFormat="1">
      <c r="A91" s="315"/>
      <c r="B91" s="316">
        <v>37134</v>
      </c>
      <c r="C91" s="317">
        <v>203630</v>
      </c>
      <c r="D91" s="317">
        <v>2</v>
      </c>
      <c r="E91" s="335">
        <v>69909</v>
      </c>
      <c r="F91" s="336" t="s">
        <v>282</v>
      </c>
      <c r="G91" s="337"/>
      <c r="H91" s="338">
        <v>8867.7199999999993</v>
      </c>
      <c r="I91" s="339"/>
      <c r="J91" s="340"/>
      <c r="K91" s="341"/>
      <c r="L91" s="315"/>
      <c r="M91" s="341">
        <v>7941.82</v>
      </c>
      <c r="N91" s="341"/>
      <c r="O91" s="342">
        <v>203630</v>
      </c>
      <c r="P91" s="343" t="s">
        <v>3953</v>
      </c>
      <c r="Q91" s="344">
        <v>1316</v>
      </c>
      <c r="R91" s="345" t="s">
        <v>4015</v>
      </c>
      <c r="S91" s="340">
        <v>99999</v>
      </c>
      <c r="T91" s="340">
        <v>70</v>
      </c>
      <c r="U91" s="337"/>
      <c r="V91" s="346" t="s">
        <v>4041</v>
      </c>
      <c r="W91" s="318" t="s">
        <v>4069</v>
      </c>
    </row>
    <row r="92" spans="1:23">
      <c r="B92" s="282">
        <v>37164</v>
      </c>
      <c r="C92" s="283">
        <v>203630</v>
      </c>
      <c r="D92" s="283">
        <v>2</v>
      </c>
      <c r="E92" s="284">
        <v>65657</v>
      </c>
      <c r="F92" s="285" t="s">
        <v>3448</v>
      </c>
      <c r="G92" s="286"/>
      <c r="H92" s="287">
        <v>18330.97</v>
      </c>
      <c r="I92" s="290"/>
      <c r="J92" s="291"/>
      <c r="K92" s="262"/>
      <c r="M92" s="262">
        <v>135895.47</v>
      </c>
      <c r="N92" s="262"/>
      <c r="O92" s="300">
        <v>203630</v>
      </c>
      <c r="P92" s="301" t="s">
        <v>3953</v>
      </c>
      <c r="Q92" s="302">
        <v>1275</v>
      </c>
      <c r="R92" s="303" t="s">
        <v>3964</v>
      </c>
      <c r="S92" s="291">
        <v>99999</v>
      </c>
      <c r="T92" s="291">
        <v>70</v>
      </c>
      <c r="U92" s="286"/>
      <c r="V92" s="304" t="s">
        <v>4041</v>
      </c>
      <c r="W92" s="261" t="s">
        <v>4093</v>
      </c>
    </row>
    <row r="93" spans="1:23">
      <c r="B93" s="282">
        <v>37164</v>
      </c>
      <c r="C93" s="283"/>
      <c r="D93" s="283">
        <v>1</v>
      </c>
      <c r="E93" s="284">
        <v>70580</v>
      </c>
      <c r="F93" s="285" t="s">
        <v>541</v>
      </c>
      <c r="G93" s="286"/>
      <c r="H93" s="287">
        <v>4112.8900000000003</v>
      </c>
      <c r="I93" s="290"/>
      <c r="J93" s="291"/>
      <c r="K93" s="262"/>
      <c r="M93" s="262">
        <v>45924</v>
      </c>
      <c r="N93" s="262"/>
      <c r="O93" s="300">
        <v>203630</v>
      </c>
      <c r="P93" s="301" t="s">
        <v>3953</v>
      </c>
      <c r="Q93" s="302">
        <v>1254</v>
      </c>
      <c r="R93" s="303" t="s">
        <v>3966</v>
      </c>
      <c r="S93" s="291">
        <v>99999</v>
      </c>
      <c r="T93" s="291">
        <v>70</v>
      </c>
      <c r="U93" s="286"/>
      <c r="V93" s="304" t="s">
        <v>4037</v>
      </c>
      <c r="W93" s="261" t="s">
        <v>4078</v>
      </c>
    </row>
    <row r="94" spans="1:23">
      <c r="B94" s="282">
        <v>37195</v>
      </c>
      <c r="C94" s="283"/>
      <c r="D94" s="283">
        <v>1</v>
      </c>
      <c r="E94" s="284">
        <v>62277</v>
      </c>
      <c r="F94" s="285" t="s">
        <v>284</v>
      </c>
      <c r="G94" s="286"/>
      <c r="H94" s="287">
        <v>123700.74</v>
      </c>
      <c r="I94" s="290"/>
      <c r="J94" s="291"/>
      <c r="K94" s="262"/>
      <c r="M94" s="262">
        <v>19614.43</v>
      </c>
      <c r="N94" s="262"/>
      <c r="O94" s="300">
        <v>203630</v>
      </c>
      <c r="P94" s="301" t="s">
        <v>3953</v>
      </c>
      <c r="Q94" s="302">
        <v>1275</v>
      </c>
      <c r="R94" s="303" t="s">
        <v>3964</v>
      </c>
      <c r="S94" s="291">
        <v>99999</v>
      </c>
      <c r="T94" s="291">
        <v>70</v>
      </c>
      <c r="U94" s="286"/>
      <c r="V94" s="304" t="s">
        <v>4041</v>
      </c>
      <c r="W94" s="261" t="s">
        <v>4087</v>
      </c>
    </row>
    <row r="95" spans="1:23">
      <c r="B95" s="282">
        <v>37195</v>
      </c>
      <c r="C95" s="283">
        <v>203630</v>
      </c>
      <c r="D95" s="283">
        <v>2</v>
      </c>
      <c r="E95" s="284">
        <v>63899</v>
      </c>
      <c r="F95" s="285" t="s">
        <v>3456</v>
      </c>
      <c r="G95" s="286"/>
      <c r="H95" s="287">
        <v>16413.8</v>
      </c>
      <c r="I95" s="290"/>
      <c r="J95" s="291"/>
      <c r="K95" s="262"/>
      <c r="M95" s="262"/>
      <c r="N95" s="262">
        <v>3196.1</v>
      </c>
      <c r="O95" s="300">
        <v>203630</v>
      </c>
      <c r="P95" s="301" t="s">
        <v>3953</v>
      </c>
      <c r="Q95" s="302">
        <v>1300</v>
      </c>
      <c r="R95" s="303" t="s">
        <v>3965</v>
      </c>
      <c r="S95" s="291">
        <v>99999</v>
      </c>
      <c r="T95" s="291">
        <v>70</v>
      </c>
      <c r="U95" s="286"/>
      <c r="V95" s="304" t="s">
        <v>4037</v>
      </c>
      <c r="W95" s="261" t="s">
        <v>4087</v>
      </c>
    </row>
    <row r="96" spans="1:23">
      <c r="B96" s="282">
        <v>37287</v>
      </c>
      <c r="C96" s="283"/>
      <c r="D96" s="283">
        <v>1</v>
      </c>
      <c r="E96" s="284">
        <v>65418</v>
      </c>
      <c r="F96" s="285" t="s">
        <v>289</v>
      </c>
      <c r="G96" s="286"/>
      <c r="H96" s="287">
        <v>4538.96</v>
      </c>
      <c r="I96" s="290"/>
      <c r="J96" s="291"/>
      <c r="K96" s="262"/>
      <c r="M96" s="262">
        <v>6971.56</v>
      </c>
      <c r="N96" s="262"/>
      <c r="O96" s="300">
        <v>203630</v>
      </c>
      <c r="P96" s="301" t="s">
        <v>3953</v>
      </c>
      <c r="Q96" s="302">
        <v>1254</v>
      </c>
      <c r="R96" s="303" t="s">
        <v>3966</v>
      </c>
      <c r="S96" s="291">
        <v>99999</v>
      </c>
      <c r="T96" s="291">
        <v>70</v>
      </c>
      <c r="U96" s="286"/>
      <c r="V96" s="304" t="s">
        <v>4037</v>
      </c>
      <c r="W96" s="261" t="s">
        <v>4078</v>
      </c>
    </row>
    <row r="97" spans="1:23">
      <c r="B97" s="282">
        <v>37315</v>
      </c>
      <c r="C97" s="283"/>
      <c r="D97" s="283">
        <v>1</v>
      </c>
      <c r="E97" s="284">
        <v>65666</v>
      </c>
      <c r="F97" s="285" t="s">
        <v>290</v>
      </c>
      <c r="G97" s="286"/>
      <c r="H97" s="287">
        <v>6581.04</v>
      </c>
      <c r="I97" s="290"/>
      <c r="J97" s="291"/>
      <c r="K97" s="262"/>
      <c r="M97" s="262"/>
      <c r="N97" s="262">
        <v>41710</v>
      </c>
      <c r="O97" s="300">
        <v>203630</v>
      </c>
      <c r="P97" s="301" t="s">
        <v>3953</v>
      </c>
      <c r="Q97" s="302">
        <v>1137</v>
      </c>
      <c r="R97" s="303" t="s">
        <v>3992</v>
      </c>
      <c r="S97" s="291">
        <v>99999</v>
      </c>
      <c r="T97" s="291">
        <v>70</v>
      </c>
      <c r="U97" s="286"/>
      <c r="V97" s="304" t="s">
        <v>4037</v>
      </c>
      <c r="W97" s="261" t="s">
        <v>4087</v>
      </c>
    </row>
    <row r="98" spans="1:23">
      <c r="B98" s="282">
        <v>37346</v>
      </c>
      <c r="C98" s="283">
        <v>203630</v>
      </c>
      <c r="D98" s="283">
        <v>2</v>
      </c>
      <c r="E98" s="284">
        <v>66343</v>
      </c>
      <c r="F98" s="285" t="s">
        <v>1076</v>
      </c>
      <c r="G98" s="286"/>
      <c r="H98" s="287">
        <v>83903.78</v>
      </c>
      <c r="I98" s="290"/>
      <c r="J98" s="291"/>
      <c r="K98" s="262"/>
      <c r="M98" s="262"/>
      <c r="N98" s="262">
        <v>261791.6</v>
      </c>
      <c r="O98" s="300">
        <v>203630</v>
      </c>
      <c r="P98" s="301" t="s">
        <v>3953</v>
      </c>
      <c r="Q98" s="302">
        <v>1166</v>
      </c>
      <c r="R98" s="303" t="s">
        <v>3969</v>
      </c>
      <c r="S98" s="291">
        <v>99999</v>
      </c>
      <c r="T98" s="291">
        <v>70</v>
      </c>
      <c r="U98" s="286"/>
      <c r="V98" s="304" t="s">
        <v>4041</v>
      </c>
      <c r="W98" s="261" t="s">
        <v>4087</v>
      </c>
    </row>
    <row r="99" spans="1:23">
      <c r="B99" s="282">
        <v>37408</v>
      </c>
      <c r="C99" s="283">
        <v>203630</v>
      </c>
      <c r="D99" s="283">
        <v>2</v>
      </c>
      <c r="E99" s="284">
        <v>69938</v>
      </c>
      <c r="F99" s="285" t="s">
        <v>3902</v>
      </c>
      <c r="G99" s="286"/>
      <c r="H99" s="287">
        <v>99866.73</v>
      </c>
      <c r="I99" s="290"/>
      <c r="J99" s="291"/>
      <c r="K99" s="262"/>
      <c r="M99" s="262"/>
      <c r="N99" s="262">
        <v>19924.66</v>
      </c>
      <c r="O99" s="300">
        <v>203630</v>
      </c>
      <c r="P99" s="301" t="s">
        <v>3953</v>
      </c>
      <c r="Q99" s="302">
        <v>1275</v>
      </c>
      <c r="R99" s="303" t="s">
        <v>3964</v>
      </c>
      <c r="S99" s="291">
        <v>99999</v>
      </c>
      <c r="T99" s="291">
        <v>70</v>
      </c>
      <c r="U99" s="286"/>
      <c r="V99" s="304" t="s">
        <v>4041</v>
      </c>
      <c r="W99" s="261" t="s">
        <v>4087</v>
      </c>
    </row>
    <row r="100" spans="1:23" s="318" customFormat="1">
      <c r="A100" s="315"/>
      <c r="B100" s="316">
        <v>37448</v>
      </c>
      <c r="C100" s="317"/>
      <c r="D100" s="317">
        <v>1</v>
      </c>
      <c r="E100" s="335">
        <v>63911</v>
      </c>
      <c r="F100" s="336" t="s">
        <v>303</v>
      </c>
      <c r="G100" s="337"/>
      <c r="H100" s="338">
        <v>123333.15</v>
      </c>
      <c r="I100" s="339"/>
      <c r="J100" s="340"/>
      <c r="K100" s="341"/>
      <c r="L100" s="315"/>
      <c r="M100" s="341">
        <v>26474</v>
      </c>
      <c r="N100" s="341"/>
      <c r="O100" s="342">
        <v>203630</v>
      </c>
      <c r="P100" s="343" t="s">
        <v>3953</v>
      </c>
      <c r="Q100" s="344">
        <v>1273</v>
      </c>
      <c r="R100" s="345" t="s">
        <v>3962</v>
      </c>
      <c r="S100" s="340">
        <v>99999</v>
      </c>
      <c r="T100" s="340">
        <v>70</v>
      </c>
      <c r="U100" s="337"/>
      <c r="V100" s="346" t="s">
        <v>4038</v>
      </c>
      <c r="W100" s="318" t="s">
        <v>4052</v>
      </c>
    </row>
    <row r="101" spans="1:23" s="318" customFormat="1">
      <c r="A101" s="315"/>
      <c r="B101" s="316">
        <v>37504</v>
      </c>
      <c r="C101" s="317">
        <v>203630</v>
      </c>
      <c r="D101" s="317">
        <v>2</v>
      </c>
      <c r="E101" s="335">
        <v>66363</v>
      </c>
      <c r="F101" s="336" t="s">
        <v>1650</v>
      </c>
      <c r="G101" s="337"/>
      <c r="H101" s="338">
        <v>251474.61</v>
      </c>
      <c r="I101" s="339"/>
      <c r="J101" s="340"/>
      <c r="K101" s="341"/>
      <c r="L101" s="315"/>
      <c r="M101" s="341"/>
      <c r="N101" s="341">
        <v>12282.66</v>
      </c>
      <c r="O101" s="342">
        <v>203630</v>
      </c>
      <c r="P101" s="343" t="s">
        <v>3953</v>
      </c>
      <c r="Q101" s="344">
        <v>1230</v>
      </c>
      <c r="R101" s="345" t="s">
        <v>3988</v>
      </c>
      <c r="S101" s="340">
        <v>99999</v>
      </c>
      <c r="T101" s="340">
        <v>70</v>
      </c>
      <c r="U101" s="337"/>
      <c r="V101" s="346" t="s">
        <v>4038</v>
      </c>
      <c r="W101" s="318" t="s">
        <v>4052</v>
      </c>
    </row>
    <row r="102" spans="1:23" s="318" customFormat="1">
      <c r="A102" s="315"/>
      <c r="B102" s="316">
        <v>37681</v>
      </c>
      <c r="C102" s="317"/>
      <c r="D102" s="317">
        <v>1</v>
      </c>
      <c r="E102" s="335">
        <v>63440</v>
      </c>
      <c r="F102" s="336" t="s">
        <v>3392</v>
      </c>
      <c r="G102" s="337"/>
      <c r="H102" s="338">
        <v>81651.7</v>
      </c>
      <c r="I102" s="339"/>
      <c r="J102" s="340"/>
      <c r="K102" s="341"/>
      <c r="L102" s="315"/>
      <c r="M102" s="341">
        <v>142403.43</v>
      </c>
      <c r="N102" s="341"/>
      <c r="O102" s="342">
        <v>203630</v>
      </c>
      <c r="P102" s="343" t="s">
        <v>3953</v>
      </c>
      <c r="Q102" s="344">
        <v>1275</v>
      </c>
      <c r="R102" s="345" t="s">
        <v>3964</v>
      </c>
      <c r="S102" s="340">
        <v>99999</v>
      </c>
      <c r="T102" s="340">
        <v>70</v>
      </c>
      <c r="U102" s="340" t="s">
        <v>3938</v>
      </c>
      <c r="V102" s="346" t="s">
        <v>4041</v>
      </c>
      <c r="W102" s="318" t="s">
        <v>4052</v>
      </c>
    </row>
    <row r="103" spans="1:23" s="318" customFormat="1">
      <c r="A103" s="315"/>
      <c r="B103" s="316">
        <v>37773</v>
      </c>
      <c r="C103" s="317"/>
      <c r="D103" s="317">
        <v>1</v>
      </c>
      <c r="E103" s="335">
        <v>62080</v>
      </c>
      <c r="F103" s="336" t="s">
        <v>3438</v>
      </c>
      <c r="G103" s="337"/>
      <c r="H103" s="338">
        <v>58957.45</v>
      </c>
      <c r="I103" s="339"/>
      <c r="J103" s="340"/>
      <c r="K103" s="341"/>
      <c r="L103" s="315"/>
      <c r="M103" s="341">
        <v>46825.63</v>
      </c>
      <c r="N103" s="341"/>
      <c r="O103" s="342">
        <v>203630</v>
      </c>
      <c r="P103" s="343" t="s">
        <v>3953</v>
      </c>
      <c r="Q103" s="344">
        <v>1144</v>
      </c>
      <c r="R103" s="345" t="s">
        <v>3972</v>
      </c>
      <c r="S103" s="340">
        <v>99999</v>
      </c>
      <c r="T103" s="340">
        <v>70</v>
      </c>
      <c r="U103" s="337"/>
      <c r="V103" s="346" t="s">
        <v>4041</v>
      </c>
      <c r="W103" s="318" t="s">
        <v>4052</v>
      </c>
    </row>
    <row r="104" spans="1:23" s="318" customFormat="1">
      <c r="A104" s="315"/>
      <c r="B104" s="316">
        <v>37773</v>
      </c>
      <c r="C104" s="317">
        <v>203630</v>
      </c>
      <c r="D104" s="317">
        <v>2</v>
      </c>
      <c r="E104" s="335">
        <v>67932</v>
      </c>
      <c r="F104" s="336" t="s">
        <v>1257</v>
      </c>
      <c r="G104" s="337"/>
      <c r="H104" s="338">
        <v>164688.39000000001</v>
      </c>
      <c r="I104" s="339"/>
      <c r="J104" s="340"/>
      <c r="K104" s="341"/>
      <c r="L104" s="315"/>
      <c r="M104" s="341">
        <v>280141.26</v>
      </c>
      <c r="N104" s="341"/>
      <c r="O104" s="342">
        <v>203630</v>
      </c>
      <c r="P104" s="343" t="s">
        <v>3953</v>
      </c>
      <c r="Q104" s="344">
        <v>1144</v>
      </c>
      <c r="R104" s="345" t="s">
        <v>3972</v>
      </c>
      <c r="S104" s="340">
        <v>99999</v>
      </c>
      <c r="T104" s="340">
        <v>70</v>
      </c>
      <c r="U104" s="337"/>
      <c r="V104" s="346" t="s">
        <v>4038</v>
      </c>
      <c r="W104" s="318" t="s">
        <v>4052</v>
      </c>
    </row>
    <row r="105" spans="1:23" s="318" customFormat="1">
      <c r="A105" s="315"/>
      <c r="B105" s="316">
        <v>37791</v>
      </c>
      <c r="C105" s="317"/>
      <c r="D105" s="317">
        <v>1</v>
      </c>
      <c r="E105" s="335">
        <v>62773</v>
      </c>
      <c r="F105" s="336" t="s">
        <v>1002</v>
      </c>
      <c r="G105" s="337"/>
      <c r="H105" s="338">
        <v>229627.8</v>
      </c>
      <c r="I105" s="339"/>
      <c r="J105" s="340"/>
      <c r="K105" s="341"/>
      <c r="L105" s="315"/>
      <c r="M105" s="341">
        <v>4890</v>
      </c>
      <c r="N105" s="341"/>
      <c r="O105" s="342">
        <v>203630</v>
      </c>
      <c r="P105" s="343" t="s">
        <v>3953</v>
      </c>
      <c r="Q105" s="344">
        <v>1273</v>
      </c>
      <c r="R105" s="345" t="s">
        <v>3962</v>
      </c>
      <c r="S105" s="340">
        <v>99999</v>
      </c>
      <c r="T105" s="340">
        <v>70</v>
      </c>
      <c r="U105" s="337"/>
      <c r="V105" s="346" t="s">
        <v>4038</v>
      </c>
      <c r="W105" s="318" t="s">
        <v>4052</v>
      </c>
    </row>
    <row r="106" spans="1:23" s="318" customFormat="1">
      <c r="A106" s="315"/>
      <c r="B106" s="316">
        <v>37797</v>
      </c>
      <c r="C106" s="317">
        <v>203630</v>
      </c>
      <c r="D106" s="317">
        <v>2</v>
      </c>
      <c r="E106" s="335">
        <v>67930</v>
      </c>
      <c r="F106" s="336" t="s">
        <v>2546</v>
      </c>
      <c r="G106" s="337"/>
      <c r="H106" s="338">
        <v>253248.1</v>
      </c>
      <c r="I106" s="339"/>
      <c r="J106" s="340"/>
      <c r="K106" s="341"/>
      <c r="L106" s="315"/>
      <c r="M106" s="341"/>
      <c r="N106" s="341">
        <v>372529.68</v>
      </c>
      <c r="O106" s="342">
        <v>203630</v>
      </c>
      <c r="P106" s="343" t="s">
        <v>3953</v>
      </c>
      <c r="Q106" s="344">
        <v>1166</v>
      </c>
      <c r="R106" s="345" t="s">
        <v>3969</v>
      </c>
      <c r="S106" s="340">
        <v>99999</v>
      </c>
      <c r="T106" s="340">
        <v>70</v>
      </c>
      <c r="U106" s="340" t="s">
        <v>3937</v>
      </c>
      <c r="V106" s="346" t="s">
        <v>4038</v>
      </c>
      <c r="W106" s="318" t="s">
        <v>4052</v>
      </c>
    </row>
    <row r="107" spans="1:23" s="318" customFormat="1">
      <c r="A107" s="315"/>
      <c r="B107" s="316">
        <v>37797</v>
      </c>
      <c r="C107" s="317"/>
      <c r="D107" s="317">
        <v>1</v>
      </c>
      <c r="E107" s="335">
        <v>69721</v>
      </c>
      <c r="F107" s="336" t="s">
        <v>2545</v>
      </c>
      <c r="G107" s="337"/>
      <c r="H107" s="338">
        <v>177218.55</v>
      </c>
      <c r="I107" s="339"/>
      <c r="J107" s="340"/>
      <c r="K107" s="341"/>
      <c r="L107" s="315"/>
      <c r="M107" s="341"/>
      <c r="N107" s="341">
        <v>247053.8</v>
      </c>
      <c r="O107" s="342">
        <v>203630</v>
      </c>
      <c r="P107" s="343" t="s">
        <v>3953</v>
      </c>
      <c r="Q107" s="344">
        <v>1275</v>
      </c>
      <c r="R107" s="345" t="s">
        <v>3964</v>
      </c>
      <c r="S107" s="340">
        <v>99999</v>
      </c>
      <c r="T107" s="340">
        <v>70</v>
      </c>
      <c r="U107" s="340" t="s">
        <v>3938</v>
      </c>
      <c r="V107" s="346" t="s">
        <v>4038</v>
      </c>
      <c r="W107" s="318" t="s">
        <v>4052</v>
      </c>
    </row>
    <row r="108" spans="1:23" s="318" customFormat="1">
      <c r="A108" s="315"/>
      <c r="B108" s="316">
        <v>37841</v>
      </c>
      <c r="C108" s="317">
        <v>203630</v>
      </c>
      <c r="D108" s="317">
        <v>2</v>
      </c>
      <c r="E108" s="335">
        <v>69717</v>
      </c>
      <c r="F108" s="336" t="s">
        <v>929</v>
      </c>
      <c r="G108" s="337"/>
      <c r="H108" s="338">
        <v>246443.73</v>
      </c>
      <c r="I108" s="339"/>
      <c r="J108" s="340"/>
      <c r="K108" s="341"/>
      <c r="L108" s="315"/>
      <c r="M108" s="341">
        <v>41296.99</v>
      </c>
      <c r="N108" s="341"/>
      <c r="O108" s="342">
        <v>203630</v>
      </c>
      <c r="P108" s="343" t="s">
        <v>3953</v>
      </c>
      <c r="Q108" s="344">
        <v>1157</v>
      </c>
      <c r="R108" s="345" t="s">
        <v>4025</v>
      </c>
      <c r="S108" s="340">
        <v>99999</v>
      </c>
      <c r="T108" s="340">
        <v>70</v>
      </c>
      <c r="U108" s="337"/>
      <c r="V108" s="346" t="s">
        <v>4038</v>
      </c>
      <c r="W108" s="318" t="s">
        <v>4052</v>
      </c>
    </row>
    <row r="109" spans="1:23">
      <c r="B109" s="282">
        <v>37922</v>
      </c>
      <c r="C109" s="283"/>
      <c r="D109" s="283">
        <v>1</v>
      </c>
      <c r="E109" s="284">
        <v>69643</v>
      </c>
      <c r="F109" s="285" t="s">
        <v>3614</v>
      </c>
      <c r="G109" s="286"/>
      <c r="H109" s="287">
        <v>42403.47</v>
      </c>
      <c r="I109" s="290"/>
      <c r="J109" s="291"/>
      <c r="K109" s="262"/>
      <c r="M109" s="262">
        <v>40025.919999999998</v>
      </c>
      <c r="N109" s="262"/>
      <c r="O109" s="300">
        <v>203630</v>
      </c>
      <c r="P109" s="301" t="s">
        <v>3953</v>
      </c>
      <c r="Q109" s="302">
        <v>1207</v>
      </c>
      <c r="R109" s="303" t="s">
        <v>3993</v>
      </c>
      <c r="S109" s="291">
        <v>99999</v>
      </c>
      <c r="T109" s="291">
        <v>70</v>
      </c>
      <c r="U109" s="286"/>
      <c r="V109" s="304" t="s">
        <v>4040</v>
      </c>
      <c r="W109" s="261" t="s">
        <v>4078</v>
      </c>
    </row>
    <row r="110" spans="1:23" s="318" customFormat="1">
      <c r="A110" s="315"/>
      <c r="B110" s="316">
        <v>37956</v>
      </c>
      <c r="C110" s="317">
        <v>203630</v>
      </c>
      <c r="D110" s="317">
        <v>2</v>
      </c>
      <c r="E110" s="335">
        <v>62084</v>
      </c>
      <c r="F110" s="336" t="s">
        <v>2171</v>
      </c>
      <c r="G110" s="337"/>
      <c r="H110" s="338">
        <v>7619.47</v>
      </c>
      <c r="I110" s="339"/>
      <c r="J110" s="340"/>
      <c r="K110" s="341"/>
      <c r="L110" s="315"/>
      <c r="M110" s="341">
        <v>66898.78</v>
      </c>
      <c r="N110" s="341"/>
      <c r="O110" s="342">
        <v>203630</v>
      </c>
      <c r="P110" s="343" t="s">
        <v>3953</v>
      </c>
      <c r="Q110" s="344">
        <v>1272</v>
      </c>
      <c r="R110" s="345" t="s">
        <v>3974</v>
      </c>
      <c r="S110" s="340">
        <v>99999</v>
      </c>
      <c r="T110" s="340">
        <v>70</v>
      </c>
      <c r="U110" s="337"/>
      <c r="V110" s="346" t="s">
        <v>4041</v>
      </c>
      <c r="W110" s="318" t="s">
        <v>4052</v>
      </c>
    </row>
    <row r="111" spans="1:23" s="318" customFormat="1">
      <c r="A111" s="315"/>
      <c r="B111" s="316">
        <v>38139</v>
      </c>
      <c r="C111" s="317"/>
      <c r="D111" s="317">
        <v>1</v>
      </c>
      <c r="E111" s="335">
        <v>61965</v>
      </c>
      <c r="F111" s="336" t="s">
        <v>69</v>
      </c>
      <c r="G111" s="337"/>
      <c r="H111" s="338">
        <v>5279.62</v>
      </c>
      <c r="I111" s="339"/>
      <c r="J111" s="340"/>
      <c r="K111" s="341"/>
      <c r="L111" s="315"/>
      <c r="M111" s="341">
        <v>30100</v>
      </c>
      <c r="N111" s="341"/>
      <c r="O111" s="342">
        <v>203630</v>
      </c>
      <c r="P111" s="343" t="s">
        <v>3953</v>
      </c>
      <c r="Q111" s="344">
        <v>1242</v>
      </c>
      <c r="R111" s="345" t="s">
        <v>4026</v>
      </c>
      <c r="S111" s="340">
        <v>99999</v>
      </c>
      <c r="T111" s="340">
        <v>70</v>
      </c>
      <c r="U111" s="337"/>
      <c r="V111" s="346" t="s">
        <v>4042</v>
      </c>
      <c r="W111" s="318" t="s">
        <v>4094</v>
      </c>
    </row>
    <row r="112" spans="1:23" s="318" customFormat="1">
      <c r="A112" s="315"/>
      <c r="B112" s="316">
        <v>38139</v>
      </c>
      <c r="C112" s="317">
        <v>203630</v>
      </c>
      <c r="D112" s="317">
        <v>2</v>
      </c>
      <c r="E112" s="335">
        <v>61966</v>
      </c>
      <c r="F112" s="336" t="s">
        <v>3423</v>
      </c>
      <c r="G112" s="337"/>
      <c r="H112" s="338">
        <v>5279.62</v>
      </c>
      <c r="I112" s="339"/>
      <c r="J112" s="340"/>
      <c r="K112" s="341"/>
      <c r="L112" s="315"/>
      <c r="M112" s="341">
        <v>36489.129999999997</v>
      </c>
      <c r="N112" s="341"/>
      <c r="O112" s="342">
        <v>203630</v>
      </c>
      <c r="P112" s="343" t="s">
        <v>3953</v>
      </c>
      <c r="Q112" s="344">
        <v>1242</v>
      </c>
      <c r="R112" s="345" t="s">
        <v>4026</v>
      </c>
      <c r="S112" s="340">
        <v>99999</v>
      </c>
      <c r="T112" s="340">
        <v>70</v>
      </c>
      <c r="U112" s="337"/>
      <c r="V112" s="346" t="s">
        <v>4042</v>
      </c>
      <c r="W112" s="318" t="s">
        <v>4094</v>
      </c>
    </row>
    <row r="113" spans="1:23" s="318" customFormat="1">
      <c r="A113" s="315"/>
      <c r="B113" s="316">
        <v>38139</v>
      </c>
      <c r="C113" s="317"/>
      <c r="D113" s="317">
        <v>1</v>
      </c>
      <c r="E113" s="335">
        <v>62832</v>
      </c>
      <c r="F113" s="336" t="s">
        <v>2420</v>
      </c>
      <c r="G113" s="337"/>
      <c r="H113" s="338">
        <v>138790.70000000001</v>
      </c>
      <c r="I113" s="339"/>
      <c r="J113" s="340"/>
      <c r="K113" s="341"/>
      <c r="L113" s="315"/>
      <c r="M113" s="341"/>
      <c r="N113" s="341">
        <v>1340354.1299999999</v>
      </c>
      <c r="O113" s="342">
        <v>203630</v>
      </c>
      <c r="P113" s="343" t="s">
        <v>3953</v>
      </c>
      <c r="Q113" s="344">
        <v>1273</v>
      </c>
      <c r="R113" s="345" t="s">
        <v>3962</v>
      </c>
      <c r="S113" s="340">
        <v>99999</v>
      </c>
      <c r="T113" s="340">
        <v>70</v>
      </c>
      <c r="U113" s="337"/>
      <c r="V113" s="346" t="s">
        <v>4038</v>
      </c>
      <c r="W113" s="318" t="s">
        <v>4052</v>
      </c>
    </row>
    <row r="114" spans="1:23" s="318" customFormat="1">
      <c r="A114" s="315"/>
      <c r="B114" s="316">
        <v>38139</v>
      </c>
      <c r="C114" s="317"/>
      <c r="D114" s="317">
        <v>1</v>
      </c>
      <c r="E114" s="335">
        <v>63083</v>
      </c>
      <c r="F114" s="336" t="s">
        <v>2444</v>
      </c>
      <c r="G114" s="337"/>
      <c r="H114" s="338">
        <v>446887.76</v>
      </c>
      <c r="I114" s="339"/>
      <c r="J114" s="340"/>
      <c r="K114" s="341"/>
      <c r="L114" s="315"/>
      <c r="M114" s="341">
        <v>571174.1</v>
      </c>
      <c r="N114" s="341"/>
      <c r="O114" s="342">
        <v>203630</v>
      </c>
      <c r="P114" s="343" t="s">
        <v>3953</v>
      </c>
      <c r="Q114" s="344">
        <v>1275</v>
      </c>
      <c r="R114" s="345" t="s">
        <v>3964</v>
      </c>
      <c r="S114" s="340">
        <v>99999</v>
      </c>
      <c r="T114" s="340">
        <v>70</v>
      </c>
      <c r="U114" s="337"/>
      <c r="V114" s="346" t="s">
        <v>4041</v>
      </c>
      <c r="W114" s="318" t="s">
        <v>4052</v>
      </c>
    </row>
    <row r="115" spans="1:23" s="318" customFormat="1">
      <c r="A115" s="315"/>
      <c r="B115" s="316">
        <v>38139</v>
      </c>
      <c r="C115" s="317">
        <v>203630</v>
      </c>
      <c r="D115" s="317">
        <v>2</v>
      </c>
      <c r="E115" s="335">
        <v>63771</v>
      </c>
      <c r="F115" s="336" t="s">
        <v>3422</v>
      </c>
      <c r="G115" s="337"/>
      <c r="H115" s="338">
        <v>5279.62</v>
      </c>
      <c r="I115" s="339"/>
      <c r="J115" s="340"/>
      <c r="K115" s="341"/>
      <c r="L115" s="315"/>
      <c r="M115" s="341">
        <v>18878.740000000002</v>
      </c>
      <c r="N115" s="341"/>
      <c r="O115" s="342">
        <v>203630</v>
      </c>
      <c r="P115" s="343" t="s">
        <v>3953</v>
      </c>
      <c r="Q115" s="344">
        <v>1242</v>
      </c>
      <c r="R115" s="345" t="s">
        <v>4026</v>
      </c>
      <c r="S115" s="340">
        <v>99999</v>
      </c>
      <c r="T115" s="340">
        <v>70</v>
      </c>
      <c r="U115" s="337"/>
      <c r="V115" s="346" t="s">
        <v>4042</v>
      </c>
      <c r="W115" s="318" t="s">
        <v>4094</v>
      </c>
    </row>
    <row r="116" spans="1:23" s="318" customFormat="1">
      <c r="A116" s="315"/>
      <c r="B116" s="316">
        <v>38139</v>
      </c>
      <c r="C116" s="317">
        <v>203630</v>
      </c>
      <c r="D116" s="317">
        <v>2</v>
      </c>
      <c r="E116" s="335">
        <v>64458</v>
      </c>
      <c r="F116" s="336" t="s">
        <v>2430</v>
      </c>
      <c r="G116" s="337"/>
      <c r="H116" s="338">
        <v>246488.61</v>
      </c>
      <c r="I116" s="339"/>
      <c r="J116" s="340"/>
      <c r="K116" s="341"/>
      <c r="L116" s="315"/>
      <c r="M116" s="341"/>
      <c r="N116" s="341">
        <v>38149.53</v>
      </c>
      <c r="O116" s="342">
        <v>203630</v>
      </c>
      <c r="P116" s="343" t="s">
        <v>3953</v>
      </c>
      <c r="Q116" s="344">
        <v>1166</v>
      </c>
      <c r="R116" s="345" t="s">
        <v>3969</v>
      </c>
      <c r="S116" s="340">
        <v>99999</v>
      </c>
      <c r="T116" s="340">
        <v>70</v>
      </c>
      <c r="U116" s="337"/>
      <c r="V116" s="346" t="s">
        <v>4041</v>
      </c>
      <c r="W116" s="318" t="s">
        <v>4052</v>
      </c>
    </row>
    <row r="117" spans="1:23" s="318" customFormat="1">
      <c r="A117" s="315"/>
      <c r="B117" s="316">
        <v>38139</v>
      </c>
      <c r="C117" s="317"/>
      <c r="D117" s="317">
        <v>1</v>
      </c>
      <c r="E117" s="335">
        <v>68325</v>
      </c>
      <c r="F117" s="336" t="s">
        <v>1846</v>
      </c>
      <c r="G117" s="337"/>
      <c r="H117" s="338">
        <v>109305.32</v>
      </c>
      <c r="I117" s="339"/>
      <c r="J117" s="340"/>
      <c r="K117" s="341"/>
      <c r="L117" s="315"/>
      <c r="M117" s="341"/>
      <c r="N117" s="341">
        <v>325671.53000000003</v>
      </c>
      <c r="O117" s="342">
        <v>203630</v>
      </c>
      <c r="P117" s="343" t="s">
        <v>3953</v>
      </c>
      <c r="Q117" s="344">
        <v>1337</v>
      </c>
      <c r="R117" s="345" t="s">
        <v>3983</v>
      </c>
      <c r="S117" s="340">
        <v>99999</v>
      </c>
      <c r="T117" s="340">
        <v>70</v>
      </c>
      <c r="U117" s="337"/>
      <c r="V117" s="346" t="s">
        <v>4045</v>
      </c>
      <c r="W117" s="318" t="s">
        <v>4053</v>
      </c>
    </row>
    <row r="118" spans="1:23" s="318" customFormat="1">
      <c r="A118" s="315"/>
      <c r="B118" s="316">
        <v>38139</v>
      </c>
      <c r="C118" s="317"/>
      <c r="D118" s="317">
        <v>1</v>
      </c>
      <c r="E118" s="335">
        <v>69772</v>
      </c>
      <c r="F118" s="336" t="s">
        <v>2445</v>
      </c>
      <c r="G118" s="337"/>
      <c r="H118" s="338">
        <v>483775.34</v>
      </c>
      <c r="I118" s="339"/>
      <c r="J118" s="340"/>
      <c r="K118" s="341"/>
      <c r="L118" s="315"/>
      <c r="M118" s="341">
        <v>4014.65</v>
      </c>
      <c r="N118" s="341"/>
      <c r="O118" s="342">
        <v>203630</v>
      </c>
      <c r="P118" s="343" t="s">
        <v>3953</v>
      </c>
      <c r="Q118" s="344">
        <v>1144</v>
      </c>
      <c r="R118" s="345" t="s">
        <v>3972</v>
      </c>
      <c r="S118" s="340">
        <v>99999</v>
      </c>
      <c r="T118" s="340">
        <v>70</v>
      </c>
      <c r="U118" s="337"/>
      <c r="V118" s="346" t="s">
        <v>4045</v>
      </c>
      <c r="W118" s="318" t="s">
        <v>4053</v>
      </c>
    </row>
    <row r="119" spans="1:23">
      <c r="B119" s="282">
        <v>38139</v>
      </c>
      <c r="C119" s="283">
        <v>203630</v>
      </c>
      <c r="D119" s="283">
        <v>2</v>
      </c>
      <c r="E119" s="284">
        <v>69773</v>
      </c>
      <c r="F119" s="285" t="s">
        <v>2425</v>
      </c>
      <c r="G119" s="286"/>
      <c r="H119" s="287">
        <v>188678.42</v>
      </c>
      <c r="I119" s="290"/>
      <c r="J119" s="291"/>
      <c r="K119" s="262"/>
      <c r="M119" s="262"/>
      <c r="N119" s="262">
        <v>188678.42</v>
      </c>
      <c r="O119" s="300">
        <v>203630</v>
      </c>
      <c r="P119" s="301" t="s">
        <v>3953</v>
      </c>
      <c r="Q119" s="302">
        <v>1283</v>
      </c>
      <c r="R119" s="303" t="s">
        <v>3963</v>
      </c>
      <c r="S119" s="291">
        <v>99999</v>
      </c>
      <c r="T119" s="291">
        <v>70</v>
      </c>
      <c r="U119" s="286"/>
      <c r="V119" s="304" t="s">
        <v>4041</v>
      </c>
      <c r="W119" s="318" t="s">
        <v>4052</v>
      </c>
    </row>
    <row r="120" spans="1:23">
      <c r="B120" s="282">
        <v>38139</v>
      </c>
      <c r="C120" s="283">
        <v>203630</v>
      </c>
      <c r="D120" s="283">
        <v>2</v>
      </c>
      <c r="E120" s="284">
        <v>69776</v>
      </c>
      <c r="F120" s="285" t="s">
        <v>1850</v>
      </c>
      <c r="G120" s="286"/>
      <c r="H120" s="287">
        <v>119243.4</v>
      </c>
      <c r="I120" s="290"/>
      <c r="J120" s="291"/>
      <c r="K120" s="262"/>
      <c r="M120" s="262"/>
      <c r="N120" s="262">
        <v>119243.4</v>
      </c>
      <c r="O120" s="300">
        <v>203630</v>
      </c>
      <c r="P120" s="301" t="s">
        <v>3953</v>
      </c>
      <c r="Q120" s="302">
        <v>1144</v>
      </c>
      <c r="R120" s="303" t="s">
        <v>3972</v>
      </c>
      <c r="S120" s="291">
        <v>99999</v>
      </c>
      <c r="T120" s="291">
        <v>70</v>
      </c>
      <c r="U120" s="286"/>
      <c r="V120" s="304" t="s">
        <v>4041</v>
      </c>
      <c r="W120" s="318" t="s">
        <v>4052</v>
      </c>
    </row>
    <row r="121" spans="1:23">
      <c r="B121" s="282">
        <v>38180</v>
      </c>
      <c r="C121" s="283"/>
      <c r="D121" s="283">
        <v>1</v>
      </c>
      <c r="E121" s="284">
        <v>62833</v>
      </c>
      <c r="F121" s="285" t="s">
        <v>3724</v>
      </c>
      <c r="G121" s="286"/>
      <c r="H121" s="287">
        <v>289032.21000000002</v>
      </c>
      <c r="I121" s="290"/>
      <c r="J121" s="291"/>
      <c r="K121" s="262"/>
      <c r="M121" s="262">
        <v>99866.73</v>
      </c>
      <c r="N121" s="262"/>
      <c r="O121" s="300">
        <v>203630</v>
      </c>
      <c r="P121" s="301" t="s">
        <v>3953</v>
      </c>
      <c r="Q121" s="302">
        <v>1273</v>
      </c>
      <c r="R121" s="303" t="s">
        <v>3962</v>
      </c>
      <c r="S121" s="291">
        <v>99999</v>
      </c>
      <c r="T121" s="291">
        <v>70</v>
      </c>
      <c r="U121" s="286"/>
      <c r="V121" s="304" t="s">
        <v>4038</v>
      </c>
      <c r="W121" s="318" t="s">
        <v>4052</v>
      </c>
    </row>
    <row r="122" spans="1:23">
      <c r="B122" s="282">
        <v>38237</v>
      </c>
      <c r="C122" s="283">
        <v>203630</v>
      </c>
      <c r="D122" s="283">
        <v>2</v>
      </c>
      <c r="E122" s="284">
        <v>65519</v>
      </c>
      <c r="F122" s="285" t="s">
        <v>486</v>
      </c>
      <c r="G122" s="286"/>
      <c r="H122" s="287">
        <v>367597.18</v>
      </c>
      <c r="I122" s="290"/>
      <c r="J122" s="291"/>
      <c r="K122" s="262"/>
      <c r="M122" s="262">
        <v>38497</v>
      </c>
      <c r="N122" s="262"/>
      <c r="O122" s="300">
        <v>203630</v>
      </c>
      <c r="P122" s="301" t="s">
        <v>3953</v>
      </c>
      <c r="Q122" s="302">
        <v>1142</v>
      </c>
      <c r="R122" s="303" t="s">
        <v>4017</v>
      </c>
      <c r="S122" s="291">
        <v>99999</v>
      </c>
      <c r="T122" s="291">
        <v>70</v>
      </c>
      <c r="U122" s="286"/>
      <c r="V122" s="304" t="s">
        <v>4041</v>
      </c>
      <c r="W122" s="318" t="s">
        <v>4052</v>
      </c>
    </row>
    <row r="123" spans="1:23">
      <c r="B123" s="282">
        <v>38278</v>
      </c>
      <c r="C123" s="283"/>
      <c r="D123" s="283">
        <v>1</v>
      </c>
      <c r="E123" s="284">
        <v>61461</v>
      </c>
      <c r="F123" s="285" t="s">
        <v>2166</v>
      </c>
      <c r="G123" s="286"/>
      <c r="H123" s="287">
        <v>202719.35999999999</v>
      </c>
      <c r="I123" s="290"/>
      <c r="J123" s="291"/>
      <c r="K123" s="262"/>
      <c r="M123" s="262"/>
      <c r="N123" s="262">
        <v>3500</v>
      </c>
      <c r="O123" s="300">
        <v>203630</v>
      </c>
      <c r="P123" s="301" t="s">
        <v>3953</v>
      </c>
      <c r="Q123" s="302">
        <v>1273</v>
      </c>
      <c r="R123" s="303" t="s">
        <v>3962</v>
      </c>
      <c r="S123" s="291">
        <v>99999</v>
      </c>
      <c r="T123" s="291">
        <v>70</v>
      </c>
      <c r="U123" s="286"/>
      <c r="V123" s="304" t="s">
        <v>4038</v>
      </c>
      <c r="W123" s="318" t="s">
        <v>4052</v>
      </c>
    </row>
    <row r="124" spans="1:23" s="318" customFormat="1">
      <c r="A124" s="315"/>
      <c r="B124" s="316">
        <v>38377</v>
      </c>
      <c r="C124" s="317"/>
      <c r="D124" s="317">
        <v>1</v>
      </c>
      <c r="E124" s="335">
        <v>62151</v>
      </c>
      <c r="F124" s="336" t="s">
        <v>2031</v>
      </c>
      <c r="G124" s="337"/>
      <c r="H124" s="338">
        <v>59707.07</v>
      </c>
      <c r="I124" s="339"/>
      <c r="J124" s="340"/>
      <c r="K124" s="341"/>
      <c r="L124" s="315"/>
      <c r="M124" s="341">
        <v>605591.03</v>
      </c>
      <c r="N124" s="341"/>
      <c r="O124" s="342">
        <v>203630</v>
      </c>
      <c r="P124" s="343" t="s">
        <v>3953</v>
      </c>
      <c r="Q124" s="344">
        <v>1144</v>
      </c>
      <c r="R124" s="345" t="s">
        <v>3972</v>
      </c>
      <c r="S124" s="340">
        <v>99999</v>
      </c>
      <c r="T124" s="340">
        <v>70</v>
      </c>
      <c r="U124" s="337"/>
      <c r="V124" s="346" t="s">
        <v>4041</v>
      </c>
      <c r="W124" s="318" t="s">
        <v>4061</v>
      </c>
    </row>
    <row r="125" spans="1:23">
      <c r="B125" s="282">
        <v>38441</v>
      </c>
      <c r="C125" s="283">
        <v>203630</v>
      </c>
      <c r="D125" s="283">
        <v>2</v>
      </c>
      <c r="E125" s="284">
        <v>63116</v>
      </c>
      <c r="F125" s="285" t="s">
        <v>3020</v>
      </c>
      <c r="G125" s="286"/>
      <c r="H125" s="287">
        <v>135895.47</v>
      </c>
      <c r="I125" s="290"/>
      <c r="J125" s="291"/>
      <c r="K125" s="262"/>
      <c r="M125" s="262">
        <v>31599.02</v>
      </c>
      <c r="N125" s="262"/>
      <c r="O125" s="300">
        <v>203630</v>
      </c>
      <c r="P125" s="301" t="s">
        <v>3953</v>
      </c>
      <c r="Q125" s="302">
        <v>1166</v>
      </c>
      <c r="R125" s="303" t="s">
        <v>3969</v>
      </c>
      <c r="S125" s="291">
        <v>99999</v>
      </c>
      <c r="T125" s="291">
        <v>70</v>
      </c>
      <c r="U125" s="286"/>
      <c r="V125" s="304" t="s">
        <v>4041</v>
      </c>
      <c r="W125" s="261" t="s">
        <v>4095</v>
      </c>
    </row>
    <row r="126" spans="1:23">
      <c r="B126" s="282">
        <v>38441</v>
      </c>
      <c r="C126" s="283"/>
      <c r="D126" s="283">
        <v>1</v>
      </c>
      <c r="E126" s="284">
        <v>63121</v>
      </c>
      <c r="F126" s="285" t="s">
        <v>3025</v>
      </c>
      <c r="G126" s="286"/>
      <c r="H126" s="287">
        <v>232362.55</v>
      </c>
      <c r="I126" s="290"/>
      <c r="J126" s="291"/>
      <c r="K126" s="262"/>
      <c r="M126" s="262">
        <v>134119.16</v>
      </c>
      <c r="N126" s="262"/>
      <c r="O126" s="300">
        <v>203630</v>
      </c>
      <c r="P126" s="301" t="s">
        <v>3953</v>
      </c>
      <c r="Q126" s="302">
        <v>1166</v>
      </c>
      <c r="R126" s="303" t="s">
        <v>3969</v>
      </c>
      <c r="S126" s="291">
        <v>99999</v>
      </c>
      <c r="T126" s="291">
        <v>70</v>
      </c>
      <c r="U126" s="286"/>
      <c r="V126" s="304" t="s">
        <v>4041</v>
      </c>
      <c r="W126" s="261" t="s">
        <v>4088</v>
      </c>
    </row>
    <row r="127" spans="1:23">
      <c r="B127" s="282">
        <v>38441</v>
      </c>
      <c r="C127" s="283">
        <v>203630</v>
      </c>
      <c r="D127" s="283">
        <v>4</v>
      </c>
      <c r="E127" s="284">
        <v>65558</v>
      </c>
      <c r="F127" s="285" t="s">
        <v>1379</v>
      </c>
      <c r="G127" s="286"/>
      <c r="H127" s="287">
        <v>3729044.44</v>
      </c>
      <c r="I127" s="290"/>
      <c r="J127" s="291"/>
      <c r="K127" s="262"/>
      <c r="M127" s="262">
        <v>10370.19</v>
      </c>
      <c r="N127" s="262"/>
      <c r="O127" s="300">
        <v>203630</v>
      </c>
      <c r="P127" s="301" t="s">
        <v>3953</v>
      </c>
      <c r="Q127" s="302">
        <v>1272</v>
      </c>
      <c r="R127" s="303" t="s">
        <v>3974</v>
      </c>
      <c r="S127" s="291">
        <v>99999</v>
      </c>
      <c r="T127" s="291">
        <v>70</v>
      </c>
      <c r="U127" s="286"/>
      <c r="V127" s="304" t="s">
        <v>4041</v>
      </c>
      <c r="W127" s="261" t="s">
        <v>4096</v>
      </c>
    </row>
    <row r="128" spans="1:23" s="334" customFormat="1">
      <c r="A128" s="319"/>
      <c r="B128" s="320">
        <v>38504</v>
      </c>
      <c r="C128" s="321">
        <v>203630</v>
      </c>
      <c r="D128" s="321">
        <v>2</v>
      </c>
      <c r="E128" s="322">
        <v>70758</v>
      </c>
      <c r="F128" s="323" t="s">
        <v>354</v>
      </c>
      <c r="G128" s="324"/>
      <c r="H128" s="325">
        <v>21445.31</v>
      </c>
      <c r="I128" s="326"/>
      <c r="J128" s="327"/>
      <c r="K128" s="328"/>
      <c r="L128" s="319"/>
      <c r="M128" s="328">
        <v>434187.49</v>
      </c>
      <c r="N128" s="328"/>
      <c r="O128" s="329">
        <v>203630</v>
      </c>
      <c r="P128" s="330" t="s">
        <v>3953</v>
      </c>
      <c r="Q128" s="331">
        <v>1283</v>
      </c>
      <c r="R128" s="332" t="s">
        <v>3963</v>
      </c>
      <c r="S128" s="327">
        <v>99999</v>
      </c>
      <c r="T128" s="327">
        <v>70</v>
      </c>
      <c r="U128" s="324"/>
      <c r="V128" s="333" t="s">
        <v>4038</v>
      </c>
      <c r="W128" s="334" t="s">
        <v>4099</v>
      </c>
    </row>
    <row r="129" spans="1:23" s="318" customFormat="1">
      <c r="A129" s="315"/>
      <c r="B129" s="316">
        <v>38504</v>
      </c>
      <c r="C129" s="317">
        <v>203630</v>
      </c>
      <c r="D129" s="317">
        <v>2</v>
      </c>
      <c r="E129" s="335">
        <v>70776</v>
      </c>
      <c r="F129" s="336" t="s">
        <v>357</v>
      </c>
      <c r="G129" s="337"/>
      <c r="H129" s="338">
        <v>792339.8</v>
      </c>
      <c r="I129" s="339"/>
      <c r="J129" s="340"/>
      <c r="K129" s="341"/>
      <c r="L129" s="315"/>
      <c r="M129" s="341">
        <v>40656.239999999998</v>
      </c>
      <c r="N129" s="341"/>
      <c r="O129" s="342">
        <v>203630</v>
      </c>
      <c r="P129" s="343" t="s">
        <v>3953</v>
      </c>
      <c r="Q129" s="344">
        <v>1166</v>
      </c>
      <c r="R129" s="345" t="s">
        <v>3969</v>
      </c>
      <c r="S129" s="340">
        <v>99999</v>
      </c>
      <c r="T129" s="340">
        <v>70</v>
      </c>
      <c r="U129" s="340" t="s">
        <v>3937</v>
      </c>
      <c r="V129" s="346" t="s">
        <v>4041</v>
      </c>
      <c r="W129" s="318" t="s">
        <v>4052</v>
      </c>
    </row>
    <row r="130" spans="1:23" s="318" customFormat="1">
      <c r="A130" s="315"/>
      <c r="B130" s="316">
        <v>38504</v>
      </c>
      <c r="C130" s="317">
        <v>203630</v>
      </c>
      <c r="D130" s="317">
        <v>2</v>
      </c>
      <c r="E130" s="335">
        <v>70785</v>
      </c>
      <c r="F130" s="336" t="s">
        <v>360</v>
      </c>
      <c r="G130" s="337"/>
      <c r="H130" s="338">
        <v>605591.03</v>
      </c>
      <c r="I130" s="339"/>
      <c r="J130" s="340"/>
      <c r="K130" s="341"/>
      <c r="L130" s="315"/>
      <c r="M130" s="341">
        <v>6220</v>
      </c>
      <c r="N130" s="341"/>
      <c r="O130" s="342">
        <v>203630</v>
      </c>
      <c r="P130" s="343" t="s">
        <v>3953</v>
      </c>
      <c r="Q130" s="344">
        <v>1166</v>
      </c>
      <c r="R130" s="345" t="s">
        <v>3969</v>
      </c>
      <c r="S130" s="340">
        <v>99999</v>
      </c>
      <c r="T130" s="340">
        <v>70</v>
      </c>
      <c r="U130" s="340" t="s">
        <v>3937</v>
      </c>
      <c r="V130" s="346" t="s">
        <v>4041</v>
      </c>
      <c r="W130" s="318" t="s">
        <v>4052</v>
      </c>
    </row>
    <row r="131" spans="1:23" s="318" customFormat="1">
      <c r="A131" s="315"/>
      <c r="B131" s="316">
        <v>33938</v>
      </c>
      <c r="C131" s="317">
        <v>203850</v>
      </c>
      <c r="D131" s="317">
        <v>2</v>
      </c>
      <c r="E131" s="335">
        <v>61166</v>
      </c>
      <c r="F131" s="336" t="s">
        <v>1683</v>
      </c>
      <c r="G131" s="337"/>
      <c r="H131" s="338">
        <v>112698.65</v>
      </c>
      <c r="I131" s="339"/>
      <c r="J131" s="340"/>
      <c r="K131" s="341">
        <v>15077.86</v>
      </c>
      <c r="L131" s="315" t="s">
        <v>1330</v>
      </c>
      <c r="M131" s="341"/>
      <c r="N131" s="341"/>
      <c r="O131" s="342">
        <v>203690</v>
      </c>
      <c r="P131" s="343" t="s">
        <v>3956</v>
      </c>
      <c r="Q131" s="344">
        <v>1058</v>
      </c>
      <c r="R131" s="345" t="s">
        <v>3999</v>
      </c>
      <c r="S131" s="340">
        <v>99999</v>
      </c>
      <c r="T131" s="340">
        <v>70</v>
      </c>
      <c r="U131" s="337"/>
      <c r="V131" s="346" t="s">
        <v>4046</v>
      </c>
      <c r="W131" s="318" t="s">
        <v>4052</v>
      </c>
    </row>
    <row r="132" spans="1:23" s="334" customFormat="1">
      <c r="A132" s="319"/>
      <c r="B132" s="320">
        <v>33939</v>
      </c>
      <c r="C132" s="321"/>
      <c r="D132" s="321">
        <v>1</v>
      </c>
      <c r="E132" s="322">
        <v>60782</v>
      </c>
      <c r="F132" s="323" t="s">
        <v>3171</v>
      </c>
      <c r="G132" s="324"/>
      <c r="H132" s="325">
        <v>18678.93</v>
      </c>
      <c r="I132" s="326">
        <f>SUM(H110:H132)</f>
        <v>8323739.8799999999</v>
      </c>
      <c r="J132" s="327"/>
      <c r="K132" s="328">
        <v>15945.33</v>
      </c>
      <c r="L132" s="319" t="s">
        <v>1330</v>
      </c>
      <c r="M132" s="328"/>
      <c r="N132" s="328"/>
      <c r="O132" s="329">
        <v>203690</v>
      </c>
      <c r="P132" s="330" t="s">
        <v>3956</v>
      </c>
      <c r="Q132" s="331">
        <v>1272</v>
      </c>
      <c r="R132" s="332" t="s">
        <v>3974</v>
      </c>
      <c r="S132" s="327">
        <v>99999</v>
      </c>
      <c r="T132" s="327">
        <v>70</v>
      </c>
      <c r="U132" s="324"/>
      <c r="V132" s="333" t="s">
        <v>4044</v>
      </c>
      <c r="W132" s="334" t="s">
        <v>4099</v>
      </c>
    </row>
    <row r="133" spans="1:23">
      <c r="B133" s="282">
        <v>27485</v>
      </c>
      <c r="C133" s="283">
        <v>203760</v>
      </c>
      <c r="D133" s="283">
        <v>2</v>
      </c>
      <c r="E133" s="284">
        <v>60472</v>
      </c>
      <c r="F133" s="285" t="s">
        <v>1360</v>
      </c>
      <c r="G133" s="286"/>
      <c r="H133" s="287">
        <v>16800</v>
      </c>
      <c r="I133" s="290"/>
      <c r="J133" s="291"/>
      <c r="K133" s="262">
        <v>8100</v>
      </c>
      <c r="L133" s="256" t="s">
        <v>1330</v>
      </c>
      <c r="M133" s="262"/>
      <c r="N133" s="262"/>
      <c r="O133" s="300">
        <v>203760</v>
      </c>
      <c r="P133" s="301" t="s">
        <v>3952</v>
      </c>
      <c r="Q133" s="302">
        <v>1275</v>
      </c>
      <c r="R133" s="303" t="s">
        <v>3964</v>
      </c>
      <c r="S133" s="291">
        <v>99999</v>
      </c>
      <c r="T133" s="291">
        <v>70</v>
      </c>
      <c r="U133" s="286"/>
      <c r="V133" s="304" t="s">
        <v>4044</v>
      </c>
      <c r="W133" s="261" t="s">
        <v>4081</v>
      </c>
    </row>
    <row r="134" spans="1:23" s="318" customFormat="1">
      <c r="A134" s="315"/>
      <c r="B134" s="316">
        <v>27759</v>
      </c>
      <c r="C134" s="317"/>
      <c r="D134" s="317">
        <v>1</v>
      </c>
      <c r="E134" s="335">
        <v>60593</v>
      </c>
      <c r="F134" s="336" t="s">
        <v>1362</v>
      </c>
      <c r="G134" s="337"/>
      <c r="H134" s="338">
        <v>396000</v>
      </c>
      <c r="I134" s="339"/>
      <c r="J134" s="340"/>
      <c r="K134" s="341">
        <v>53174</v>
      </c>
      <c r="L134" s="315" t="s">
        <v>1330</v>
      </c>
      <c r="M134" s="341"/>
      <c r="N134" s="341"/>
      <c r="O134" s="342">
        <v>203760</v>
      </c>
      <c r="P134" s="343" t="s">
        <v>3952</v>
      </c>
      <c r="Q134" s="344">
        <v>1283</v>
      </c>
      <c r="R134" s="345" t="s">
        <v>3963</v>
      </c>
      <c r="S134" s="340">
        <v>99999</v>
      </c>
      <c r="T134" s="340">
        <v>70</v>
      </c>
      <c r="U134" s="337"/>
      <c r="V134" s="346" t="s">
        <v>4046</v>
      </c>
      <c r="W134" s="318" t="s">
        <v>4052</v>
      </c>
    </row>
    <row r="135" spans="1:23">
      <c r="B135" s="282">
        <v>29951</v>
      </c>
      <c r="C135" s="283"/>
      <c r="D135" s="283">
        <v>1</v>
      </c>
      <c r="E135" s="284">
        <v>60958</v>
      </c>
      <c r="F135" s="285" t="s">
        <v>144</v>
      </c>
      <c r="G135" s="286"/>
      <c r="H135" s="287">
        <v>767579</v>
      </c>
      <c r="I135" s="290"/>
      <c r="J135" s="291"/>
      <c r="K135" s="262">
        <v>60784.959999999999</v>
      </c>
      <c r="L135" s="256" t="s">
        <v>1330</v>
      </c>
      <c r="M135" s="262"/>
      <c r="N135" s="262"/>
      <c r="O135" s="300">
        <v>203760</v>
      </c>
      <c r="P135" s="301" t="s">
        <v>3952</v>
      </c>
      <c r="Q135" s="302">
        <v>1275</v>
      </c>
      <c r="R135" s="303" t="s">
        <v>3964</v>
      </c>
      <c r="S135" s="291">
        <v>99999</v>
      </c>
      <c r="T135" s="291">
        <v>70</v>
      </c>
      <c r="U135" s="286"/>
      <c r="V135" s="304" t="s">
        <v>4038</v>
      </c>
      <c r="W135" s="261" t="s">
        <v>4080</v>
      </c>
    </row>
    <row r="136" spans="1:23" s="318" customFormat="1">
      <c r="A136" s="315"/>
      <c r="B136" s="316">
        <v>30589</v>
      </c>
      <c r="C136" s="317"/>
      <c r="D136" s="317">
        <v>1</v>
      </c>
      <c r="E136" s="335">
        <v>61313</v>
      </c>
      <c r="F136" s="336" t="s">
        <v>3061</v>
      </c>
      <c r="G136" s="337"/>
      <c r="H136" s="338">
        <v>97237</v>
      </c>
      <c r="I136" s="339"/>
      <c r="J136" s="340"/>
      <c r="K136" s="315"/>
      <c r="L136" s="315"/>
      <c r="M136" s="341"/>
      <c r="N136" s="341"/>
      <c r="O136" s="342">
        <v>203760</v>
      </c>
      <c r="P136" s="343" t="s">
        <v>3952</v>
      </c>
      <c r="Q136" s="344">
        <v>1283</v>
      </c>
      <c r="R136" s="345" t="s">
        <v>3963</v>
      </c>
      <c r="S136" s="340">
        <v>99999</v>
      </c>
      <c r="T136" s="340">
        <v>70</v>
      </c>
      <c r="U136" s="337"/>
      <c r="V136" s="346" t="s">
        <v>4038</v>
      </c>
      <c r="W136" s="318" t="s">
        <v>4052</v>
      </c>
    </row>
    <row r="137" spans="1:23" s="334" customFormat="1">
      <c r="A137" s="319"/>
      <c r="B137" s="320">
        <v>30589</v>
      </c>
      <c r="C137" s="321"/>
      <c r="D137" s="321">
        <v>1</v>
      </c>
      <c r="E137" s="322">
        <v>61314</v>
      </c>
      <c r="F137" s="323" t="s">
        <v>146</v>
      </c>
      <c r="G137" s="324"/>
      <c r="H137" s="325">
        <v>112254</v>
      </c>
      <c r="I137" s="326"/>
      <c r="J137" s="327"/>
      <c r="K137" s="319"/>
      <c r="L137" s="319"/>
      <c r="M137" s="328"/>
      <c r="N137" s="328"/>
      <c r="O137" s="329">
        <v>203760</v>
      </c>
      <c r="P137" s="330" t="s">
        <v>3952</v>
      </c>
      <c r="Q137" s="331">
        <v>1275</v>
      </c>
      <c r="R137" s="332" t="s">
        <v>3964</v>
      </c>
      <c r="S137" s="327">
        <v>99999</v>
      </c>
      <c r="T137" s="327">
        <v>70</v>
      </c>
      <c r="U137" s="324"/>
      <c r="V137" s="333" t="s">
        <v>4044</v>
      </c>
      <c r="W137" s="334" t="s">
        <v>4099</v>
      </c>
    </row>
    <row r="138" spans="1:23" s="334" customFormat="1">
      <c r="A138" s="319"/>
      <c r="B138" s="320">
        <v>32355</v>
      </c>
      <c r="C138" s="321"/>
      <c r="D138" s="321">
        <v>1</v>
      </c>
      <c r="E138" s="322">
        <v>60026</v>
      </c>
      <c r="F138" s="323" t="s">
        <v>744</v>
      </c>
      <c r="G138" s="324"/>
      <c r="H138" s="325">
        <v>32763</v>
      </c>
      <c r="I138" s="326"/>
      <c r="J138" s="327"/>
      <c r="K138" s="328">
        <v>17000</v>
      </c>
      <c r="L138" s="319" t="s">
        <v>1330</v>
      </c>
      <c r="M138" s="328"/>
      <c r="N138" s="328"/>
      <c r="O138" s="329">
        <v>203760</v>
      </c>
      <c r="P138" s="330" t="s">
        <v>3952</v>
      </c>
      <c r="Q138" s="331">
        <v>1166</v>
      </c>
      <c r="R138" s="332" t="s">
        <v>3969</v>
      </c>
      <c r="S138" s="327">
        <v>99999</v>
      </c>
      <c r="T138" s="327">
        <v>70</v>
      </c>
      <c r="U138" s="327" t="s">
        <v>3943</v>
      </c>
      <c r="V138" s="333" t="s">
        <v>4044</v>
      </c>
      <c r="W138" s="334" t="s">
        <v>4099</v>
      </c>
    </row>
    <row r="139" spans="1:23" s="318" customFormat="1">
      <c r="A139" s="315"/>
      <c r="B139" s="316">
        <v>32730</v>
      </c>
      <c r="C139" s="317">
        <v>203760</v>
      </c>
      <c r="D139" s="317">
        <v>2</v>
      </c>
      <c r="E139" s="335">
        <v>59977</v>
      </c>
      <c r="F139" s="336" t="s">
        <v>756</v>
      </c>
      <c r="G139" s="337"/>
      <c r="H139" s="338">
        <v>87245.57</v>
      </c>
      <c r="I139" s="339"/>
      <c r="J139" s="340"/>
      <c r="K139" s="341">
        <v>31860</v>
      </c>
      <c r="L139" s="315" t="s">
        <v>1330</v>
      </c>
      <c r="M139" s="341"/>
      <c r="N139" s="341"/>
      <c r="O139" s="342">
        <v>203760</v>
      </c>
      <c r="P139" s="343" t="s">
        <v>3952</v>
      </c>
      <c r="Q139" s="344">
        <v>1275</v>
      </c>
      <c r="R139" s="345" t="s">
        <v>3964</v>
      </c>
      <c r="S139" s="340">
        <v>99999</v>
      </c>
      <c r="T139" s="340">
        <v>70</v>
      </c>
      <c r="U139" s="337"/>
      <c r="V139" s="346" t="s">
        <v>4046</v>
      </c>
      <c r="W139" s="318" t="s">
        <v>4054</v>
      </c>
    </row>
    <row r="140" spans="1:23" s="318" customFormat="1">
      <c r="A140" s="315"/>
      <c r="B140" s="316">
        <v>32781</v>
      </c>
      <c r="C140" s="317">
        <v>203760</v>
      </c>
      <c r="D140" s="317">
        <v>5</v>
      </c>
      <c r="E140" s="335">
        <v>61364</v>
      </c>
      <c r="F140" s="336" t="s">
        <v>2763</v>
      </c>
      <c r="G140" s="337"/>
      <c r="H140" s="338">
        <v>13407.38</v>
      </c>
      <c r="I140" s="339"/>
      <c r="J140" s="340"/>
      <c r="K140" s="341">
        <v>19992</v>
      </c>
      <c r="L140" s="315" t="s">
        <v>1330</v>
      </c>
      <c r="M140" s="341"/>
      <c r="N140" s="341"/>
      <c r="O140" s="342">
        <v>203760</v>
      </c>
      <c r="P140" s="343" t="s">
        <v>3952</v>
      </c>
      <c r="Q140" s="344">
        <v>1273</v>
      </c>
      <c r="R140" s="345" t="s">
        <v>3962</v>
      </c>
      <c r="S140" s="340">
        <v>99999</v>
      </c>
      <c r="T140" s="340">
        <v>70</v>
      </c>
      <c r="U140" s="337"/>
      <c r="V140" s="346" t="s">
        <v>4046</v>
      </c>
      <c r="W140" s="318" t="s">
        <v>4054</v>
      </c>
    </row>
    <row r="141" spans="1:23" s="334" customFormat="1">
      <c r="A141" s="319"/>
      <c r="B141" s="320">
        <v>32945</v>
      </c>
      <c r="C141" s="321"/>
      <c r="D141" s="321">
        <v>1</v>
      </c>
      <c r="E141" s="322">
        <v>60377</v>
      </c>
      <c r="F141" s="323" t="s">
        <v>764</v>
      </c>
      <c r="G141" s="324"/>
      <c r="H141" s="325">
        <v>35949.74</v>
      </c>
      <c r="I141" s="326"/>
      <c r="J141" s="327"/>
      <c r="K141" s="319"/>
      <c r="L141" s="319"/>
      <c r="M141" s="328"/>
      <c r="N141" s="328"/>
      <c r="O141" s="329">
        <v>203760</v>
      </c>
      <c r="P141" s="330" t="s">
        <v>3952</v>
      </c>
      <c r="Q141" s="331">
        <v>1275</v>
      </c>
      <c r="R141" s="332" t="s">
        <v>3964</v>
      </c>
      <c r="S141" s="327">
        <v>99999</v>
      </c>
      <c r="T141" s="327">
        <v>70</v>
      </c>
      <c r="U141" s="324"/>
      <c r="V141" s="333" t="s">
        <v>4044</v>
      </c>
    </row>
    <row r="142" spans="1:23" s="318" customFormat="1">
      <c r="A142" s="315"/>
      <c r="B142" s="316">
        <v>33025</v>
      </c>
      <c r="C142" s="317">
        <v>203760</v>
      </c>
      <c r="D142" s="317">
        <v>5</v>
      </c>
      <c r="E142" s="335">
        <v>59587</v>
      </c>
      <c r="F142" s="336" t="s">
        <v>3301</v>
      </c>
      <c r="G142" s="337"/>
      <c r="H142" s="338">
        <v>40656.239999999998</v>
      </c>
      <c r="I142" s="339"/>
      <c r="J142" s="340"/>
      <c r="K142" s="315"/>
      <c r="L142" s="315"/>
      <c r="M142" s="341"/>
      <c r="N142" s="341"/>
      <c r="O142" s="342">
        <v>203760</v>
      </c>
      <c r="P142" s="343" t="s">
        <v>3952</v>
      </c>
      <c r="Q142" s="344">
        <v>1368</v>
      </c>
      <c r="R142" s="345" t="s">
        <v>3985</v>
      </c>
      <c r="S142" s="340">
        <v>99999</v>
      </c>
      <c r="T142" s="340">
        <v>70</v>
      </c>
      <c r="U142" s="337"/>
      <c r="V142" s="346" t="s">
        <v>4046</v>
      </c>
      <c r="W142" s="318" t="s">
        <v>4054</v>
      </c>
    </row>
    <row r="143" spans="1:23" s="318" customFormat="1">
      <c r="A143" s="315"/>
      <c r="B143" s="316">
        <v>33025</v>
      </c>
      <c r="C143" s="317">
        <v>203760</v>
      </c>
      <c r="D143" s="317">
        <v>5</v>
      </c>
      <c r="E143" s="335">
        <v>59772</v>
      </c>
      <c r="F143" s="336" t="s">
        <v>3445</v>
      </c>
      <c r="G143" s="337"/>
      <c r="H143" s="338">
        <v>1719.9</v>
      </c>
      <c r="I143" s="339"/>
      <c r="J143" s="340"/>
      <c r="K143" s="315"/>
      <c r="L143" s="315"/>
      <c r="M143" s="341"/>
      <c r="N143" s="341"/>
      <c r="O143" s="342">
        <v>203760</v>
      </c>
      <c r="P143" s="343" t="s">
        <v>3952</v>
      </c>
      <c r="Q143" s="344">
        <v>1229</v>
      </c>
      <c r="R143" s="345" t="s">
        <v>3982</v>
      </c>
      <c r="S143" s="340">
        <v>99999</v>
      </c>
      <c r="T143" s="340">
        <v>70</v>
      </c>
      <c r="U143" s="337"/>
      <c r="V143" s="346" t="s">
        <v>4046</v>
      </c>
      <c r="W143" s="318" t="s">
        <v>4054</v>
      </c>
    </row>
    <row r="144" spans="1:23" s="318" customFormat="1">
      <c r="A144" s="315"/>
      <c r="B144" s="316">
        <v>33025</v>
      </c>
      <c r="C144" s="317"/>
      <c r="D144" s="317">
        <v>1</v>
      </c>
      <c r="E144" s="335">
        <v>60870</v>
      </c>
      <c r="F144" s="336" t="s">
        <v>3300</v>
      </c>
      <c r="G144" s="337"/>
      <c r="H144" s="338">
        <v>38602.620000000003</v>
      </c>
      <c r="I144" s="339"/>
      <c r="J144" s="340"/>
      <c r="K144" s="315"/>
      <c r="L144" s="315"/>
      <c r="M144" s="341"/>
      <c r="N144" s="341"/>
      <c r="O144" s="342">
        <v>203760</v>
      </c>
      <c r="P144" s="343" t="s">
        <v>3952</v>
      </c>
      <c r="Q144" s="344">
        <v>1272</v>
      </c>
      <c r="R144" s="345" t="s">
        <v>3974</v>
      </c>
      <c r="S144" s="340">
        <v>99999</v>
      </c>
      <c r="T144" s="340">
        <v>70</v>
      </c>
      <c r="U144" s="337"/>
      <c r="V144" s="346" t="s">
        <v>4046</v>
      </c>
      <c r="W144" s="318" t="s">
        <v>4054</v>
      </c>
    </row>
    <row r="145" spans="1:23" s="318" customFormat="1">
      <c r="A145" s="315"/>
      <c r="B145" s="316">
        <v>33025</v>
      </c>
      <c r="C145" s="317"/>
      <c r="D145" s="317">
        <v>1</v>
      </c>
      <c r="E145" s="335">
        <v>60874</v>
      </c>
      <c r="F145" s="336" t="s">
        <v>1000</v>
      </c>
      <c r="G145" s="337"/>
      <c r="H145" s="338">
        <v>60551.83</v>
      </c>
      <c r="I145" s="339"/>
      <c r="J145" s="340"/>
      <c r="K145" s="315"/>
      <c r="L145" s="315"/>
      <c r="M145" s="341"/>
      <c r="N145" s="341"/>
      <c r="O145" s="342">
        <v>203760</v>
      </c>
      <c r="P145" s="343" t="s">
        <v>3952</v>
      </c>
      <c r="Q145" s="344">
        <v>1272</v>
      </c>
      <c r="R145" s="345" t="s">
        <v>3974</v>
      </c>
      <c r="S145" s="340">
        <v>99999</v>
      </c>
      <c r="T145" s="340">
        <v>70</v>
      </c>
      <c r="U145" s="337"/>
      <c r="V145" s="346" t="s">
        <v>4046</v>
      </c>
      <c r="W145" s="318" t="s">
        <v>4054</v>
      </c>
    </row>
    <row r="146" spans="1:23">
      <c r="B146" s="282">
        <v>33025</v>
      </c>
      <c r="C146" s="283"/>
      <c r="D146" s="283">
        <v>1</v>
      </c>
      <c r="E146" s="284">
        <v>60980</v>
      </c>
      <c r="F146" s="285" t="s">
        <v>772</v>
      </c>
      <c r="G146" s="286"/>
      <c r="H146" s="287">
        <v>14063.38</v>
      </c>
      <c r="I146" s="290"/>
      <c r="J146" s="291"/>
      <c r="M146" s="262"/>
      <c r="N146" s="262"/>
      <c r="O146" s="300">
        <v>203760</v>
      </c>
      <c r="P146" s="301" t="s">
        <v>3952</v>
      </c>
      <c r="Q146" s="302">
        <v>1166</v>
      </c>
      <c r="R146" s="303" t="s">
        <v>3969</v>
      </c>
      <c r="S146" s="291">
        <v>99999</v>
      </c>
      <c r="T146" s="291">
        <v>70</v>
      </c>
      <c r="U146" s="286"/>
      <c r="V146" s="304" t="s">
        <v>4044</v>
      </c>
      <c r="W146" s="261" t="s">
        <v>4089</v>
      </c>
    </row>
    <row r="147" spans="1:23" s="334" customFormat="1">
      <c r="A147" s="319"/>
      <c r="B147" s="320">
        <v>33025</v>
      </c>
      <c r="C147" s="321"/>
      <c r="D147" s="321">
        <v>1</v>
      </c>
      <c r="E147" s="322">
        <v>60981</v>
      </c>
      <c r="F147" s="323" t="s">
        <v>768</v>
      </c>
      <c r="G147" s="324"/>
      <c r="H147" s="325">
        <v>4850</v>
      </c>
      <c r="I147" s="326"/>
      <c r="J147" s="327"/>
      <c r="K147" s="319"/>
      <c r="L147" s="319"/>
      <c r="M147" s="328"/>
      <c r="N147" s="328"/>
      <c r="O147" s="329">
        <v>203760</v>
      </c>
      <c r="P147" s="330" t="s">
        <v>3952</v>
      </c>
      <c r="Q147" s="331">
        <v>1275</v>
      </c>
      <c r="R147" s="332" t="s">
        <v>3964</v>
      </c>
      <c r="S147" s="327">
        <v>99999</v>
      </c>
      <c r="T147" s="327">
        <v>70</v>
      </c>
      <c r="U147" s="327" t="s">
        <v>3940</v>
      </c>
      <c r="V147" s="333" t="s">
        <v>4044</v>
      </c>
      <c r="W147" s="334" t="s">
        <v>4099</v>
      </c>
    </row>
    <row r="148" spans="1:23" s="318" customFormat="1">
      <c r="A148" s="315"/>
      <c r="B148" s="316">
        <v>33025</v>
      </c>
      <c r="C148" s="317"/>
      <c r="D148" s="317">
        <v>1</v>
      </c>
      <c r="E148" s="335">
        <v>60986</v>
      </c>
      <c r="F148" s="336" t="s">
        <v>773</v>
      </c>
      <c r="G148" s="337"/>
      <c r="H148" s="338">
        <v>16366</v>
      </c>
      <c r="I148" s="339"/>
      <c r="J148" s="340"/>
      <c r="K148" s="341">
        <v>16366</v>
      </c>
      <c r="L148" s="315" t="s">
        <v>1330</v>
      </c>
      <c r="M148" s="341"/>
      <c r="N148" s="341"/>
      <c r="O148" s="342">
        <v>203760</v>
      </c>
      <c r="P148" s="343" t="s">
        <v>3952</v>
      </c>
      <c r="Q148" s="344">
        <v>1201</v>
      </c>
      <c r="R148" s="345" t="s">
        <v>3986</v>
      </c>
      <c r="S148" s="340">
        <v>99999</v>
      </c>
      <c r="T148" s="340">
        <v>70</v>
      </c>
      <c r="U148" s="337"/>
      <c r="V148" s="346" t="s">
        <v>4046</v>
      </c>
      <c r="W148" s="318" t="s">
        <v>4054</v>
      </c>
    </row>
    <row r="149" spans="1:23" s="318" customFormat="1">
      <c r="A149" s="315"/>
      <c r="B149" s="316">
        <v>33056</v>
      </c>
      <c r="C149" s="317">
        <v>203760</v>
      </c>
      <c r="D149" s="317">
        <v>2</v>
      </c>
      <c r="E149" s="335">
        <v>61111</v>
      </c>
      <c r="F149" s="336" t="s">
        <v>985</v>
      </c>
      <c r="G149" s="337"/>
      <c r="H149" s="338">
        <v>14839.25</v>
      </c>
      <c r="I149" s="339"/>
      <c r="J149" s="340"/>
      <c r="K149" s="341">
        <v>92632.11</v>
      </c>
      <c r="L149" s="315" t="s">
        <v>1330</v>
      </c>
      <c r="M149" s="341"/>
      <c r="N149" s="341"/>
      <c r="O149" s="342">
        <v>203760</v>
      </c>
      <c r="P149" s="343" t="s">
        <v>3952</v>
      </c>
      <c r="Q149" s="344">
        <v>1283</v>
      </c>
      <c r="R149" s="345" t="s">
        <v>3963</v>
      </c>
      <c r="S149" s="340">
        <v>99999</v>
      </c>
      <c r="T149" s="340">
        <v>70</v>
      </c>
      <c r="U149" s="337"/>
      <c r="V149" s="346" t="s">
        <v>4046</v>
      </c>
      <c r="W149" s="318" t="s">
        <v>4054</v>
      </c>
    </row>
    <row r="150" spans="1:23" s="334" customFormat="1">
      <c r="A150" s="319"/>
      <c r="B150" s="320">
        <v>33059</v>
      </c>
      <c r="C150" s="321"/>
      <c r="D150" s="321">
        <v>1</v>
      </c>
      <c r="E150" s="322">
        <v>59589</v>
      </c>
      <c r="F150" s="323" t="s">
        <v>780</v>
      </c>
      <c r="G150" s="324"/>
      <c r="H150" s="325">
        <v>17500</v>
      </c>
      <c r="I150" s="326"/>
      <c r="J150" s="327"/>
      <c r="K150" s="319"/>
      <c r="L150" s="319"/>
      <c r="M150" s="328"/>
      <c r="N150" s="328"/>
      <c r="O150" s="329">
        <v>203760</v>
      </c>
      <c r="P150" s="330" t="s">
        <v>3952</v>
      </c>
      <c r="Q150" s="331">
        <v>1275</v>
      </c>
      <c r="R150" s="332" t="s">
        <v>3964</v>
      </c>
      <c r="S150" s="327">
        <v>99999</v>
      </c>
      <c r="T150" s="327">
        <v>70</v>
      </c>
      <c r="U150" s="324"/>
      <c r="V150" s="333" t="s">
        <v>4044</v>
      </c>
      <c r="W150" s="334" t="s">
        <v>4099</v>
      </c>
    </row>
    <row r="151" spans="1:23" s="318" customFormat="1">
      <c r="A151" s="315"/>
      <c r="B151" s="316">
        <v>33077</v>
      </c>
      <c r="C151" s="317"/>
      <c r="D151" s="317">
        <v>1</v>
      </c>
      <c r="E151" s="335">
        <v>59771</v>
      </c>
      <c r="F151" s="336" t="s">
        <v>999</v>
      </c>
      <c r="G151" s="337"/>
      <c r="H151" s="338">
        <v>60784.959999999999</v>
      </c>
      <c r="I151" s="339"/>
      <c r="J151" s="340"/>
      <c r="K151" s="341">
        <v>169085.16</v>
      </c>
      <c r="L151" s="315" t="s">
        <v>1330</v>
      </c>
      <c r="M151" s="341"/>
      <c r="N151" s="341"/>
      <c r="O151" s="342">
        <v>203760</v>
      </c>
      <c r="P151" s="343" t="s">
        <v>3952</v>
      </c>
      <c r="Q151" s="344">
        <v>1272</v>
      </c>
      <c r="R151" s="345" t="s">
        <v>3974</v>
      </c>
      <c r="S151" s="340">
        <v>99999</v>
      </c>
      <c r="T151" s="340">
        <v>70</v>
      </c>
      <c r="U151" s="337"/>
      <c r="V151" s="346" t="s">
        <v>4046</v>
      </c>
      <c r="W151" s="318" t="s">
        <v>4054</v>
      </c>
    </row>
    <row r="152" spans="1:23" s="318" customFormat="1">
      <c r="A152" s="315"/>
      <c r="B152" s="316">
        <v>33085</v>
      </c>
      <c r="C152" s="317">
        <v>203760</v>
      </c>
      <c r="D152" s="317">
        <v>5</v>
      </c>
      <c r="E152" s="335">
        <v>61003</v>
      </c>
      <c r="F152" s="336" t="s">
        <v>2923</v>
      </c>
      <c r="G152" s="337"/>
      <c r="H152" s="338">
        <v>5824</v>
      </c>
      <c r="I152" s="339"/>
      <c r="J152" s="340"/>
      <c r="K152" s="341">
        <v>75723.899999999994</v>
      </c>
      <c r="L152" s="315" t="s">
        <v>1330</v>
      </c>
      <c r="M152" s="341"/>
      <c r="N152" s="341"/>
      <c r="O152" s="342">
        <v>203760</v>
      </c>
      <c r="P152" s="343" t="s">
        <v>3952</v>
      </c>
      <c r="Q152" s="344">
        <v>1275</v>
      </c>
      <c r="R152" s="345" t="s">
        <v>3964</v>
      </c>
      <c r="S152" s="340">
        <v>99999</v>
      </c>
      <c r="T152" s="340">
        <v>70</v>
      </c>
      <c r="U152" s="337"/>
      <c r="V152" s="346" t="s">
        <v>4046</v>
      </c>
      <c r="W152" s="318" t="s">
        <v>4054</v>
      </c>
    </row>
    <row r="153" spans="1:23" s="318" customFormat="1">
      <c r="A153" s="315"/>
      <c r="B153" s="316">
        <v>33085</v>
      </c>
      <c r="C153" s="317">
        <v>203760</v>
      </c>
      <c r="D153" s="317">
        <v>2</v>
      </c>
      <c r="E153" s="335">
        <v>61005</v>
      </c>
      <c r="F153" s="336" t="s">
        <v>782</v>
      </c>
      <c r="G153" s="337"/>
      <c r="H153" s="338">
        <v>10705</v>
      </c>
      <c r="I153" s="339"/>
      <c r="J153" s="340"/>
      <c r="K153" s="315"/>
      <c r="L153" s="315"/>
      <c r="M153" s="341"/>
      <c r="N153" s="341"/>
      <c r="O153" s="342">
        <v>203760</v>
      </c>
      <c r="P153" s="343" t="s">
        <v>3952</v>
      </c>
      <c r="Q153" s="344">
        <v>1275</v>
      </c>
      <c r="R153" s="345" t="s">
        <v>3964</v>
      </c>
      <c r="S153" s="340">
        <v>99999</v>
      </c>
      <c r="T153" s="340">
        <v>70</v>
      </c>
      <c r="U153" s="337"/>
      <c r="V153" s="346" t="s">
        <v>4047</v>
      </c>
      <c r="W153" s="318" t="s">
        <v>4054</v>
      </c>
    </row>
    <row r="154" spans="1:23" s="318" customFormat="1">
      <c r="A154" s="315"/>
      <c r="B154" s="316">
        <v>33101</v>
      </c>
      <c r="C154" s="317"/>
      <c r="D154" s="317">
        <v>1</v>
      </c>
      <c r="E154" s="335">
        <v>59770</v>
      </c>
      <c r="F154" s="336" t="s">
        <v>2944</v>
      </c>
      <c r="G154" s="337"/>
      <c r="H154" s="338">
        <v>30445.62</v>
      </c>
      <c r="I154" s="339"/>
      <c r="J154" s="340"/>
      <c r="K154" s="315"/>
      <c r="L154" s="315"/>
      <c r="M154" s="341"/>
      <c r="N154" s="341"/>
      <c r="O154" s="342">
        <v>203760</v>
      </c>
      <c r="P154" s="343" t="s">
        <v>3952</v>
      </c>
      <c r="Q154" s="344">
        <v>1273</v>
      </c>
      <c r="R154" s="345" t="s">
        <v>3962</v>
      </c>
      <c r="S154" s="340">
        <v>99999</v>
      </c>
      <c r="T154" s="340">
        <v>70</v>
      </c>
      <c r="U154" s="337"/>
      <c r="V154" s="346" t="s">
        <v>4046</v>
      </c>
      <c r="W154" s="318" t="s">
        <v>4054</v>
      </c>
    </row>
    <row r="155" spans="1:23" s="318" customFormat="1">
      <c r="A155" s="315"/>
      <c r="B155" s="316">
        <v>33128</v>
      </c>
      <c r="C155" s="317">
        <v>203760</v>
      </c>
      <c r="D155" s="317">
        <v>5</v>
      </c>
      <c r="E155" s="335">
        <v>59678</v>
      </c>
      <c r="F155" s="336" t="s">
        <v>2969</v>
      </c>
      <c r="G155" s="337"/>
      <c r="H155" s="338">
        <v>6220</v>
      </c>
      <c r="I155" s="339"/>
      <c r="J155" s="340"/>
      <c r="K155" s="341">
        <v>202719.35999999999</v>
      </c>
      <c r="L155" s="315" t="s">
        <v>1330</v>
      </c>
      <c r="M155" s="341"/>
      <c r="N155" s="341"/>
      <c r="O155" s="342">
        <v>203760</v>
      </c>
      <c r="P155" s="343" t="s">
        <v>3952</v>
      </c>
      <c r="Q155" s="344">
        <v>1275</v>
      </c>
      <c r="R155" s="345" t="s">
        <v>3964</v>
      </c>
      <c r="S155" s="340">
        <v>99999</v>
      </c>
      <c r="T155" s="340">
        <v>70</v>
      </c>
      <c r="U155" s="337"/>
      <c r="V155" s="346" t="s">
        <v>4047</v>
      </c>
      <c r="W155" s="318" t="s">
        <v>4054</v>
      </c>
    </row>
    <row r="156" spans="1:23" s="318" customFormat="1">
      <c r="A156" s="315"/>
      <c r="B156" s="316">
        <v>33141</v>
      </c>
      <c r="C156" s="317">
        <v>203760</v>
      </c>
      <c r="D156" s="317">
        <v>2</v>
      </c>
      <c r="E156" s="335">
        <v>61383</v>
      </c>
      <c r="F156" s="336" t="s">
        <v>2976</v>
      </c>
      <c r="G156" s="337"/>
      <c r="H156" s="338">
        <v>9562</v>
      </c>
      <c r="I156" s="339"/>
      <c r="J156" s="340"/>
      <c r="K156" s="315"/>
      <c r="L156" s="315"/>
      <c r="M156" s="341"/>
      <c r="N156" s="341"/>
      <c r="O156" s="342">
        <v>203760</v>
      </c>
      <c r="P156" s="343" t="s">
        <v>3952</v>
      </c>
      <c r="Q156" s="344">
        <v>1177</v>
      </c>
      <c r="R156" s="345" t="s">
        <v>3990</v>
      </c>
      <c r="S156" s="340">
        <v>99999</v>
      </c>
      <c r="T156" s="340">
        <v>70</v>
      </c>
      <c r="U156" s="337"/>
      <c r="V156" s="346" t="s">
        <v>4047</v>
      </c>
      <c r="W156" s="318" t="s">
        <v>4054</v>
      </c>
    </row>
    <row r="157" spans="1:23" s="318" customFormat="1">
      <c r="A157" s="315"/>
      <c r="B157" s="316">
        <v>33141</v>
      </c>
      <c r="C157" s="317">
        <v>203760</v>
      </c>
      <c r="D157" s="317">
        <v>2</v>
      </c>
      <c r="E157" s="335">
        <v>61384</v>
      </c>
      <c r="F157" s="336" t="s">
        <v>2978</v>
      </c>
      <c r="G157" s="337"/>
      <c r="H157" s="338">
        <v>34842.22</v>
      </c>
      <c r="I157" s="339"/>
      <c r="J157" s="340"/>
      <c r="K157" s="341">
        <v>6767.64</v>
      </c>
      <c r="L157" s="315" t="s">
        <v>1330</v>
      </c>
      <c r="M157" s="341"/>
      <c r="N157" s="341"/>
      <c r="O157" s="342">
        <v>203760</v>
      </c>
      <c r="P157" s="343" t="s">
        <v>3952</v>
      </c>
      <c r="Q157" s="344">
        <v>1239</v>
      </c>
      <c r="R157" s="345" t="s">
        <v>3981</v>
      </c>
      <c r="S157" s="340">
        <v>99999</v>
      </c>
      <c r="T157" s="340">
        <v>70</v>
      </c>
      <c r="U157" s="337"/>
      <c r="V157" s="346" t="s">
        <v>4047</v>
      </c>
      <c r="W157" s="318" t="s">
        <v>4054</v>
      </c>
    </row>
    <row r="158" spans="1:23" s="318" customFormat="1">
      <c r="A158" s="315"/>
      <c r="B158" s="316">
        <v>33164</v>
      </c>
      <c r="C158" s="317">
        <v>203760</v>
      </c>
      <c r="D158" s="317">
        <v>2</v>
      </c>
      <c r="E158" s="335">
        <v>60507</v>
      </c>
      <c r="F158" s="336" t="s">
        <v>3225</v>
      </c>
      <c r="G158" s="337"/>
      <c r="H158" s="338">
        <v>749</v>
      </c>
      <c r="I158" s="339"/>
      <c r="J158" s="340"/>
      <c r="K158" s="341">
        <v>1998</v>
      </c>
      <c r="L158" s="315" t="s">
        <v>1330</v>
      </c>
      <c r="M158" s="341"/>
      <c r="N158" s="341"/>
      <c r="O158" s="342">
        <v>203760</v>
      </c>
      <c r="P158" s="343" t="s">
        <v>3952</v>
      </c>
      <c r="Q158" s="344">
        <v>1275</v>
      </c>
      <c r="R158" s="345" t="s">
        <v>3964</v>
      </c>
      <c r="S158" s="340">
        <v>99999</v>
      </c>
      <c r="T158" s="340">
        <v>70</v>
      </c>
      <c r="U158" s="337"/>
      <c r="V158" s="346" t="s">
        <v>4047</v>
      </c>
      <c r="W158" s="318" t="s">
        <v>4054</v>
      </c>
    </row>
    <row r="159" spans="1:23" s="318" customFormat="1">
      <c r="A159" s="315"/>
      <c r="B159" s="316">
        <v>33169</v>
      </c>
      <c r="C159" s="317"/>
      <c r="D159" s="317">
        <v>1</v>
      </c>
      <c r="E159" s="335">
        <v>60272</v>
      </c>
      <c r="F159" s="336" t="s">
        <v>1694</v>
      </c>
      <c r="G159" s="337"/>
      <c r="H159" s="338">
        <v>17499.080000000002</v>
      </c>
      <c r="I159" s="339"/>
      <c r="J159" s="340"/>
      <c r="K159" s="315"/>
      <c r="L159" s="315"/>
      <c r="M159" s="341"/>
      <c r="N159" s="341"/>
      <c r="O159" s="342">
        <v>203760</v>
      </c>
      <c r="P159" s="343" t="s">
        <v>3952</v>
      </c>
      <c r="Q159" s="344">
        <v>1273</v>
      </c>
      <c r="R159" s="345" t="s">
        <v>3962</v>
      </c>
      <c r="S159" s="340">
        <v>99999</v>
      </c>
      <c r="T159" s="340">
        <v>70</v>
      </c>
      <c r="U159" s="337"/>
      <c r="V159" s="346" t="s">
        <v>4046</v>
      </c>
      <c r="W159" s="318" t="s">
        <v>4054</v>
      </c>
    </row>
    <row r="160" spans="1:23" s="318" customFormat="1">
      <c r="A160" s="315"/>
      <c r="B160" s="316">
        <v>33176</v>
      </c>
      <c r="C160" s="317"/>
      <c r="D160" s="317">
        <v>1</v>
      </c>
      <c r="E160" s="335">
        <v>60270</v>
      </c>
      <c r="F160" s="336" t="s">
        <v>1695</v>
      </c>
      <c r="G160" s="337"/>
      <c r="H160" s="338">
        <v>17447</v>
      </c>
      <c r="I160" s="339"/>
      <c r="J160" s="340"/>
      <c r="K160" s="341">
        <v>10521.82</v>
      </c>
      <c r="L160" s="315" t="s">
        <v>1330</v>
      </c>
      <c r="M160" s="341"/>
      <c r="N160" s="341"/>
      <c r="O160" s="342">
        <v>203760</v>
      </c>
      <c r="P160" s="343" t="s">
        <v>3952</v>
      </c>
      <c r="Q160" s="344">
        <v>1273</v>
      </c>
      <c r="R160" s="345" t="s">
        <v>3962</v>
      </c>
      <c r="S160" s="340">
        <v>99999</v>
      </c>
      <c r="T160" s="340">
        <v>70</v>
      </c>
      <c r="U160" s="337"/>
      <c r="V160" s="346" t="s">
        <v>4046</v>
      </c>
      <c r="W160" s="318" t="s">
        <v>4054</v>
      </c>
    </row>
    <row r="161" spans="1:23">
      <c r="B161" s="282">
        <v>33214</v>
      </c>
      <c r="C161" s="283"/>
      <c r="D161" s="283">
        <v>1</v>
      </c>
      <c r="E161" s="322">
        <v>60390</v>
      </c>
      <c r="F161" s="323" t="s">
        <v>1697</v>
      </c>
      <c r="G161" s="324"/>
      <c r="H161" s="325">
        <v>90507.11</v>
      </c>
      <c r="I161" s="326"/>
      <c r="J161" s="327"/>
      <c r="K161" s="319"/>
      <c r="L161" s="319"/>
      <c r="M161" s="328"/>
      <c r="N161" s="328"/>
      <c r="O161" s="329">
        <v>203760</v>
      </c>
      <c r="P161" s="330" t="s">
        <v>3952</v>
      </c>
      <c r="Q161" s="331">
        <v>1275</v>
      </c>
      <c r="R161" s="332" t="s">
        <v>3964</v>
      </c>
      <c r="S161" s="327">
        <v>99999</v>
      </c>
      <c r="T161" s="327">
        <v>70</v>
      </c>
      <c r="U161" s="324"/>
      <c r="V161" s="333" t="s">
        <v>4044</v>
      </c>
    </row>
    <row r="162" spans="1:23">
      <c r="B162" s="282">
        <v>33261</v>
      </c>
      <c r="C162" s="283"/>
      <c r="D162" s="283">
        <v>1</v>
      </c>
      <c r="E162" s="322">
        <v>60639</v>
      </c>
      <c r="F162" s="323" t="s">
        <v>1698</v>
      </c>
      <c r="G162" s="324"/>
      <c r="H162" s="325">
        <v>31860</v>
      </c>
      <c r="I162" s="326"/>
      <c r="J162" s="327"/>
      <c r="K162" s="319"/>
      <c r="L162" s="319"/>
      <c r="M162" s="328"/>
      <c r="N162" s="328"/>
      <c r="O162" s="329">
        <v>203760</v>
      </c>
      <c r="P162" s="330" t="s">
        <v>3952</v>
      </c>
      <c r="Q162" s="331">
        <v>1275</v>
      </c>
      <c r="R162" s="332" t="s">
        <v>3964</v>
      </c>
      <c r="S162" s="327">
        <v>99999</v>
      </c>
      <c r="T162" s="327">
        <v>70</v>
      </c>
      <c r="U162" s="324"/>
      <c r="V162" s="333" t="s">
        <v>4044</v>
      </c>
    </row>
    <row r="163" spans="1:23" s="318" customFormat="1">
      <c r="A163" s="315"/>
      <c r="B163" s="316">
        <v>33270</v>
      </c>
      <c r="C163" s="317">
        <v>203760</v>
      </c>
      <c r="D163" s="317">
        <v>2</v>
      </c>
      <c r="E163" s="335">
        <v>60768</v>
      </c>
      <c r="F163" s="336" t="s">
        <v>3272</v>
      </c>
      <c r="G163" s="337"/>
      <c r="H163" s="338">
        <v>19572.48</v>
      </c>
      <c r="I163" s="339"/>
      <c r="J163" s="340"/>
      <c r="K163" s="341">
        <v>50000</v>
      </c>
      <c r="L163" s="315" t="s">
        <v>1330</v>
      </c>
      <c r="M163" s="341"/>
      <c r="N163" s="341"/>
      <c r="O163" s="342">
        <v>203760</v>
      </c>
      <c r="P163" s="343" t="s">
        <v>3952</v>
      </c>
      <c r="Q163" s="344">
        <v>1272</v>
      </c>
      <c r="R163" s="345" t="s">
        <v>3974</v>
      </c>
      <c r="S163" s="340">
        <v>99999</v>
      </c>
      <c r="T163" s="340">
        <v>70</v>
      </c>
      <c r="U163" s="340" t="s">
        <v>3942</v>
      </c>
      <c r="V163" s="346" t="s">
        <v>4046</v>
      </c>
      <c r="W163" s="318" t="s">
        <v>4054</v>
      </c>
    </row>
    <row r="164" spans="1:23" s="318" customFormat="1">
      <c r="A164" s="315"/>
      <c r="B164" s="316">
        <v>33390</v>
      </c>
      <c r="C164" s="317"/>
      <c r="D164" s="317">
        <v>1</v>
      </c>
      <c r="E164" s="335">
        <v>60399</v>
      </c>
      <c r="F164" s="336" t="s">
        <v>2102</v>
      </c>
      <c r="G164" s="337"/>
      <c r="H164" s="338">
        <v>31177.54</v>
      </c>
      <c r="I164" s="339"/>
      <c r="J164" s="340"/>
      <c r="K164" s="315"/>
      <c r="L164" s="315"/>
      <c r="M164" s="341"/>
      <c r="N164" s="341"/>
      <c r="O164" s="342">
        <v>203760</v>
      </c>
      <c r="P164" s="343" t="s">
        <v>3952</v>
      </c>
      <c r="Q164" s="344">
        <v>1273</v>
      </c>
      <c r="R164" s="345" t="s">
        <v>3962</v>
      </c>
      <c r="S164" s="340">
        <v>99999</v>
      </c>
      <c r="T164" s="340">
        <v>70</v>
      </c>
      <c r="U164" s="337"/>
      <c r="V164" s="346" t="s">
        <v>4046</v>
      </c>
      <c r="W164" s="318" t="s">
        <v>4054</v>
      </c>
    </row>
    <row r="165" spans="1:23" s="318" customFormat="1">
      <c r="A165" s="315"/>
      <c r="B165" s="316">
        <v>33390</v>
      </c>
      <c r="C165" s="317"/>
      <c r="D165" s="317">
        <v>1</v>
      </c>
      <c r="E165" s="335">
        <v>60400</v>
      </c>
      <c r="F165" s="336" t="s">
        <v>865</v>
      </c>
      <c r="G165" s="337"/>
      <c r="H165" s="338">
        <v>10320</v>
      </c>
      <c r="I165" s="339"/>
      <c r="J165" s="340"/>
      <c r="K165" s="341">
        <v>246554.5</v>
      </c>
      <c r="L165" s="315" t="s">
        <v>1330</v>
      </c>
      <c r="M165" s="341"/>
      <c r="N165" s="341"/>
      <c r="O165" s="342">
        <v>203760</v>
      </c>
      <c r="P165" s="343" t="s">
        <v>3952</v>
      </c>
      <c r="Q165" s="344">
        <v>1273</v>
      </c>
      <c r="R165" s="345" t="s">
        <v>3962</v>
      </c>
      <c r="S165" s="340">
        <v>99999</v>
      </c>
      <c r="T165" s="340">
        <v>70</v>
      </c>
      <c r="U165" s="337"/>
      <c r="V165" s="346" t="s">
        <v>4046</v>
      </c>
      <c r="W165" s="318" t="s">
        <v>4054</v>
      </c>
    </row>
    <row r="166" spans="1:23">
      <c r="B166" s="282">
        <v>33390</v>
      </c>
      <c r="C166" s="283"/>
      <c r="D166" s="283">
        <v>1</v>
      </c>
      <c r="E166" s="284">
        <v>61394</v>
      </c>
      <c r="F166" s="285" t="s">
        <v>2045</v>
      </c>
      <c r="G166" s="286"/>
      <c r="H166" s="287">
        <v>20298.810000000001</v>
      </c>
      <c r="I166" s="290"/>
      <c r="J166" s="291"/>
      <c r="K166" s="262">
        <v>136552.17000000001</v>
      </c>
      <c r="L166" s="256" t="s">
        <v>1330</v>
      </c>
      <c r="M166" s="262"/>
      <c r="N166" s="262"/>
      <c r="O166" s="300">
        <v>203760</v>
      </c>
      <c r="P166" s="301" t="s">
        <v>3952</v>
      </c>
      <c r="Q166" s="302">
        <v>1272</v>
      </c>
      <c r="R166" s="303" t="s">
        <v>3974</v>
      </c>
      <c r="S166" s="291">
        <v>99999</v>
      </c>
      <c r="T166" s="291">
        <v>70</v>
      </c>
      <c r="U166" s="286"/>
      <c r="V166" s="304" t="s">
        <v>4044</v>
      </c>
      <c r="W166" s="261" t="s">
        <v>4097</v>
      </c>
    </row>
    <row r="167" spans="1:23">
      <c r="B167" s="282">
        <v>33563</v>
      </c>
      <c r="C167" s="283">
        <v>203760</v>
      </c>
      <c r="D167" s="283">
        <v>2</v>
      </c>
      <c r="E167" s="284">
        <v>59627</v>
      </c>
      <c r="F167" s="285" t="s">
        <v>3819</v>
      </c>
      <c r="G167" s="286"/>
      <c r="H167" s="287">
        <v>48720</v>
      </c>
      <c r="I167" s="290"/>
      <c r="J167" s="291"/>
      <c r="M167" s="262"/>
      <c r="N167" s="262"/>
      <c r="O167" s="300">
        <v>203760</v>
      </c>
      <c r="P167" s="301" t="s">
        <v>3952</v>
      </c>
      <c r="Q167" s="302">
        <v>1230</v>
      </c>
      <c r="R167" s="303" t="s">
        <v>3988</v>
      </c>
      <c r="S167" s="291">
        <v>99999</v>
      </c>
      <c r="T167" s="291">
        <v>70</v>
      </c>
      <c r="U167" s="291" t="s">
        <v>3942</v>
      </c>
      <c r="V167" s="304" t="s">
        <v>4044</v>
      </c>
      <c r="W167" s="261" t="s">
        <v>4098</v>
      </c>
    </row>
    <row r="168" spans="1:23" s="334" customFormat="1">
      <c r="A168" s="319"/>
      <c r="B168" s="320">
        <v>33563</v>
      </c>
      <c r="C168" s="321"/>
      <c r="D168" s="321">
        <v>1</v>
      </c>
      <c r="E168" s="322">
        <v>59628</v>
      </c>
      <c r="F168" s="323" t="s">
        <v>2057</v>
      </c>
      <c r="G168" s="324"/>
      <c r="H168" s="325">
        <v>8625</v>
      </c>
      <c r="I168" s="326"/>
      <c r="J168" s="327"/>
      <c r="K168" s="328">
        <v>7881.35</v>
      </c>
      <c r="L168" s="319" t="s">
        <v>1330</v>
      </c>
      <c r="M168" s="328"/>
      <c r="N168" s="328"/>
      <c r="O168" s="329">
        <v>203760</v>
      </c>
      <c r="P168" s="330" t="s">
        <v>3952</v>
      </c>
      <c r="Q168" s="331">
        <v>1275</v>
      </c>
      <c r="R168" s="332" t="s">
        <v>3964</v>
      </c>
      <c r="S168" s="327">
        <v>99999</v>
      </c>
      <c r="T168" s="327">
        <v>70</v>
      </c>
      <c r="U168" s="327" t="s">
        <v>3940</v>
      </c>
      <c r="V168" s="333" t="s">
        <v>4044</v>
      </c>
    </row>
    <row r="169" spans="1:23">
      <c r="B169" s="282">
        <v>33563</v>
      </c>
      <c r="C169" s="283"/>
      <c r="D169" s="283">
        <v>1</v>
      </c>
      <c r="E169" s="284">
        <v>60780</v>
      </c>
      <c r="F169" s="285" t="s">
        <v>2058</v>
      </c>
      <c r="G169" s="286"/>
      <c r="H169" s="287">
        <v>19992</v>
      </c>
      <c r="I169" s="290"/>
      <c r="J169" s="291"/>
      <c r="K169" s="262">
        <v>446887.76</v>
      </c>
      <c r="L169" s="256" t="s">
        <v>1330</v>
      </c>
      <c r="M169" s="262"/>
      <c r="N169" s="262"/>
      <c r="O169" s="300">
        <v>203760</v>
      </c>
      <c r="P169" s="301" t="s">
        <v>3952</v>
      </c>
      <c r="Q169" s="302">
        <v>1273</v>
      </c>
      <c r="R169" s="303" t="s">
        <v>3962</v>
      </c>
      <c r="S169" s="291">
        <v>99999</v>
      </c>
      <c r="T169" s="291">
        <v>70</v>
      </c>
      <c r="U169" s="286"/>
      <c r="V169" s="304" t="s">
        <v>4044</v>
      </c>
      <c r="W169" s="261" t="s">
        <v>4098</v>
      </c>
    </row>
    <row r="170" spans="1:23" s="318" customFormat="1">
      <c r="A170" s="315"/>
      <c r="B170" s="316">
        <v>33603</v>
      </c>
      <c r="C170" s="317">
        <v>203760</v>
      </c>
      <c r="D170" s="317">
        <v>2</v>
      </c>
      <c r="E170" s="335">
        <v>61020</v>
      </c>
      <c r="F170" s="336" t="s">
        <v>3839</v>
      </c>
      <c r="G170" s="337"/>
      <c r="H170" s="338">
        <v>14200</v>
      </c>
      <c r="I170" s="339"/>
      <c r="J170" s="340"/>
      <c r="K170" s="341">
        <v>125655.8</v>
      </c>
      <c r="L170" s="315" t="s">
        <v>1330</v>
      </c>
      <c r="M170" s="341"/>
      <c r="N170" s="341"/>
      <c r="O170" s="342">
        <v>203760</v>
      </c>
      <c r="P170" s="343" t="s">
        <v>3952</v>
      </c>
      <c r="Q170" s="344">
        <v>1272</v>
      </c>
      <c r="R170" s="345" t="s">
        <v>3974</v>
      </c>
      <c r="S170" s="340">
        <v>99999</v>
      </c>
      <c r="T170" s="340">
        <v>70</v>
      </c>
      <c r="U170" s="340" t="s">
        <v>3942</v>
      </c>
      <c r="V170" s="346" t="s">
        <v>4046</v>
      </c>
      <c r="W170" s="318" t="s">
        <v>4054</v>
      </c>
    </row>
    <row r="171" spans="1:23" s="334" customFormat="1">
      <c r="A171" s="319"/>
      <c r="B171" s="320">
        <v>33603</v>
      </c>
      <c r="C171" s="321"/>
      <c r="D171" s="321">
        <v>1</v>
      </c>
      <c r="E171" s="322">
        <v>61137</v>
      </c>
      <c r="F171" s="323" t="s">
        <v>2060</v>
      </c>
      <c r="G171" s="324"/>
      <c r="H171" s="325">
        <v>255905</v>
      </c>
      <c r="I171" s="326"/>
      <c r="J171" s="327"/>
      <c r="K171" s="328">
        <v>19615.310000000001</v>
      </c>
      <c r="L171" s="319" t="s">
        <v>1330</v>
      </c>
      <c r="M171" s="328"/>
      <c r="N171" s="328"/>
      <c r="O171" s="329">
        <v>203760</v>
      </c>
      <c r="P171" s="330" t="s">
        <v>3952</v>
      </c>
      <c r="Q171" s="331">
        <v>1275</v>
      </c>
      <c r="R171" s="332" t="s">
        <v>3964</v>
      </c>
      <c r="S171" s="327">
        <v>99999</v>
      </c>
      <c r="T171" s="327">
        <v>70</v>
      </c>
      <c r="U171" s="324"/>
      <c r="V171" s="333" t="s">
        <v>4044</v>
      </c>
    </row>
    <row r="172" spans="1:23" s="334" customFormat="1">
      <c r="A172" s="319"/>
      <c r="B172" s="320">
        <v>33603</v>
      </c>
      <c r="C172" s="321"/>
      <c r="D172" s="321">
        <v>1</v>
      </c>
      <c r="E172" s="322">
        <v>61138</v>
      </c>
      <c r="F172" s="323" t="s">
        <v>3867</v>
      </c>
      <c r="G172" s="324"/>
      <c r="H172" s="325">
        <v>144407.67999999999</v>
      </c>
      <c r="I172" s="326"/>
      <c r="J172" s="327"/>
      <c r="K172" s="328">
        <v>6340.62</v>
      </c>
      <c r="L172" s="319" t="s">
        <v>1330</v>
      </c>
      <c r="M172" s="328"/>
      <c r="N172" s="328"/>
      <c r="O172" s="329">
        <v>203760</v>
      </c>
      <c r="P172" s="330" t="s">
        <v>3952</v>
      </c>
      <c r="Q172" s="331">
        <v>1106</v>
      </c>
      <c r="R172" s="332" t="s">
        <v>3994</v>
      </c>
      <c r="S172" s="327">
        <v>99999</v>
      </c>
      <c r="T172" s="327">
        <v>70</v>
      </c>
      <c r="U172" s="324"/>
      <c r="V172" s="333" t="s">
        <v>4044</v>
      </c>
    </row>
    <row r="173" spans="1:23" s="334" customFormat="1">
      <c r="A173" s="319"/>
      <c r="B173" s="320">
        <v>33603</v>
      </c>
      <c r="C173" s="321">
        <v>203760</v>
      </c>
      <c r="D173" s="321">
        <v>2</v>
      </c>
      <c r="E173" s="359">
        <v>61143</v>
      </c>
      <c r="F173" s="323" t="s">
        <v>3862</v>
      </c>
      <c r="G173" s="324"/>
      <c r="H173" s="325">
        <v>60419</v>
      </c>
      <c r="I173" s="326"/>
      <c r="J173" s="327"/>
      <c r="K173" s="319"/>
      <c r="L173" s="319"/>
      <c r="M173" s="328"/>
      <c r="N173" s="328"/>
      <c r="O173" s="329">
        <v>203760</v>
      </c>
      <c r="P173" s="330" t="s">
        <v>3952</v>
      </c>
      <c r="Q173" s="331">
        <v>1137</v>
      </c>
      <c r="R173" s="332" t="s">
        <v>3992</v>
      </c>
      <c r="S173" s="327">
        <v>99999</v>
      </c>
      <c r="T173" s="327">
        <v>70</v>
      </c>
      <c r="U173" s="324"/>
      <c r="V173" s="333" t="s">
        <v>4044</v>
      </c>
    </row>
    <row r="174" spans="1:23" s="334" customFormat="1">
      <c r="A174" s="319"/>
      <c r="B174" s="320">
        <v>33603</v>
      </c>
      <c r="C174" s="321">
        <v>203760</v>
      </c>
      <c r="D174" s="321">
        <v>2</v>
      </c>
      <c r="E174" s="322">
        <v>61144</v>
      </c>
      <c r="F174" s="323" t="s">
        <v>3840</v>
      </c>
      <c r="G174" s="324"/>
      <c r="H174" s="325">
        <v>15450</v>
      </c>
      <c r="I174" s="360"/>
      <c r="J174" s="361"/>
      <c r="K174" s="328">
        <v>98451.85</v>
      </c>
      <c r="L174" s="319" t="s">
        <v>1330</v>
      </c>
      <c r="M174" s="328"/>
      <c r="N174" s="328"/>
      <c r="O174" s="329">
        <v>203760</v>
      </c>
      <c r="P174" s="330" t="s">
        <v>3952</v>
      </c>
      <c r="Q174" s="331">
        <v>1137</v>
      </c>
      <c r="R174" s="332" t="s">
        <v>3992</v>
      </c>
      <c r="S174" s="327">
        <v>99999</v>
      </c>
      <c r="T174" s="327">
        <v>70</v>
      </c>
      <c r="U174" s="324"/>
      <c r="V174" s="333" t="s">
        <v>4044</v>
      </c>
    </row>
    <row r="175" spans="1:23" s="334" customFormat="1">
      <c r="A175" s="319"/>
      <c r="B175" s="320">
        <v>33603</v>
      </c>
      <c r="C175" s="321">
        <v>203760</v>
      </c>
      <c r="D175" s="321">
        <v>2</v>
      </c>
      <c r="E175" s="359">
        <v>61145</v>
      </c>
      <c r="F175" s="323" t="s">
        <v>3837</v>
      </c>
      <c r="G175" s="324"/>
      <c r="H175" s="325">
        <v>11988.02</v>
      </c>
      <c r="I175" s="326"/>
      <c r="J175" s="327"/>
      <c r="K175" s="349">
        <v>634321.79</v>
      </c>
      <c r="L175" s="327" t="s">
        <v>1330</v>
      </c>
      <c r="M175" s="328"/>
      <c r="N175" s="328"/>
      <c r="O175" s="329">
        <v>203760</v>
      </c>
      <c r="P175" s="330" t="s">
        <v>3952</v>
      </c>
      <c r="Q175" s="331">
        <v>1175</v>
      </c>
      <c r="R175" s="332" t="s">
        <v>3975</v>
      </c>
      <c r="S175" s="327">
        <v>99999</v>
      </c>
      <c r="T175" s="327">
        <v>70</v>
      </c>
      <c r="U175" s="324"/>
      <c r="V175" s="333" t="s">
        <v>4044</v>
      </c>
    </row>
    <row r="176" spans="1:23" s="334" customFormat="1">
      <c r="A176" s="319"/>
      <c r="B176" s="320">
        <v>33603</v>
      </c>
      <c r="C176" s="321">
        <v>203760</v>
      </c>
      <c r="D176" s="321">
        <v>2</v>
      </c>
      <c r="E176" s="359">
        <v>61146</v>
      </c>
      <c r="F176" s="323" t="s">
        <v>3828</v>
      </c>
      <c r="G176" s="324"/>
      <c r="H176" s="325">
        <v>1870</v>
      </c>
      <c r="I176" s="326"/>
      <c r="J176" s="327"/>
      <c r="K176" s="327"/>
      <c r="L176" s="327"/>
      <c r="M176" s="328"/>
      <c r="N176" s="328"/>
      <c r="O176" s="329">
        <v>203760</v>
      </c>
      <c r="P176" s="330" t="s">
        <v>3952</v>
      </c>
      <c r="Q176" s="331">
        <v>1229</v>
      </c>
      <c r="R176" s="332" t="s">
        <v>3982</v>
      </c>
      <c r="S176" s="327">
        <v>99999</v>
      </c>
      <c r="T176" s="327">
        <v>70</v>
      </c>
      <c r="U176" s="324"/>
      <c r="V176" s="333" t="s">
        <v>4044</v>
      </c>
    </row>
    <row r="177" spans="1:23" s="334" customFormat="1">
      <c r="A177" s="319"/>
      <c r="B177" s="320">
        <v>33603</v>
      </c>
      <c r="C177" s="321">
        <v>203760</v>
      </c>
      <c r="D177" s="321">
        <v>2</v>
      </c>
      <c r="E177" s="359">
        <v>61147</v>
      </c>
      <c r="F177" s="323" t="s">
        <v>3861</v>
      </c>
      <c r="G177" s="324"/>
      <c r="H177" s="325">
        <v>53478.3</v>
      </c>
      <c r="I177" s="326"/>
      <c r="J177" s="327"/>
      <c r="K177" s="327"/>
      <c r="L177" s="327"/>
      <c r="M177" s="328"/>
      <c r="N177" s="328"/>
      <c r="O177" s="329">
        <v>203760</v>
      </c>
      <c r="P177" s="330" t="s">
        <v>3952</v>
      </c>
      <c r="Q177" s="331">
        <v>1175</v>
      </c>
      <c r="R177" s="332" t="s">
        <v>3975</v>
      </c>
      <c r="S177" s="327">
        <v>99999</v>
      </c>
      <c r="T177" s="327">
        <v>70</v>
      </c>
      <c r="U177" s="324"/>
      <c r="V177" s="333" t="s">
        <v>4044</v>
      </c>
    </row>
    <row r="178" spans="1:23" s="334" customFormat="1">
      <c r="A178" s="319"/>
      <c r="B178" s="320">
        <v>33603</v>
      </c>
      <c r="C178" s="321">
        <v>203760</v>
      </c>
      <c r="D178" s="321">
        <v>2</v>
      </c>
      <c r="E178" s="359">
        <v>61149</v>
      </c>
      <c r="F178" s="323" t="s">
        <v>3869</v>
      </c>
      <c r="G178" s="324"/>
      <c r="H178" s="325">
        <v>160479.22</v>
      </c>
      <c r="I178" s="326"/>
      <c r="J178" s="327"/>
      <c r="K178" s="327"/>
      <c r="L178" s="327"/>
      <c r="M178" s="328"/>
      <c r="N178" s="328"/>
      <c r="O178" s="329">
        <v>203760</v>
      </c>
      <c r="P178" s="330" t="s">
        <v>3952</v>
      </c>
      <c r="Q178" s="331">
        <v>1229</v>
      </c>
      <c r="R178" s="332" t="s">
        <v>3982</v>
      </c>
      <c r="S178" s="327">
        <v>99999</v>
      </c>
      <c r="T178" s="327">
        <v>70</v>
      </c>
      <c r="U178" s="324"/>
      <c r="V178" s="333" t="s">
        <v>4044</v>
      </c>
    </row>
    <row r="179" spans="1:23" s="334" customFormat="1">
      <c r="A179" s="319"/>
      <c r="B179" s="320">
        <v>33603</v>
      </c>
      <c r="C179" s="321">
        <v>203760</v>
      </c>
      <c r="D179" s="321">
        <v>2</v>
      </c>
      <c r="E179" s="359">
        <v>61152</v>
      </c>
      <c r="F179" s="323" t="s">
        <v>3844</v>
      </c>
      <c r="G179" s="324"/>
      <c r="H179" s="325">
        <v>18290.7</v>
      </c>
      <c r="I179" s="326"/>
      <c r="J179" s="327"/>
      <c r="K179" s="349">
        <v>64085</v>
      </c>
      <c r="L179" s="327" t="s">
        <v>1330</v>
      </c>
      <c r="M179" s="328"/>
      <c r="N179" s="328"/>
      <c r="O179" s="329">
        <v>203760</v>
      </c>
      <c r="P179" s="330" t="s">
        <v>3952</v>
      </c>
      <c r="Q179" s="331">
        <v>1137</v>
      </c>
      <c r="R179" s="332" t="s">
        <v>3992</v>
      </c>
      <c r="S179" s="327">
        <v>99999</v>
      </c>
      <c r="T179" s="327">
        <v>70</v>
      </c>
      <c r="U179" s="324"/>
      <c r="V179" s="333" t="s">
        <v>4044</v>
      </c>
    </row>
    <row r="180" spans="1:23" s="318" customFormat="1">
      <c r="A180" s="315"/>
      <c r="B180" s="316">
        <v>33645</v>
      </c>
      <c r="C180" s="317">
        <v>203760</v>
      </c>
      <c r="D180" s="317">
        <v>2</v>
      </c>
      <c r="E180" s="335">
        <v>59632</v>
      </c>
      <c r="F180" s="336" t="s">
        <v>3673</v>
      </c>
      <c r="G180" s="337"/>
      <c r="H180" s="338">
        <v>2270</v>
      </c>
      <c r="I180" s="339"/>
      <c r="J180" s="340"/>
      <c r="K180" s="340"/>
      <c r="L180" s="340"/>
      <c r="M180" s="341"/>
      <c r="N180" s="341"/>
      <c r="O180" s="342">
        <v>203760</v>
      </c>
      <c r="P180" s="343" t="s">
        <v>3952</v>
      </c>
      <c r="Q180" s="344">
        <v>1204</v>
      </c>
      <c r="R180" s="345" t="s">
        <v>3967</v>
      </c>
      <c r="S180" s="340">
        <v>99999</v>
      </c>
      <c r="T180" s="340">
        <v>70</v>
      </c>
      <c r="U180" s="337"/>
      <c r="V180" s="346" t="s">
        <v>4042</v>
      </c>
      <c r="W180" s="318" t="s">
        <v>4055</v>
      </c>
    </row>
    <row r="181" spans="1:23" s="318" customFormat="1">
      <c r="A181" s="315"/>
      <c r="B181" s="316">
        <v>33645</v>
      </c>
      <c r="C181" s="317">
        <v>203760</v>
      </c>
      <c r="D181" s="317">
        <v>2</v>
      </c>
      <c r="E181" s="335">
        <v>59633</v>
      </c>
      <c r="F181" s="336" t="s">
        <v>3675</v>
      </c>
      <c r="G181" s="337"/>
      <c r="H181" s="338">
        <v>3740</v>
      </c>
      <c r="I181" s="339"/>
      <c r="J181" s="340"/>
      <c r="K181" s="340"/>
      <c r="L181" s="340"/>
      <c r="M181" s="341"/>
      <c r="N181" s="341"/>
      <c r="O181" s="342">
        <v>203760</v>
      </c>
      <c r="P181" s="343" t="s">
        <v>3952</v>
      </c>
      <c r="Q181" s="344">
        <v>1204</v>
      </c>
      <c r="R181" s="345" t="s">
        <v>3967</v>
      </c>
      <c r="S181" s="340">
        <v>99999</v>
      </c>
      <c r="T181" s="340">
        <v>70</v>
      </c>
      <c r="U181" s="337"/>
      <c r="V181" s="346" t="s">
        <v>4042</v>
      </c>
      <c r="W181" s="318" t="s">
        <v>4055</v>
      </c>
    </row>
    <row r="182" spans="1:23" s="318" customFormat="1">
      <c r="A182" s="315"/>
      <c r="B182" s="316">
        <v>33645</v>
      </c>
      <c r="C182" s="317">
        <v>203760</v>
      </c>
      <c r="D182" s="317">
        <v>2</v>
      </c>
      <c r="E182" s="335">
        <v>59795</v>
      </c>
      <c r="F182" s="336" t="s">
        <v>3674</v>
      </c>
      <c r="G182" s="337"/>
      <c r="H182" s="338">
        <v>2760</v>
      </c>
      <c r="I182" s="339"/>
      <c r="J182" s="340"/>
      <c r="K182" s="347">
        <v>87995.42</v>
      </c>
      <c r="L182" s="340" t="s">
        <v>1330</v>
      </c>
      <c r="M182" s="341"/>
      <c r="N182" s="341"/>
      <c r="O182" s="342">
        <v>203760</v>
      </c>
      <c r="P182" s="343" t="s">
        <v>3952</v>
      </c>
      <c r="Q182" s="344">
        <v>1204</v>
      </c>
      <c r="R182" s="345" t="s">
        <v>3967</v>
      </c>
      <c r="S182" s="340">
        <v>99999</v>
      </c>
      <c r="T182" s="340">
        <v>70</v>
      </c>
      <c r="U182" s="337"/>
      <c r="V182" s="346" t="s">
        <v>4042</v>
      </c>
      <c r="W182" s="318" t="s">
        <v>4055</v>
      </c>
    </row>
    <row r="183" spans="1:23">
      <c r="B183" s="282">
        <v>33756</v>
      </c>
      <c r="C183" s="283">
        <v>203760</v>
      </c>
      <c r="D183" s="283">
        <v>5</v>
      </c>
      <c r="E183" s="284">
        <v>60292</v>
      </c>
      <c r="F183" s="285" t="s">
        <v>3701</v>
      </c>
      <c r="G183" s="286"/>
      <c r="H183" s="287">
        <v>5422.55</v>
      </c>
      <c r="I183" s="290"/>
      <c r="J183" s="291"/>
      <c r="K183" s="292">
        <v>8800</v>
      </c>
      <c r="L183" s="291" t="s">
        <v>1330</v>
      </c>
      <c r="M183" s="262"/>
      <c r="N183" s="262"/>
      <c r="O183" s="300">
        <v>203760</v>
      </c>
      <c r="P183" s="301" t="s">
        <v>3952</v>
      </c>
      <c r="Q183" s="302">
        <v>1350</v>
      </c>
      <c r="R183" s="303" t="s">
        <v>3996</v>
      </c>
      <c r="S183" s="291">
        <v>99999</v>
      </c>
      <c r="T183" s="291">
        <v>70</v>
      </c>
      <c r="U183" s="286"/>
      <c r="V183" s="304" t="s">
        <v>4037</v>
      </c>
      <c r="W183" s="261" t="s">
        <v>4078</v>
      </c>
    </row>
    <row r="184" spans="1:23" s="318" customFormat="1">
      <c r="A184" s="315"/>
      <c r="B184" s="316">
        <v>33756</v>
      </c>
      <c r="C184" s="317">
        <v>203760</v>
      </c>
      <c r="D184" s="317">
        <v>5</v>
      </c>
      <c r="E184" s="335">
        <v>60549</v>
      </c>
      <c r="F184" s="336" t="s">
        <v>1854</v>
      </c>
      <c r="G184" s="337"/>
      <c r="H184" s="338">
        <v>18596.05</v>
      </c>
      <c r="I184" s="339"/>
      <c r="J184" s="340"/>
      <c r="K184" s="347">
        <v>7659.39</v>
      </c>
      <c r="L184" s="340" t="s">
        <v>1330</v>
      </c>
      <c r="M184" s="341"/>
      <c r="N184" s="341"/>
      <c r="O184" s="342">
        <v>203760</v>
      </c>
      <c r="P184" s="343" t="s">
        <v>3952</v>
      </c>
      <c r="Q184" s="344">
        <v>1230</v>
      </c>
      <c r="R184" s="345" t="s">
        <v>3988</v>
      </c>
      <c r="S184" s="340">
        <v>99999</v>
      </c>
      <c r="T184" s="340">
        <v>70</v>
      </c>
      <c r="U184" s="340" t="s">
        <v>3943</v>
      </c>
      <c r="V184" s="346" t="s">
        <v>4046</v>
      </c>
      <c r="W184" s="318" t="s">
        <v>4054</v>
      </c>
    </row>
    <row r="185" spans="1:23" s="318" customFormat="1">
      <c r="A185" s="315"/>
      <c r="B185" s="316">
        <v>34033</v>
      </c>
      <c r="C185" s="317"/>
      <c r="D185" s="317">
        <v>1</v>
      </c>
      <c r="E185" s="335">
        <v>60790</v>
      </c>
      <c r="F185" s="336" t="s">
        <v>2066</v>
      </c>
      <c r="G185" s="337"/>
      <c r="H185" s="338">
        <v>98332.07</v>
      </c>
      <c r="I185" s="339"/>
      <c r="J185" s="340"/>
      <c r="K185" s="340"/>
      <c r="L185" s="340"/>
      <c r="M185" s="341"/>
      <c r="N185" s="341"/>
      <c r="O185" s="342">
        <v>203760</v>
      </c>
      <c r="P185" s="343" t="s">
        <v>3952</v>
      </c>
      <c r="Q185" s="344">
        <v>1273</v>
      </c>
      <c r="R185" s="345" t="s">
        <v>3962</v>
      </c>
      <c r="S185" s="340">
        <v>99999</v>
      </c>
      <c r="T185" s="340">
        <v>70</v>
      </c>
      <c r="U185" s="337"/>
      <c r="V185" s="346" t="s">
        <v>4046</v>
      </c>
      <c r="W185" s="318" t="s">
        <v>4054</v>
      </c>
    </row>
    <row r="186" spans="1:23">
      <c r="B186" s="282">
        <v>34089</v>
      </c>
      <c r="C186" s="283"/>
      <c r="D186" s="283">
        <v>1</v>
      </c>
      <c r="E186" s="284">
        <v>61161</v>
      </c>
      <c r="F186" s="285" t="s">
        <v>2067</v>
      </c>
      <c r="G186" s="286"/>
      <c r="H186" s="287">
        <v>54460</v>
      </c>
      <c r="I186" s="290"/>
      <c r="J186" s="291"/>
      <c r="K186" s="291"/>
      <c r="L186" s="291"/>
      <c r="M186" s="262"/>
      <c r="N186" s="262"/>
      <c r="O186" s="300">
        <v>203760</v>
      </c>
      <c r="P186" s="301" t="s">
        <v>3952</v>
      </c>
      <c r="Q186" s="302">
        <v>1166</v>
      </c>
      <c r="R186" s="303" t="s">
        <v>3969</v>
      </c>
      <c r="S186" s="291">
        <v>99999</v>
      </c>
      <c r="T186" s="291">
        <v>70</v>
      </c>
      <c r="U186" s="286"/>
      <c r="V186" s="304" t="s">
        <v>4044</v>
      </c>
      <c r="W186" s="261" t="s">
        <v>4104</v>
      </c>
    </row>
    <row r="187" spans="1:23" s="318" customFormat="1">
      <c r="A187" s="315"/>
      <c r="B187" s="316">
        <v>34150</v>
      </c>
      <c r="C187" s="317"/>
      <c r="D187" s="317">
        <v>1</v>
      </c>
      <c r="E187" s="335">
        <v>60441</v>
      </c>
      <c r="F187" s="336" t="s">
        <v>248</v>
      </c>
      <c r="G187" s="337"/>
      <c r="H187" s="338">
        <v>8925</v>
      </c>
      <c r="I187" s="339"/>
      <c r="J187" s="340"/>
      <c r="K187" s="340"/>
      <c r="L187" s="340"/>
      <c r="M187" s="341"/>
      <c r="N187" s="341"/>
      <c r="O187" s="342">
        <v>203760</v>
      </c>
      <c r="P187" s="343" t="s">
        <v>3952</v>
      </c>
      <c r="Q187" s="344">
        <v>1272</v>
      </c>
      <c r="R187" s="345" t="s">
        <v>3974</v>
      </c>
      <c r="S187" s="340">
        <v>99999</v>
      </c>
      <c r="T187" s="340">
        <v>70</v>
      </c>
      <c r="U187" s="337"/>
      <c r="V187" s="346" t="s">
        <v>4046</v>
      </c>
      <c r="W187" s="318" t="s">
        <v>4054</v>
      </c>
    </row>
    <row r="188" spans="1:23" s="334" customFormat="1">
      <c r="A188" s="319"/>
      <c r="B188" s="320">
        <v>34303</v>
      </c>
      <c r="C188" s="321"/>
      <c r="D188" s="321">
        <v>1</v>
      </c>
      <c r="E188" s="322">
        <v>59959</v>
      </c>
      <c r="F188" s="323" t="s">
        <v>1638</v>
      </c>
      <c r="G188" s="324"/>
      <c r="H188" s="325">
        <v>61603.78</v>
      </c>
      <c r="I188" s="326"/>
      <c r="J188" s="327"/>
      <c r="K188" s="327"/>
      <c r="L188" s="327"/>
      <c r="M188" s="328"/>
      <c r="N188" s="328"/>
      <c r="O188" s="329">
        <v>203760</v>
      </c>
      <c r="P188" s="330" t="s">
        <v>3952</v>
      </c>
      <c r="Q188" s="331">
        <v>1166</v>
      </c>
      <c r="R188" s="332" t="s">
        <v>3969</v>
      </c>
      <c r="S188" s="327">
        <v>99999</v>
      </c>
      <c r="T188" s="327">
        <v>70</v>
      </c>
      <c r="U188" s="324"/>
      <c r="V188" s="333" t="s">
        <v>4044</v>
      </c>
    </row>
    <row r="189" spans="1:23" s="318" customFormat="1">
      <c r="A189" s="315"/>
      <c r="B189" s="316">
        <v>34303</v>
      </c>
      <c r="C189" s="317">
        <v>203760</v>
      </c>
      <c r="D189" s="317">
        <v>2</v>
      </c>
      <c r="E189" s="335">
        <v>60329</v>
      </c>
      <c r="F189" s="336" t="s">
        <v>1635</v>
      </c>
      <c r="G189" s="337"/>
      <c r="H189" s="338">
        <v>25276</v>
      </c>
      <c r="I189" s="339"/>
      <c r="J189" s="340"/>
      <c r="K189" s="340"/>
      <c r="L189" s="340"/>
      <c r="M189" s="341"/>
      <c r="N189" s="341"/>
      <c r="O189" s="342">
        <v>203760</v>
      </c>
      <c r="P189" s="343" t="s">
        <v>3952</v>
      </c>
      <c r="Q189" s="344">
        <v>1230</v>
      </c>
      <c r="R189" s="345" t="s">
        <v>3988</v>
      </c>
      <c r="S189" s="340">
        <v>99999</v>
      </c>
      <c r="T189" s="340">
        <v>70</v>
      </c>
      <c r="U189" s="337"/>
      <c r="V189" s="346" t="s">
        <v>4046</v>
      </c>
      <c r="W189" s="318" t="s">
        <v>4054</v>
      </c>
    </row>
    <row r="190" spans="1:23">
      <c r="B190" s="282">
        <v>34380</v>
      </c>
      <c r="C190" s="283">
        <v>203760</v>
      </c>
      <c r="D190" s="283">
        <v>5</v>
      </c>
      <c r="E190" s="284">
        <v>60586</v>
      </c>
      <c r="F190" s="285" t="s">
        <v>2071</v>
      </c>
      <c r="G190" s="286"/>
      <c r="H190" s="287">
        <v>6974.6</v>
      </c>
      <c r="I190" s="290"/>
      <c r="J190" s="291"/>
      <c r="K190" s="291"/>
      <c r="L190" s="291"/>
      <c r="M190" s="262"/>
      <c r="N190" s="262"/>
      <c r="O190" s="300">
        <v>203760</v>
      </c>
      <c r="P190" s="301" t="s">
        <v>3952</v>
      </c>
      <c r="Q190" s="302">
        <v>1275</v>
      </c>
      <c r="R190" s="303" t="s">
        <v>3964</v>
      </c>
      <c r="S190" s="291">
        <v>99999</v>
      </c>
      <c r="T190" s="291">
        <v>70</v>
      </c>
      <c r="U190" s="286"/>
      <c r="V190" s="304" t="s">
        <v>4044</v>
      </c>
      <c r="W190" s="261" t="s">
        <v>4105</v>
      </c>
    </row>
    <row r="191" spans="1:23" s="318" customFormat="1">
      <c r="A191" s="315"/>
      <c r="B191" s="316">
        <v>34486</v>
      </c>
      <c r="C191" s="317"/>
      <c r="D191" s="317">
        <v>1</v>
      </c>
      <c r="E191" s="348">
        <v>66405</v>
      </c>
      <c r="F191" s="336" t="s">
        <v>36</v>
      </c>
      <c r="G191" s="337"/>
      <c r="H191" s="338">
        <v>3275</v>
      </c>
      <c r="I191" s="339"/>
      <c r="J191" s="340"/>
      <c r="K191" s="340"/>
      <c r="L191" s="340"/>
      <c r="M191" s="341"/>
      <c r="N191" s="341"/>
      <c r="O191" s="342">
        <v>203760</v>
      </c>
      <c r="P191" s="343" t="s">
        <v>3952</v>
      </c>
      <c r="Q191" s="344">
        <v>1081</v>
      </c>
      <c r="R191" s="345" t="s">
        <v>4001</v>
      </c>
      <c r="S191" s="340">
        <v>99999</v>
      </c>
      <c r="T191" s="340">
        <v>70</v>
      </c>
      <c r="U191" s="337"/>
      <c r="V191" s="346" t="s">
        <v>4046</v>
      </c>
      <c r="W191" s="318" t="s">
        <v>4054</v>
      </c>
    </row>
    <row r="192" spans="1:23">
      <c r="B192" s="282">
        <v>34515</v>
      </c>
      <c r="C192" s="283">
        <v>203760</v>
      </c>
      <c r="D192" s="283">
        <v>5</v>
      </c>
      <c r="E192" s="284">
        <v>60129</v>
      </c>
      <c r="F192" s="285" t="s">
        <v>870</v>
      </c>
      <c r="G192" s="286"/>
      <c r="H192" s="287">
        <v>3596</v>
      </c>
      <c r="I192" s="290"/>
      <c r="J192" s="291"/>
      <c r="K192" s="292">
        <v>12599.27</v>
      </c>
      <c r="L192" s="291" t="s">
        <v>1330</v>
      </c>
      <c r="M192" s="262"/>
      <c r="N192" s="262"/>
      <c r="O192" s="300">
        <v>203760</v>
      </c>
      <c r="P192" s="301" t="s">
        <v>3952</v>
      </c>
      <c r="Q192" s="302">
        <v>1201</v>
      </c>
      <c r="R192" s="303" t="s">
        <v>3986</v>
      </c>
      <c r="S192" s="291">
        <v>99999</v>
      </c>
      <c r="T192" s="291">
        <v>70</v>
      </c>
      <c r="U192" s="286"/>
      <c r="V192" s="304" t="s">
        <v>4044</v>
      </c>
      <c r="W192" s="261" t="s">
        <v>4106</v>
      </c>
    </row>
    <row r="193" spans="1:23" s="318" customFormat="1">
      <c r="A193" s="315"/>
      <c r="B193" s="316">
        <v>34516</v>
      </c>
      <c r="C193" s="317">
        <v>203760</v>
      </c>
      <c r="D193" s="317">
        <v>2</v>
      </c>
      <c r="E193" s="335">
        <v>68167</v>
      </c>
      <c r="F193" s="336" t="s">
        <v>876</v>
      </c>
      <c r="G193" s="337"/>
      <c r="H193" s="338">
        <v>152089</v>
      </c>
      <c r="I193" s="339"/>
      <c r="J193" s="340"/>
      <c r="K193" s="347">
        <v>65504.81</v>
      </c>
      <c r="L193" s="340" t="s">
        <v>1330</v>
      </c>
      <c r="M193" s="341"/>
      <c r="N193" s="341"/>
      <c r="O193" s="342">
        <v>203760</v>
      </c>
      <c r="P193" s="343" t="s">
        <v>3952</v>
      </c>
      <c r="Q193" s="344">
        <v>1313</v>
      </c>
      <c r="R193" s="345" t="s">
        <v>4002</v>
      </c>
      <c r="S193" s="340">
        <v>99999</v>
      </c>
      <c r="T193" s="340">
        <v>70</v>
      </c>
      <c r="U193" s="337"/>
      <c r="V193" s="346" t="s">
        <v>4042</v>
      </c>
      <c r="W193" s="318" t="s">
        <v>4057</v>
      </c>
    </row>
    <row r="194" spans="1:23" s="318" customFormat="1">
      <c r="A194" s="315"/>
      <c r="B194" s="316">
        <v>34516</v>
      </c>
      <c r="C194" s="317"/>
      <c r="D194" s="317">
        <v>1</v>
      </c>
      <c r="E194" s="335">
        <v>69971</v>
      </c>
      <c r="F194" s="336" t="s">
        <v>875</v>
      </c>
      <c r="G194" s="337"/>
      <c r="H194" s="338">
        <v>69080.960000000006</v>
      </c>
      <c r="I194" s="339"/>
      <c r="J194" s="340"/>
      <c r="K194" s="340"/>
      <c r="L194" s="340"/>
      <c r="M194" s="341"/>
      <c r="N194" s="341"/>
      <c r="O194" s="342">
        <v>203760</v>
      </c>
      <c r="P194" s="343" t="s">
        <v>3952</v>
      </c>
      <c r="Q194" s="344">
        <v>1177</v>
      </c>
      <c r="R194" s="345" t="s">
        <v>3990</v>
      </c>
      <c r="S194" s="340">
        <v>99999</v>
      </c>
      <c r="T194" s="340">
        <v>70</v>
      </c>
      <c r="U194" s="337"/>
      <c r="V194" s="346" t="s">
        <v>4044</v>
      </c>
      <c r="W194" s="318" t="s">
        <v>4100</v>
      </c>
    </row>
    <row r="195" spans="1:23">
      <c r="B195" s="282">
        <v>34516</v>
      </c>
      <c r="C195" s="283">
        <v>203760</v>
      </c>
      <c r="D195" s="283">
        <v>2</v>
      </c>
      <c r="E195" s="284">
        <v>69972</v>
      </c>
      <c r="F195" s="285" t="s">
        <v>874</v>
      </c>
      <c r="G195" s="286"/>
      <c r="H195" s="287">
        <v>38497</v>
      </c>
      <c r="I195" s="290"/>
      <c r="J195" s="291"/>
      <c r="K195" s="292">
        <v>76343.009999999995</v>
      </c>
      <c r="L195" s="291" t="s">
        <v>1330</v>
      </c>
      <c r="M195" s="262"/>
      <c r="N195" s="262"/>
      <c r="O195" s="300">
        <v>203760</v>
      </c>
      <c r="P195" s="301" t="s">
        <v>3952</v>
      </c>
      <c r="Q195" s="302">
        <v>1272</v>
      </c>
      <c r="R195" s="303" t="s">
        <v>3974</v>
      </c>
      <c r="S195" s="291">
        <v>99999</v>
      </c>
      <c r="T195" s="291">
        <v>70</v>
      </c>
      <c r="U195" s="286"/>
      <c r="V195" s="304" t="s">
        <v>4038</v>
      </c>
      <c r="W195" s="261" t="s">
        <v>4101</v>
      </c>
    </row>
    <row r="196" spans="1:23" s="318" customFormat="1">
      <c r="A196" s="315"/>
      <c r="B196" s="316">
        <v>34516</v>
      </c>
      <c r="C196" s="317">
        <v>203760</v>
      </c>
      <c r="D196" s="317">
        <v>2</v>
      </c>
      <c r="E196" s="335">
        <v>69975</v>
      </c>
      <c r="F196" s="336" t="s">
        <v>88</v>
      </c>
      <c r="G196" s="337"/>
      <c r="H196" s="338">
        <v>8160</v>
      </c>
      <c r="I196" s="339"/>
      <c r="J196" s="340"/>
      <c r="K196" s="347">
        <v>20831.36</v>
      </c>
      <c r="L196" s="340" t="s">
        <v>1330</v>
      </c>
      <c r="M196" s="341"/>
      <c r="N196" s="341"/>
      <c r="O196" s="342">
        <v>203760</v>
      </c>
      <c r="P196" s="343" t="s">
        <v>3952</v>
      </c>
      <c r="Q196" s="344">
        <v>1283</v>
      </c>
      <c r="R196" s="345" t="s">
        <v>3963</v>
      </c>
      <c r="S196" s="340">
        <v>99999</v>
      </c>
      <c r="T196" s="340">
        <v>70</v>
      </c>
      <c r="U196" s="337"/>
      <c r="V196" s="346" t="s">
        <v>4046</v>
      </c>
      <c r="W196" s="318" t="s">
        <v>4054</v>
      </c>
    </row>
    <row r="197" spans="1:23" s="334" customFormat="1">
      <c r="A197" s="319"/>
      <c r="B197" s="320">
        <v>34577</v>
      </c>
      <c r="C197" s="321"/>
      <c r="D197" s="321">
        <v>1</v>
      </c>
      <c r="E197" s="322">
        <v>61275</v>
      </c>
      <c r="F197" s="323" t="s">
        <v>2074</v>
      </c>
      <c r="G197" s="324"/>
      <c r="H197" s="325">
        <v>60399.66</v>
      </c>
      <c r="I197" s="326"/>
      <c r="J197" s="327"/>
      <c r="K197" s="327"/>
      <c r="L197" s="327"/>
      <c r="M197" s="328"/>
      <c r="N197" s="328"/>
      <c r="O197" s="329">
        <v>203760</v>
      </c>
      <c r="P197" s="330" t="s">
        <v>3952</v>
      </c>
      <c r="Q197" s="331">
        <v>1166</v>
      </c>
      <c r="R197" s="332" t="s">
        <v>3969</v>
      </c>
      <c r="S197" s="327">
        <v>99999</v>
      </c>
      <c r="T197" s="327">
        <v>70</v>
      </c>
      <c r="U197" s="324"/>
      <c r="V197" s="333" t="s">
        <v>4044</v>
      </c>
    </row>
    <row r="198" spans="1:23" s="334" customFormat="1">
      <c r="A198" s="319"/>
      <c r="B198" s="320">
        <v>34577</v>
      </c>
      <c r="C198" s="321">
        <v>203760</v>
      </c>
      <c r="D198" s="321">
        <v>5</v>
      </c>
      <c r="E198" s="322">
        <v>61276</v>
      </c>
      <c r="F198" s="323" t="s">
        <v>888</v>
      </c>
      <c r="G198" s="324"/>
      <c r="H198" s="325">
        <v>61071</v>
      </c>
      <c r="I198" s="326"/>
      <c r="J198" s="327"/>
      <c r="K198" s="349">
        <v>105656.26</v>
      </c>
      <c r="L198" s="327" t="s">
        <v>1330</v>
      </c>
      <c r="M198" s="328"/>
      <c r="N198" s="328"/>
      <c r="O198" s="329">
        <v>203760</v>
      </c>
      <c r="P198" s="330" t="s">
        <v>3952</v>
      </c>
      <c r="Q198" s="331">
        <v>1230</v>
      </c>
      <c r="R198" s="332" t="s">
        <v>3988</v>
      </c>
      <c r="S198" s="327">
        <v>99999</v>
      </c>
      <c r="T198" s="327">
        <v>70</v>
      </c>
      <c r="U198" s="327" t="s">
        <v>3943</v>
      </c>
      <c r="V198" s="333" t="s">
        <v>4044</v>
      </c>
    </row>
    <row r="199" spans="1:23" s="334" customFormat="1">
      <c r="A199" s="319"/>
      <c r="B199" s="320">
        <v>34622</v>
      </c>
      <c r="C199" s="321"/>
      <c r="D199" s="321">
        <v>1</v>
      </c>
      <c r="E199" s="322">
        <v>60128</v>
      </c>
      <c r="F199" s="323" t="s">
        <v>2075</v>
      </c>
      <c r="G199" s="324"/>
      <c r="H199" s="325">
        <v>14116</v>
      </c>
      <c r="I199" s="326"/>
      <c r="J199" s="327"/>
      <c r="K199" s="349">
        <v>52206.62</v>
      </c>
      <c r="L199" s="327" t="s">
        <v>1330</v>
      </c>
      <c r="M199" s="328"/>
      <c r="N199" s="328"/>
      <c r="O199" s="329">
        <v>203760</v>
      </c>
      <c r="P199" s="330" t="s">
        <v>3952</v>
      </c>
      <c r="Q199" s="331">
        <v>1275</v>
      </c>
      <c r="R199" s="332" t="s">
        <v>3964</v>
      </c>
      <c r="S199" s="327">
        <v>99999</v>
      </c>
      <c r="T199" s="327">
        <v>70</v>
      </c>
      <c r="U199" s="324"/>
      <c r="V199" s="333" t="s">
        <v>4044</v>
      </c>
    </row>
    <row r="200" spans="1:23">
      <c r="B200" s="282">
        <v>34851</v>
      </c>
      <c r="C200" s="283"/>
      <c r="D200" s="283">
        <v>1</v>
      </c>
      <c r="E200" s="284">
        <v>65910</v>
      </c>
      <c r="F200" s="285" t="s">
        <v>1929</v>
      </c>
      <c r="G200" s="286"/>
      <c r="H200" s="287">
        <v>24081</v>
      </c>
      <c r="I200" s="290"/>
      <c r="J200" s="291"/>
      <c r="K200" s="291"/>
      <c r="L200" s="291"/>
      <c r="M200" s="262"/>
      <c r="N200" s="262"/>
      <c r="O200" s="300">
        <v>203760</v>
      </c>
      <c r="P200" s="301" t="s">
        <v>3952</v>
      </c>
      <c r="Q200" s="302">
        <v>1166</v>
      </c>
      <c r="R200" s="303" t="s">
        <v>3969</v>
      </c>
      <c r="S200" s="291">
        <v>99999</v>
      </c>
      <c r="T200" s="291">
        <v>70</v>
      </c>
      <c r="U200" s="286"/>
      <c r="V200" s="304" t="s">
        <v>4044</v>
      </c>
      <c r="W200" s="261" t="s">
        <v>4102</v>
      </c>
    </row>
    <row r="201" spans="1:23" s="318" customFormat="1">
      <c r="A201" s="315"/>
      <c r="B201" s="316">
        <v>34926</v>
      </c>
      <c r="C201" s="317"/>
      <c r="D201" s="317">
        <v>1</v>
      </c>
      <c r="E201" s="335">
        <v>67677</v>
      </c>
      <c r="F201" s="336" t="s">
        <v>2078</v>
      </c>
      <c r="G201" s="337"/>
      <c r="H201" s="338">
        <v>27400</v>
      </c>
      <c r="I201" s="339"/>
      <c r="J201" s="340"/>
      <c r="K201" s="347">
        <v>20096.099999999999</v>
      </c>
      <c r="L201" s="340" t="s">
        <v>1330</v>
      </c>
      <c r="M201" s="341"/>
      <c r="N201" s="341"/>
      <c r="O201" s="342">
        <v>203760</v>
      </c>
      <c r="P201" s="343" t="s">
        <v>3952</v>
      </c>
      <c r="Q201" s="344">
        <v>1273</v>
      </c>
      <c r="R201" s="345" t="s">
        <v>3962</v>
      </c>
      <c r="S201" s="340">
        <v>99999</v>
      </c>
      <c r="T201" s="340">
        <v>70</v>
      </c>
      <c r="U201" s="337"/>
      <c r="V201" s="346" t="s">
        <v>4046</v>
      </c>
      <c r="W201" s="318" t="s">
        <v>4054</v>
      </c>
    </row>
    <row r="202" spans="1:23" s="318" customFormat="1">
      <c r="A202" s="315"/>
      <c r="B202" s="316">
        <v>35063</v>
      </c>
      <c r="C202" s="317">
        <v>203760</v>
      </c>
      <c r="D202" s="317">
        <v>2</v>
      </c>
      <c r="E202" s="335">
        <v>61662</v>
      </c>
      <c r="F202" s="336" t="s">
        <v>2716</v>
      </c>
      <c r="G202" s="337"/>
      <c r="H202" s="338">
        <v>10860</v>
      </c>
      <c r="I202" s="339"/>
      <c r="J202" s="340"/>
      <c r="K202" s="340"/>
      <c r="L202" s="340"/>
      <c r="M202" s="341"/>
      <c r="N202" s="341"/>
      <c r="O202" s="342">
        <v>203760</v>
      </c>
      <c r="P202" s="343" t="s">
        <v>3952</v>
      </c>
      <c r="Q202" s="344">
        <v>1239</v>
      </c>
      <c r="R202" s="345" t="s">
        <v>3981</v>
      </c>
      <c r="S202" s="340">
        <v>99999</v>
      </c>
      <c r="T202" s="340">
        <v>70</v>
      </c>
      <c r="U202" s="337"/>
      <c r="V202" s="346" t="s">
        <v>4047</v>
      </c>
      <c r="W202" s="318" t="s">
        <v>4052</v>
      </c>
    </row>
    <row r="203" spans="1:23" s="318" customFormat="1">
      <c r="A203" s="315"/>
      <c r="B203" s="316">
        <v>35064</v>
      </c>
      <c r="C203" s="317">
        <v>203760</v>
      </c>
      <c r="D203" s="317">
        <v>5</v>
      </c>
      <c r="E203" s="335">
        <v>61676</v>
      </c>
      <c r="F203" s="336" t="s">
        <v>693</v>
      </c>
      <c r="G203" s="337"/>
      <c r="H203" s="338">
        <v>47910.26</v>
      </c>
      <c r="I203" s="339">
        <f>SUM(H1:H203)</f>
        <v>25133595.52</v>
      </c>
      <c r="J203" s="340"/>
      <c r="K203" s="347">
        <v>288553.83</v>
      </c>
      <c r="L203" s="340" t="s">
        <v>1330</v>
      </c>
      <c r="M203" s="341"/>
      <c r="N203" s="341"/>
      <c r="O203" s="342">
        <v>203760</v>
      </c>
      <c r="P203" s="343" t="s">
        <v>3952</v>
      </c>
      <c r="Q203" s="344">
        <v>1230</v>
      </c>
      <c r="R203" s="345" t="s">
        <v>3988</v>
      </c>
      <c r="S203" s="340">
        <v>99999</v>
      </c>
      <c r="T203" s="340">
        <v>70</v>
      </c>
      <c r="U203" s="337"/>
      <c r="V203" s="346" t="s">
        <v>4046</v>
      </c>
      <c r="W203" s="318" t="s">
        <v>4054</v>
      </c>
    </row>
    <row r="204" spans="1:23" s="318" customFormat="1">
      <c r="A204" s="315"/>
      <c r="B204" s="316">
        <v>35095</v>
      </c>
      <c r="C204" s="317"/>
      <c r="D204" s="317">
        <v>1</v>
      </c>
      <c r="E204" s="335">
        <v>65960</v>
      </c>
      <c r="F204" s="336" t="s">
        <v>2723</v>
      </c>
      <c r="G204" s="337"/>
      <c r="H204" s="338">
        <v>17867.849999999999</v>
      </c>
      <c r="I204" s="339"/>
      <c r="J204" s="340"/>
      <c r="K204" s="347">
        <v>11309.9</v>
      </c>
      <c r="L204" s="340" t="s">
        <v>1330</v>
      </c>
      <c r="M204" s="341"/>
      <c r="N204" s="341"/>
      <c r="O204" s="342">
        <v>203760</v>
      </c>
      <c r="P204" s="343" t="s">
        <v>3952</v>
      </c>
      <c r="Q204" s="344">
        <v>1137</v>
      </c>
      <c r="R204" s="345" t="s">
        <v>3992</v>
      </c>
      <c r="S204" s="340">
        <v>99999</v>
      </c>
      <c r="T204" s="340">
        <v>70</v>
      </c>
      <c r="U204" s="337"/>
      <c r="V204" s="346" t="s">
        <v>4047</v>
      </c>
      <c r="W204" s="318" t="s">
        <v>4052</v>
      </c>
    </row>
    <row r="205" spans="1:23" s="318" customFormat="1">
      <c r="A205" s="315"/>
      <c r="B205" s="316">
        <v>35124</v>
      </c>
      <c r="C205" s="317">
        <v>203760</v>
      </c>
      <c r="D205" s="317">
        <v>2</v>
      </c>
      <c r="E205" s="335">
        <v>61661</v>
      </c>
      <c r="F205" s="336" t="s">
        <v>2732</v>
      </c>
      <c r="G205" s="337"/>
      <c r="H205" s="338">
        <v>6370</v>
      </c>
      <c r="I205" s="339"/>
      <c r="J205" s="340"/>
      <c r="K205" s="347">
        <v>121153.63</v>
      </c>
      <c r="L205" s="340" t="s">
        <v>1330</v>
      </c>
      <c r="M205" s="341"/>
      <c r="N205" s="341"/>
      <c r="O205" s="342">
        <v>203760</v>
      </c>
      <c r="P205" s="343" t="s">
        <v>3952</v>
      </c>
      <c r="Q205" s="344">
        <v>1085</v>
      </c>
      <c r="R205" s="345" t="s">
        <v>3995</v>
      </c>
      <c r="S205" s="340">
        <v>99999</v>
      </c>
      <c r="T205" s="340">
        <v>70</v>
      </c>
      <c r="U205" s="337"/>
      <c r="V205" s="346" t="s">
        <v>4042</v>
      </c>
      <c r="W205" s="318" t="s">
        <v>4057</v>
      </c>
    </row>
    <row r="206" spans="1:23">
      <c r="B206" s="282">
        <v>35185</v>
      </c>
      <c r="C206" s="283"/>
      <c r="D206" s="283">
        <v>1</v>
      </c>
      <c r="E206" s="284">
        <v>64011</v>
      </c>
      <c r="F206" s="285" t="s">
        <v>271</v>
      </c>
      <c r="G206" s="286"/>
      <c r="H206" s="287">
        <v>64386.89</v>
      </c>
      <c r="I206" s="290"/>
      <c r="J206" s="291"/>
      <c r="K206" s="291"/>
      <c r="L206" s="291"/>
      <c r="M206" s="262"/>
      <c r="N206" s="262"/>
      <c r="O206" s="300">
        <v>203760</v>
      </c>
      <c r="P206" s="301" t="s">
        <v>3952</v>
      </c>
      <c r="Q206" s="302">
        <v>1272</v>
      </c>
      <c r="R206" s="303" t="s">
        <v>3974</v>
      </c>
      <c r="S206" s="291">
        <v>99999</v>
      </c>
      <c r="T206" s="291">
        <v>70</v>
      </c>
      <c r="U206" s="286"/>
      <c r="V206" s="304" t="s">
        <v>4044</v>
      </c>
      <c r="W206" s="261" t="s">
        <v>4103</v>
      </c>
    </row>
    <row r="207" spans="1:23">
      <c r="B207" s="282">
        <v>35185</v>
      </c>
      <c r="C207" s="283"/>
      <c r="D207" s="283">
        <v>1</v>
      </c>
      <c r="E207" s="284">
        <v>64012</v>
      </c>
      <c r="F207" s="285" t="s">
        <v>272</v>
      </c>
      <c r="G207" s="286"/>
      <c r="H207" s="287">
        <v>83702.960000000006</v>
      </c>
      <c r="I207" s="290"/>
      <c r="J207" s="291"/>
      <c r="K207" s="291"/>
      <c r="L207" s="291"/>
      <c r="M207" s="262"/>
      <c r="N207" s="262"/>
      <c r="O207" s="300">
        <v>203760</v>
      </c>
      <c r="P207" s="301" t="s">
        <v>3952</v>
      </c>
      <c r="Q207" s="302">
        <v>1272</v>
      </c>
      <c r="R207" s="303" t="s">
        <v>3974</v>
      </c>
      <c r="S207" s="291">
        <v>99999</v>
      </c>
      <c r="T207" s="291">
        <v>70</v>
      </c>
      <c r="U207" s="286"/>
      <c r="V207" s="304" t="s">
        <v>4044</v>
      </c>
      <c r="W207" s="261" t="s">
        <v>4103</v>
      </c>
    </row>
    <row r="208" spans="1:23">
      <c r="B208" s="282">
        <v>35185</v>
      </c>
      <c r="C208" s="283"/>
      <c r="D208" s="283">
        <v>1</v>
      </c>
      <c r="E208" s="356">
        <v>64013</v>
      </c>
      <c r="F208" s="285" t="s">
        <v>273</v>
      </c>
      <c r="G208" s="286"/>
      <c r="H208" s="287">
        <v>87995.42</v>
      </c>
      <c r="I208" s="290"/>
      <c r="J208" s="291"/>
      <c r="K208" s="291"/>
      <c r="L208" s="291"/>
      <c r="M208" s="262"/>
      <c r="N208" s="262"/>
      <c r="O208" s="300">
        <v>203760</v>
      </c>
      <c r="P208" s="301" t="s">
        <v>3952</v>
      </c>
      <c r="Q208" s="302">
        <v>1273</v>
      </c>
      <c r="R208" s="303" t="s">
        <v>3962</v>
      </c>
      <c r="S208" s="291">
        <v>99999</v>
      </c>
      <c r="T208" s="291">
        <v>70</v>
      </c>
      <c r="U208" s="286"/>
      <c r="V208" s="304" t="s">
        <v>4046</v>
      </c>
      <c r="W208" s="261" t="s">
        <v>4103</v>
      </c>
    </row>
    <row r="209" spans="1:23" s="334" customFormat="1">
      <c r="A209" s="319"/>
      <c r="B209" s="320">
        <v>35389</v>
      </c>
      <c r="C209" s="321"/>
      <c r="D209" s="321">
        <v>1</v>
      </c>
      <c r="E209" s="322">
        <v>66910</v>
      </c>
      <c r="F209" s="323" t="s">
        <v>2947</v>
      </c>
      <c r="G209" s="324"/>
      <c r="H209" s="325">
        <v>36187</v>
      </c>
      <c r="I209" s="326"/>
      <c r="J209" s="327"/>
      <c r="K209" s="349">
        <v>15208.15</v>
      </c>
      <c r="L209" s="327" t="s">
        <v>1330</v>
      </c>
      <c r="M209" s="328"/>
      <c r="N209" s="328"/>
      <c r="O209" s="329">
        <v>203760</v>
      </c>
      <c r="P209" s="330" t="s">
        <v>3952</v>
      </c>
      <c r="Q209" s="331">
        <v>1275</v>
      </c>
      <c r="R209" s="332" t="s">
        <v>3964</v>
      </c>
      <c r="S209" s="327">
        <v>99999</v>
      </c>
      <c r="T209" s="327">
        <v>70</v>
      </c>
      <c r="U209" s="324"/>
      <c r="V209" s="333" t="s">
        <v>4044</v>
      </c>
    </row>
    <row r="210" spans="1:23" s="318" customFormat="1">
      <c r="A210" s="315"/>
      <c r="B210" s="316">
        <v>35395</v>
      </c>
      <c r="C210" s="317">
        <v>203760</v>
      </c>
      <c r="D210" s="317">
        <v>2</v>
      </c>
      <c r="E210" s="335">
        <v>65289</v>
      </c>
      <c r="F210" s="336" t="s">
        <v>816</v>
      </c>
      <c r="G210" s="337"/>
      <c r="H210" s="338">
        <v>187295.17</v>
      </c>
      <c r="I210" s="339">
        <f>SUM(H186:H210)</f>
        <v>1161580.55</v>
      </c>
      <c r="J210" s="340"/>
      <c r="K210" s="347">
        <v>103598.97</v>
      </c>
      <c r="L210" s="340" t="s">
        <v>1330</v>
      </c>
      <c r="M210" s="341"/>
      <c r="N210" s="341"/>
      <c r="O210" s="342">
        <v>203760</v>
      </c>
      <c r="P210" s="343" t="s">
        <v>3952</v>
      </c>
      <c r="Q210" s="344">
        <v>1230</v>
      </c>
      <c r="R210" s="345" t="s">
        <v>3988</v>
      </c>
      <c r="S210" s="340">
        <v>99999</v>
      </c>
      <c r="T210" s="340">
        <v>70</v>
      </c>
      <c r="U210" s="337"/>
      <c r="V210" s="346" t="s">
        <v>4046</v>
      </c>
      <c r="W210" s="318" t="s">
        <v>4054</v>
      </c>
    </row>
    <row r="211" spans="1:23" s="334" customFormat="1">
      <c r="A211" s="319"/>
      <c r="B211" s="320">
        <v>35500</v>
      </c>
      <c r="C211" s="321"/>
      <c r="D211" s="321">
        <v>1</v>
      </c>
      <c r="E211" s="322">
        <v>64028</v>
      </c>
      <c r="F211" s="323" t="s">
        <v>2955</v>
      </c>
      <c r="G211" s="324"/>
      <c r="H211" s="325">
        <v>16761.669999999998</v>
      </c>
      <c r="I211" s="326"/>
      <c r="J211" s="327"/>
      <c r="K211" s="327"/>
      <c r="L211" s="327"/>
      <c r="M211" s="328"/>
      <c r="N211" s="328"/>
      <c r="O211" s="329">
        <v>203760</v>
      </c>
      <c r="P211" s="330" t="s">
        <v>3952</v>
      </c>
      <c r="Q211" s="331">
        <v>1275</v>
      </c>
      <c r="R211" s="332" t="s">
        <v>3964</v>
      </c>
      <c r="S211" s="327">
        <v>99999</v>
      </c>
      <c r="T211" s="327">
        <v>70</v>
      </c>
      <c r="U211" s="327" t="s">
        <v>3940</v>
      </c>
      <c r="V211" s="333" t="s">
        <v>4044</v>
      </c>
    </row>
    <row r="212" spans="1:23" s="334" customFormat="1">
      <c r="A212" s="319"/>
      <c r="B212" s="320">
        <v>35520</v>
      </c>
      <c r="C212" s="321"/>
      <c r="D212" s="321">
        <v>1</v>
      </c>
      <c r="E212" s="322">
        <v>64027</v>
      </c>
      <c r="F212" s="323" t="s">
        <v>502</v>
      </c>
      <c r="G212" s="324"/>
      <c r="H212" s="325">
        <v>165026</v>
      </c>
      <c r="I212" s="326"/>
      <c r="J212" s="327"/>
      <c r="K212" s="349">
        <v>69080.960000000006</v>
      </c>
      <c r="L212" s="327" t="s">
        <v>1330</v>
      </c>
      <c r="M212" s="328"/>
      <c r="N212" s="328"/>
      <c r="O212" s="329">
        <v>203760</v>
      </c>
      <c r="P212" s="330" t="s">
        <v>3952</v>
      </c>
      <c r="Q212" s="331">
        <v>1166</v>
      </c>
      <c r="R212" s="332" t="s">
        <v>3969</v>
      </c>
      <c r="S212" s="327">
        <v>99999</v>
      </c>
      <c r="T212" s="327">
        <v>70</v>
      </c>
      <c r="U212" s="324"/>
      <c r="V212" s="333" t="s">
        <v>4044</v>
      </c>
    </row>
    <row r="213" spans="1:23" s="334" customFormat="1">
      <c r="A213" s="319"/>
      <c r="B213" s="320">
        <v>35520</v>
      </c>
      <c r="C213" s="321"/>
      <c r="D213" s="321">
        <v>1</v>
      </c>
      <c r="E213" s="322">
        <v>64029</v>
      </c>
      <c r="F213" s="323" t="s">
        <v>500</v>
      </c>
      <c r="G213" s="324"/>
      <c r="H213" s="325">
        <v>30356.799999999999</v>
      </c>
      <c r="I213" s="326"/>
      <c r="J213" s="327"/>
      <c r="K213" s="327"/>
      <c r="L213" s="327"/>
      <c r="M213" s="328"/>
      <c r="N213" s="328"/>
      <c r="O213" s="329">
        <v>203760</v>
      </c>
      <c r="P213" s="330" t="s">
        <v>3952</v>
      </c>
      <c r="Q213" s="331">
        <v>1272</v>
      </c>
      <c r="R213" s="332" t="s">
        <v>3974</v>
      </c>
      <c r="S213" s="327">
        <v>99999</v>
      </c>
      <c r="T213" s="327">
        <v>70</v>
      </c>
      <c r="U213" s="324"/>
      <c r="V213" s="333" t="s">
        <v>4044</v>
      </c>
    </row>
    <row r="214" spans="1:23" s="318" customFormat="1">
      <c r="A214" s="315"/>
      <c r="B214" s="316">
        <v>35520</v>
      </c>
      <c r="C214" s="317"/>
      <c r="D214" s="317">
        <v>1</v>
      </c>
      <c r="E214" s="335">
        <v>64037</v>
      </c>
      <c r="F214" s="336" t="s">
        <v>501</v>
      </c>
      <c r="G214" s="337"/>
      <c r="H214" s="338">
        <v>43007.28</v>
      </c>
      <c r="I214" s="339"/>
      <c r="J214" s="340"/>
      <c r="K214" s="340"/>
      <c r="L214" s="340"/>
      <c r="M214" s="341"/>
      <c r="N214" s="341"/>
      <c r="O214" s="342">
        <v>203760</v>
      </c>
      <c r="P214" s="343" t="s">
        <v>3952</v>
      </c>
      <c r="Q214" s="344">
        <v>1283</v>
      </c>
      <c r="R214" s="345" t="s">
        <v>3963</v>
      </c>
      <c r="S214" s="340">
        <v>99999</v>
      </c>
      <c r="T214" s="340">
        <v>70</v>
      </c>
      <c r="U214" s="337"/>
      <c r="V214" s="346" t="s">
        <v>4046</v>
      </c>
      <c r="W214" s="318" t="s">
        <v>4054</v>
      </c>
    </row>
    <row r="215" spans="1:23">
      <c r="B215" s="282">
        <v>35524</v>
      </c>
      <c r="C215" s="283">
        <v>203760</v>
      </c>
      <c r="D215" s="283">
        <v>5</v>
      </c>
      <c r="E215" s="284">
        <v>64038</v>
      </c>
      <c r="F215" s="285" t="s">
        <v>503</v>
      </c>
      <c r="G215" s="286"/>
      <c r="H215" s="287">
        <v>68783.44</v>
      </c>
      <c r="I215" s="290"/>
      <c r="J215" s="291"/>
      <c r="K215" s="291"/>
      <c r="L215" s="291"/>
      <c r="M215" s="262"/>
      <c r="N215" s="262"/>
      <c r="O215" s="300">
        <v>203760</v>
      </c>
      <c r="P215" s="301" t="s">
        <v>3952</v>
      </c>
      <c r="Q215" s="302">
        <v>1272</v>
      </c>
      <c r="R215" s="303" t="s">
        <v>3974</v>
      </c>
      <c r="S215" s="291">
        <v>99999</v>
      </c>
      <c r="T215" s="291">
        <v>70</v>
      </c>
      <c r="U215" s="291" t="s">
        <v>3943</v>
      </c>
      <c r="V215" s="304" t="s">
        <v>4044</v>
      </c>
      <c r="W215" s="261" t="s">
        <v>4107</v>
      </c>
    </row>
    <row r="216" spans="1:23" s="318" customFormat="1">
      <c r="A216" s="315"/>
      <c r="B216" s="316">
        <v>35703</v>
      </c>
      <c r="C216" s="317"/>
      <c r="D216" s="317">
        <v>1</v>
      </c>
      <c r="E216" s="335">
        <v>63537</v>
      </c>
      <c r="F216" s="336" t="s">
        <v>2840</v>
      </c>
      <c r="G216" s="337"/>
      <c r="H216" s="338">
        <v>7636.92</v>
      </c>
      <c r="I216" s="339"/>
      <c r="J216" s="340"/>
      <c r="K216" s="347">
        <v>4112.8900000000003</v>
      </c>
      <c r="L216" s="340" t="s">
        <v>1330</v>
      </c>
      <c r="M216" s="341"/>
      <c r="N216" s="341"/>
      <c r="O216" s="342">
        <v>203760</v>
      </c>
      <c r="P216" s="343" t="s">
        <v>3952</v>
      </c>
      <c r="Q216" s="344">
        <v>1283</v>
      </c>
      <c r="R216" s="345" t="s">
        <v>3963</v>
      </c>
      <c r="S216" s="340">
        <v>99999</v>
      </c>
      <c r="T216" s="340">
        <v>70</v>
      </c>
      <c r="U216" s="337"/>
      <c r="V216" s="346" t="s">
        <v>4046</v>
      </c>
      <c r="W216" s="318" t="s">
        <v>4054</v>
      </c>
    </row>
    <row r="217" spans="1:23">
      <c r="B217" s="282">
        <v>35727</v>
      </c>
      <c r="C217" s="283">
        <v>203760</v>
      </c>
      <c r="D217" s="283">
        <v>2</v>
      </c>
      <c r="E217" s="284">
        <v>68691</v>
      </c>
      <c r="F217" s="285" t="s">
        <v>3717</v>
      </c>
      <c r="G217" s="286"/>
      <c r="H217" s="287">
        <v>4014.65</v>
      </c>
      <c r="I217" s="290"/>
      <c r="J217" s="291"/>
      <c r="K217" s="291"/>
      <c r="L217" s="291"/>
      <c r="M217" s="262"/>
      <c r="N217" s="262"/>
      <c r="O217" s="300">
        <v>203760</v>
      </c>
      <c r="P217" s="301" t="s">
        <v>3952</v>
      </c>
      <c r="Q217" s="302">
        <v>1254</v>
      </c>
      <c r="R217" s="303" t="s">
        <v>3966</v>
      </c>
      <c r="S217" s="291">
        <v>99999</v>
      </c>
      <c r="T217" s="291">
        <v>70</v>
      </c>
      <c r="U217" s="286"/>
      <c r="V217" s="304" t="s">
        <v>4041</v>
      </c>
      <c r="W217" s="261" t="s">
        <v>4078</v>
      </c>
    </row>
    <row r="218" spans="1:23" s="318" customFormat="1">
      <c r="A218" s="315"/>
      <c r="B218" s="316">
        <v>35730</v>
      </c>
      <c r="C218" s="317"/>
      <c r="D218" s="317">
        <v>1</v>
      </c>
      <c r="E218" s="335">
        <v>68694</v>
      </c>
      <c r="F218" s="336" t="s">
        <v>506</v>
      </c>
      <c r="G218" s="337"/>
      <c r="H218" s="338">
        <v>9954.2099999999991</v>
      </c>
      <c r="I218" s="339"/>
      <c r="J218" s="340"/>
      <c r="K218" s="340"/>
      <c r="L218" s="340"/>
      <c r="M218" s="341"/>
      <c r="N218" s="341"/>
      <c r="O218" s="342">
        <v>203760</v>
      </c>
      <c r="P218" s="343" t="s">
        <v>3952</v>
      </c>
      <c r="Q218" s="344">
        <v>1272</v>
      </c>
      <c r="R218" s="345" t="s">
        <v>3974</v>
      </c>
      <c r="S218" s="340">
        <v>99999</v>
      </c>
      <c r="T218" s="340">
        <v>70</v>
      </c>
      <c r="U218" s="337"/>
      <c r="V218" s="346" t="s">
        <v>4046</v>
      </c>
      <c r="W218" s="318" t="s">
        <v>4054</v>
      </c>
    </row>
    <row r="219" spans="1:23" s="318" customFormat="1">
      <c r="A219" s="315"/>
      <c r="B219" s="316">
        <v>35780</v>
      </c>
      <c r="C219" s="317"/>
      <c r="D219" s="317">
        <v>1</v>
      </c>
      <c r="E219" s="335">
        <v>67085</v>
      </c>
      <c r="F219" s="336" t="s">
        <v>510</v>
      </c>
      <c r="G219" s="337"/>
      <c r="H219" s="338">
        <v>19994.28</v>
      </c>
      <c r="I219" s="339"/>
      <c r="J219" s="340"/>
      <c r="K219" s="347">
        <v>146799.06</v>
      </c>
      <c r="L219" s="340" t="s">
        <v>1330</v>
      </c>
      <c r="M219" s="341"/>
      <c r="N219" s="341"/>
      <c r="O219" s="342">
        <v>203760</v>
      </c>
      <c r="P219" s="343" t="s">
        <v>3952</v>
      </c>
      <c r="Q219" s="344">
        <v>1272</v>
      </c>
      <c r="R219" s="345" t="s">
        <v>3974</v>
      </c>
      <c r="S219" s="340">
        <v>99999</v>
      </c>
      <c r="T219" s="340">
        <v>70</v>
      </c>
      <c r="U219" s="337"/>
      <c r="V219" s="346" t="s">
        <v>4046</v>
      </c>
      <c r="W219" s="318" t="s">
        <v>4054</v>
      </c>
    </row>
    <row r="220" spans="1:23" s="318" customFormat="1">
      <c r="A220" s="315"/>
      <c r="B220" s="316">
        <v>35780</v>
      </c>
      <c r="C220" s="317"/>
      <c r="D220" s="317">
        <v>1</v>
      </c>
      <c r="E220" s="335">
        <v>68685</v>
      </c>
      <c r="F220" s="336" t="s">
        <v>1434</v>
      </c>
      <c r="G220" s="337"/>
      <c r="H220" s="338">
        <v>16140.56</v>
      </c>
      <c r="I220" s="339"/>
      <c r="J220" s="340"/>
      <c r="K220" s="347">
        <v>750967.48</v>
      </c>
      <c r="L220" s="340" t="s">
        <v>1330</v>
      </c>
      <c r="M220" s="341"/>
      <c r="N220" s="341"/>
      <c r="O220" s="342">
        <v>203760</v>
      </c>
      <c r="P220" s="343" t="s">
        <v>3952</v>
      </c>
      <c r="Q220" s="344">
        <v>1373</v>
      </c>
      <c r="R220" s="345" t="s">
        <v>3989</v>
      </c>
      <c r="S220" s="340">
        <v>99999</v>
      </c>
      <c r="T220" s="340">
        <v>70</v>
      </c>
      <c r="U220" s="337"/>
      <c r="V220" s="346" t="s">
        <v>4046</v>
      </c>
      <c r="W220" s="318" t="s">
        <v>4054</v>
      </c>
    </row>
    <row r="221" spans="1:23" s="318" customFormat="1">
      <c r="A221" s="315"/>
      <c r="B221" s="316">
        <v>35816</v>
      </c>
      <c r="C221" s="317">
        <v>203760</v>
      </c>
      <c r="D221" s="317">
        <v>2</v>
      </c>
      <c r="E221" s="335">
        <v>66912</v>
      </c>
      <c r="F221" s="336" t="s">
        <v>369</v>
      </c>
      <c r="G221" s="337"/>
      <c r="H221" s="338">
        <v>41296.99</v>
      </c>
      <c r="I221" s="339"/>
      <c r="J221" s="340"/>
      <c r="K221" s="340"/>
      <c r="L221" s="340"/>
      <c r="M221" s="341"/>
      <c r="N221" s="341"/>
      <c r="O221" s="342">
        <v>203760</v>
      </c>
      <c r="P221" s="343" t="s">
        <v>3952</v>
      </c>
      <c r="Q221" s="344">
        <v>1230</v>
      </c>
      <c r="R221" s="345" t="s">
        <v>3988</v>
      </c>
      <c r="S221" s="340">
        <v>99999</v>
      </c>
      <c r="T221" s="340">
        <v>70</v>
      </c>
      <c r="U221" s="337"/>
      <c r="V221" s="346" t="s">
        <v>4046</v>
      </c>
      <c r="W221" s="318" t="s">
        <v>4054</v>
      </c>
    </row>
    <row r="222" spans="1:23" s="318" customFormat="1">
      <c r="A222" s="315"/>
      <c r="B222" s="316">
        <v>35816</v>
      </c>
      <c r="C222" s="317">
        <v>203760</v>
      </c>
      <c r="D222" s="317">
        <v>2</v>
      </c>
      <c r="E222" s="335">
        <v>66913</v>
      </c>
      <c r="F222" s="336" t="s">
        <v>3125</v>
      </c>
      <c r="G222" s="337"/>
      <c r="H222" s="338">
        <v>40025.919999999998</v>
      </c>
      <c r="I222" s="339"/>
      <c r="J222" s="340"/>
      <c r="K222" s="340"/>
      <c r="L222" s="340"/>
      <c r="M222" s="341"/>
      <c r="N222" s="341"/>
      <c r="O222" s="342">
        <v>203760</v>
      </c>
      <c r="P222" s="343" t="s">
        <v>3952</v>
      </c>
      <c r="Q222" s="344">
        <v>1230</v>
      </c>
      <c r="R222" s="345" t="s">
        <v>3988</v>
      </c>
      <c r="S222" s="340">
        <v>99999</v>
      </c>
      <c r="T222" s="340">
        <v>70</v>
      </c>
      <c r="U222" s="337"/>
      <c r="V222" s="346" t="s">
        <v>4046</v>
      </c>
      <c r="W222" s="318" t="s">
        <v>4054</v>
      </c>
    </row>
    <row r="223" spans="1:23" s="318" customFormat="1">
      <c r="A223" s="315"/>
      <c r="B223" s="316">
        <v>35816</v>
      </c>
      <c r="C223" s="317">
        <v>203760</v>
      </c>
      <c r="D223" s="317">
        <v>5</v>
      </c>
      <c r="E223" s="335">
        <v>66916</v>
      </c>
      <c r="F223" s="336" t="s">
        <v>3133</v>
      </c>
      <c r="G223" s="337"/>
      <c r="H223" s="338">
        <v>84423.71</v>
      </c>
      <c r="I223" s="339"/>
      <c r="J223" s="340"/>
      <c r="K223" s="340"/>
      <c r="L223" s="340"/>
      <c r="M223" s="341"/>
      <c r="N223" s="341"/>
      <c r="O223" s="342">
        <v>203760</v>
      </c>
      <c r="P223" s="343" t="s">
        <v>3952</v>
      </c>
      <c r="Q223" s="344" t="s">
        <v>3945</v>
      </c>
      <c r="R223" s="345" t="s">
        <v>3945</v>
      </c>
      <c r="S223" s="340">
        <v>99999</v>
      </c>
      <c r="T223" s="340">
        <v>70</v>
      </c>
      <c r="U223" s="340" t="s">
        <v>3939</v>
      </c>
      <c r="V223" s="346" t="s">
        <v>4046</v>
      </c>
      <c r="W223" s="318" t="s">
        <v>4054</v>
      </c>
    </row>
    <row r="224" spans="1:23" s="318" customFormat="1">
      <c r="A224" s="315"/>
      <c r="B224" s="316">
        <v>35816</v>
      </c>
      <c r="C224" s="317">
        <v>203760</v>
      </c>
      <c r="D224" s="317">
        <v>2</v>
      </c>
      <c r="E224" s="335">
        <v>66917</v>
      </c>
      <c r="F224" s="336" t="s">
        <v>368</v>
      </c>
      <c r="G224" s="337"/>
      <c r="H224" s="338">
        <v>40503.49</v>
      </c>
      <c r="I224" s="339"/>
      <c r="J224" s="340"/>
      <c r="K224" s="340"/>
      <c r="L224" s="340"/>
      <c r="M224" s="341"/>
      <c r="N224" s="341"/>
      <c r="O224" s="342">
        <v>203760</v>
      </c>
      <c r="P224" s="343" t="s">
        <v>3952</v>
      </c>
      <c r="Q224" s="344">
        <v>1133</v>
      </c>
      <c r="R224" s="345" t="s">
        <v>4011</v>
      </c>
      <c r="S224" s="340">
        <v>99999</v>
      </c>
      <c r="T224" s="340">
        <v>70</v>
      </c>
      <c r="U224" s="337"/>
      <c r="V224" s="346" t="s">
        <v>4046</v>
      </c>
      <c r="W224" s="318" t="s">
        <v>4054</v>
      </c>
    </row>
    <row r="225" spans="1:23" s="318" customFormat="1">
      <c r="A225" s="315"/>
      <c r="B225" s="316">
        <v>35816</v>
      </c>
      <c r="C225" s="317">
        <v>203760</v>
      </c>
      <c r="D225" s="317">
        <v>2</v>
      </c>
      <c r="E225" s="335">
        <v>66918</v>
      </c>
      <c r="F225" s="336" t="s">
        <v>1448</v>
      </c>
      <c r="G225" s="337"/>
      <c r="H225" s="338">
        <v>38226</v>
      </c>
      <c r="I225" s="339"/>
      <c r="J225" s="340"/>
      <c r="K225" s="340"/>
      <c r="L225" s="340"/>
      <c r="M225" s="341"/>
      <c r="N225" s="341"/>
      <c r="O225" s="342">
        <v>203760</v>
      </c>
      <c r="P225" s="343" t="s">
        <v>3952</v>
      </c>
      <c r="Q225" s="344">
        <v>1133</v>
      </c>
      <c r="R225" s="345" t="s">
        <v>4011</v>
      </c>
      <c r="S225" s="340">
        <v>99999</v>
      </c>
      <c r="T225" s="340">
        <v>70</v>
      </c>
      <c r="U225" s="337"/>
      <c r="V225" s="346" t="s">
        <v>4046</v>
      </c>
      <c r="W225" s="318" t="s">
        <v>4054</v>
      </c>
    </row>
    <row r="226" spans="1:23" s="334" customFormat="1">
      <c r="A226" s="319"/>
      <c r="B226" s="320">
        <v>35822</v>
      </c>
      <c r="C226" s="321"/>
      <c r="D226" s="321">
        <v>1</v>
      </c>
      <c r="E226" s="322">
        <v>67598</v>
      </c>
      <c r="F226" s="323" t="s">
        <v>513</v>
      </c>
      <c r="G226" s="324"/>
      <c r="H226" s="325">
        <v>34990.67</v>
      </c>
      <c r="I226" s="326"/>
      <c r="J226" s="327"/>
      <c r="K226" s="327"/>
      <c r="L226" s="327"/>
      <c r="M226" s="328"/>
      <c r="N226" s="328"/>
      <c r="O226" s="329">
        <v>203760</v>
      </c>
      <c r="P226" s="330" t="s">
        <v>3952</v>
      </c>
      <c r="Q226" s="331">
        <v>1272</v>
      </c>
      <c r="R226" s="332" t="s">
        <v>3974</v>
      </c>
      <c r="S226" s="327">
        <v>99999</v>
      </c>
      <c r="T226" s="327">
        <v>70</v>
      </c>
      <c r="U226" s="324"/>
      <c r="V226" s="333" t="s">
        <v>4044</v>
      </c>
    </row>
    <row r="227" spans="1:23" s="318" customFormat="1">
      <c r="A227" s="315"/>
      <c r="B227" s="316">
        <v>35947</v>
      </c>
      <c r="C227" s="317"/>
      <c r="D227" s="317">
        <v>1</v>
      </c>
      <c r="E227" s="335">
        <v>62905</v>
      </c>
      <c r="F227" s="336" t="s">
        <v>1533</v>
      </c>
      <c r="G227" s="337"/>
      <c r="H227" s="338">
        <v>7881.35</v>
      </c>
      <c r="I227" s="339"/>
      <c r="J227" s="340"/>
      <c r="K227" s="347"/>
      <c r="L227" s="340"/>
      <c r="M227" s="341">
        <v>13500</v>
      </c>
      <c r="N227" s="341"/>
      <c r="O227" s="342">
        <v>203760</v>
      </c>
      <c r="P227" s="343" t="s">
        <v>3952</v>
      </c>
      <c r="Q227" s="344">
        <v>1272</v>
      </c>
      <c r="R227" s="345" t="s">
        <v>3974</v>
      </c>
      <c r="S227" s="340">
        <v>99999</v>
      </c>
      <c r="T227" s="340">
        <v>70</v>
      </c>
      <c r="U227" s="337"/>
      <c r="V227" s="346" t="s">
        <v>4046</v>
      </c>
      <c r="W227" s="318" t="s">
        <v>4054</v>
      </c>
    </row>
    <row r="228" spans="1:23" s="318" customFormat="1">
      <c r="A228" s="315"/>
      <c r="B228" s="316">
        <v>35965</v>
      </c>
      <c r="C228" s="317">
        <v>203760</v>
      </c>
      <c r="D228" s="317">
        <v>5</v>
      </c>
      <c r="E228" s="335">
        <v>65156</v>
      </c>
      <c r="F228" s="336" t="s">
        <v>124</v>
      </c>
      <c r="G228" s="337"/>
      <c r="H228" s="338">
        <v>18879.810000000001</v>
      </c>
      <c r="I228" s="339"/>
      <c r="J228" s="340"/>
      <c r="K228" s="347"/>
      <c r="L228" s="340"/>
      <c r="M228" s="341"/>
      <c r="N228" s="341">
        <v>7566</v>
      </c>
      <c r="O228" s="342">
        <v>203760</v>
      </c>
      <c r="P228" s="343" t="s">
        <v>3952</v>
      </c>
      <c r="Q228" s="344">
        <v>1272</v>
      </c>
      <c r="R228" s="345" t="s">
        <v>3974</v>
      </c>
      <c r="S228" s="340">
        <v>99999</v>
      </c>
      <c r="T228" s="340">
        <v>70</v>
      </c>
      <c r="U228" s="340" t="s">
        <v>3942</v>
      </c>
      <c r="V228" s="346" t="s">
        <v>4046</v>
      </c>
      <c r="W228" s="318" t="s">
        <v>4054</v>
      </c>
    </row>
    <row r="229" spans="1:23" s="318" customFormat="1">
      <c r="A229" s="315"/>
      <c r="B229" s="316">
        <v>36055</v>
      </c>
      <c r="C229" s="317"/>
      <c r="D229" s="317">
        <v>1</v>
      </c>
      <c r="E229" s="335">
        <v>67110</v>
      </c>
      <c r="F229" s="336" t="s">
        <v>526</v>
      </c>
      <c r="G229" s="337"/>
      <c r="H229" s="338">
        <v>277036.86</v>
      </c>
      <c r="I229" s="339"/>
      <c r="J229" s="340"/>
      <c r="K229" s="347"/>
      <c r="L229" s="340"/>
      <c r="M229" s="341">
        <v>4963.51</v>
      </c>
      <c r="N229" s="341"/>
      <c r="O229" s="342">
        <v>203760</v>
      </c>
      <c r="P229" s="343" t="s">
        <v>3952</v>
      </c>
      <c r="Q229" s="344">
        <v>1230</v>
      </c>
      <c r="R229" s="345" t="s">
        <v>3988</v>
      </c>
      <c r="S229" s="340">
        <v>99999</v>
      </c>
      <c r="T229" s="340">
        <v>70</v>
      </c>
      <c r="U229" s="337"/>
      <c r="V229" s="346" t="s">
        <v>4046</v>
      </c>
      <c r="W229" s="318" t="s">
        <v>4054</v>
      </c>
    </row>
    <row r="230" spans="1:23" s="318" customFormat="1">
      <c r="A230" s="315"/>
      <c r="B230" s="316">
        <v>36164</v>
      </c>
      <c r="C230" s="317"/>
      <c r="D230" s="317">
        <v>1</v>
      </c>
      <c r="E230" s="335">
        <v>63589</v>
      </c>
      <c r="F230" s="336" t="s">
        <v>1723</v>
      </c>
      <c r="G230" s="337"/>
      <c r="H230" s="338">
        <v>19615.310000000001</v>
      </c>
      <c r="I230" s="339"/>
      <c r="J230" s="340"/>
      <c r="K230" s="347"/>
      <c r="L230" s="340"/>
      <c r="M230" s="341">
        <v>749</v>
      </c>
      <c r="N230" s="341"/>
      <c r="O230" s="342">
        <v>203760</v>
      </c>
      <c r="P230" s="343" t="s">
        <v>3952</v>
      </c>
      <c r="Q230" s="344">
        <v>1338</v>
      </c>
      <c r="R230" s="345" t="s">
        <v>4013</v>
      </c>
      <c r="S230" s="340">
        <v>99999</v>
      </c>
      <c r="T230" s="340">
        <v>70</v>
      </c>
      <c r="U230" s="337"/>
      <c r="V230" s="346" t="s">
        <v>4046</v>
      </c>
      <c r="W230" s="318" t="s">
        <v>4054</v>
      </c>
    </row>
    <row r="231" spans="1:23" s="318" customFormat="1">
      <c r="A231" s="315"/>
      <c r="B231" s="316">
        <v>36255</v>
      </c>
      <c r="C231" s="317"/>
      <c r="D231" s="317">
        <v>1</v>
      </c>
      <c r="E231" s="335">
        <v>61786</v>
      </c>
      <c r="F231" s="336" t="s">
        <v>1472</v>
      </c>
      <c r="G231" s="337"/>
      <c r="H231" s="338">
        <v>10850.43</v>
      </c>
      <c r="I231" s="339"/>
      <c r="J231" s="340"/>
      <c r="K231" s="347"/>
      <c r="L231" s="340"/>
      <c r="M231" s="341">
        <v>18215.59</v>
      </c>
      <c r="N231" s="341"/>
      <c r="O231" s="342">
        <v>203760</v>
      </c>
      <c r="P231" s="343" t="s">
        <v>3952</v>
      </c>
      <c r="Q231" s="344">
        <v>1275</v>
      </c>
      <c r="R231" s="345" t="s">
        <v>3964</v>
      </c>
      <c r="S231" s="340">
        <v>99999</v>
      </c>
      <c r="T231" s="340">
        <v>70</v>
      </c>
      <c r="U231" s="337"/>
      <c r="V231" s="346" t="s">
        <v>4047</v>
      </c>
      <c r="W231" s="318" t="s">
        <v>4054</v>
      </c>
    </row>
    <row r="232" spans="1:23" s="318" customFormat="1">
      <c r="A232" s="315"/>
      <c r="B232" s="316">
        <v>36285</v>
      </c>
      <c r="C232" s="317">
        <v>203760</v>
      </c>
      <c r="D232" s="317">
        <v>2</v>
      </c>
      <c r="E232" s="335">
        <v>67820</v>
      </c>
      <c r="F232" s="336" t="s">
        <v>2844</v>
      </c>
      <c r="G232" s="337"/>
      <c r="H232" s="338">
        <v>45600.01</v>
      </c>
      <c r="I232" s="339"/>
      <c r="J232" s="340"/>
      <c r="K232" s="347"/>
      <c r="L232" s="340"/>
      <c r="M232" s="341">
        <v>14200</v>
      </c>
      <c r="N232" s="341"/>
      <c r="O232" s="342">
        <v>203760</v>
      </c>
      <c r="P232" s="343" t="s">
        <v>3952</v>
      </c>
      <c r="Q232" s="344">
        <v>1336</v>
      </c>
      <c r="R232" s="345" t="s">
        <v>4020</v>
      </c>
      <c r="S232" s="340">
        <v>99999</v>
      </c>
      <c r="T232" s="340">
        <v>70</v>
      </c>
      <c r="U232" s="337"/>
      <c r="V232" s="346" t="s">
        <v>4046</v>
      </c>
      <c r="W232" s="318" t="s">
        <v>4054</v>
      </c>
    </row>
    <row r="233" spans="1:23" s="318" customFormat="1">
      <c r="A233" s="315"/>
      <c r="B233" s="316">
        <v>36312</v>
      </c>
      <c r="C233" s="317"/>
      <c r="D233" s="317">
        <v>1</v>
      </c>
      <c r="E233" s="335">
        <v>66488</v>
      </c>
      <c r="F233" s="336" t="s">
        <v>1230</v>
      </c>
      <c r="G233" s="337"/>
      <c r="H233" s="338">
        <v>20671.61</v>
      </c>
      <c r="I233" s="339"/>
      <c r="J233" s="340"/>
      <c r="K233" s="347"/>
      <c r="L233" s="340"/>
      <c r="M233" s="341">
        <v>8680</v>
      </c>
      <c r="N233" s="341"/>
      <c r="O233" s="342">
        <v>203760</v>
      </c>
      <c r="P233" s="343" t="s">
        <v>3952</v>
      </c>
      <c r="Q233" s="344">
        <v>1272</v>
      </c>
      <c r="R233" s="345" t="s">
        <v>3974</v>
      </c>
      <c r="S233" s="340">
        <v>99999</v>
      </c>
      <c r="T233" s="340">
        <v>70</v>
      </c>
      <c r="U233" s="337"/>
      <c r="V233" s="346" t="s">
        <v>4046</v>
      </c>
      <c r="W233" s="318" t="s">
        <v>4054</v>
      </c>
    </row>
    <row r="234" spans="1:23" s="318" customFormat="1">
      <c r="A234" s="315"/>
      <c r="B234" s="316">
        <v>36382</v>
      </c>
      <c r="C234" s="317"/>
      <c r="D234" s="317">
        <v>1</v>
      </c>
      <c r="E234" s="335">
        <v>64738</v>
      </c>
      <c r="F234" s="336" t="s">
        <v>1004</v>
      </c>
      <c r="G234" s="337"/>
      <c r="H234" s="338">
        <v>15077.86</v>
      </c>
      <c r="I234" s="339"/>
      <c r="J234" s="340"/>
      <c r="K234" s="347"/>
      <c r="L234" s="340"/>
      <c r="M234" s="341"/>
      <c r="N234" s="341">
        <v>53478.3</v>
      </c>
      <c r="O234" s="342">
        <v>203760</v>
      </c>
      <c r="P234" s="343" t="s">
        <v>3952</v>
      </c>
      <c r="Q234" s="344">
        <v>1373</v>
      </c>
      <c r="R234" s="345" t="s">
        <v>3989</v>
      </c>
      <c r="S234" s="340">
        <v>99999</v>
      </c>
      <c r="T234" s="340">
        <v>70</v>
      </c>
      <c r="U234" s="337"/>
      <c r="V234" s="346" t="s">
        <v>4046</v>
      </c>
      <c r="W234" s="318" t="s">
        <v>4054</v>
      </c>
    </row>
    <row r="235" spans="1:23" s="318" customFormat="1">
      <c r="A235" s="315"/>
      <c r="B235" s="316">
        <v>36396</v>
      </c>
      <c r="C235" s="317"/>
      <c r="D235" s="317">
        <v>1</v>
      </c>
      <c r="E235" s="335">
        <v>65383</v>
      </c>
      <c r="F235" s="336" t="s">
        <v>1005</v>
      </c>
      <c r="G235" s="337"/>
      <c r="H235" s="338">
        <v>12599.27</v>
      </c>
      <c r="I235" s="339"/>
      <c r="J235" s="340"/>
      <c r="K235" s="347"/>
      <c r="L235" s="340"/>
      <c r="M235" s="341">
        <v>18290.7</v>
      </c>
      <c r="N235" s="341"/>
      <c r="O235" s="342">
        <v>203760</v>
      </c>
      <c r="P235" s="343" t="s">
        <v>3952</v>
      </c>
      <c r="Q235" s="344">
        <v>1207</v>
      </c>
      <c r="R235" s="345" t="s">
        <v>3993</v>
      </c>
      <c r="S235" s="340">
        <v>99999</v>
      </c>
      <c r="T235" s="340">
        <v>70</v>
      </c>
      <c r="U235" s="337"/>
      <c r="V235" s="346" t="s">
        <v>4047</v>
      </c>
      <c r="W235" s="318" t="s">
        <v>4054</v>
      </c>
    </row>
    <row r="236" spans="1:23" s="318" customFormat="1">
      <c r="A236" s="315"/>
      <c r="B236" s="316">
        <v>36418</v>
      </c>
      <c r="C236" s="317">
        <v>203760</v>
      </c>
      <c r="D236" s="317">
        <v>2</v>
      </c>
      <c r="E236" s="335">
        <v>70524</v>
      </c>
      <c r="F236" s="336" t="s">
        <v>857</v>
      </c>
      <c r="G236" s="337"/>
      <c r="H236" s="338">
        <v>248073.37</v>
      </c>
      <c r="I236" s="339"/>
      <c r="J236" s="340"/>
      <c r="K236" s="347"/>
      <c r="L236" s="340"/>
      <c r="M236" s="341"/>
      <c r="N236" s="341">
        <v>181739.19</v>
      </c>
      <c r="O236" s="342">
        <v>203760</v>
      </c>
      <c r="P236" s="343" t="s">
        <v>3952</v>
      </c>
      <c r="Q236" s="344">
        <v>1137</v>
      </c>
      <c r="R236" s="345" t="s">
        <v>3992</v>
      </c>
      <c r="S236" s="340">
        <v>99999</v>
      </c>
      <c r="T236" s="340">
        <v>70</v>
      </c>
      <c r="U236" s="337"/>
      <c r="V236" s="346" t="s">
        <v>4047</v>
      </c>
      <c r="W236" s="318" t="s">
        <v>4054</v>
      </c>
    </row>
    <row r="237" spans="1:23" s="318" customFormat="1">
      <c r="A237" s="315"/>
      <c r="B237" s="316">
        <v>36494</v>
      </c>
      <c r="C237" s="317"/>
      <c r="D237" s="317">
        <v>1</v>
      </c>
      <c r="E237" s="335">
        <v>68073</v>
      </c>
      <c r="F237" s="336" t="s">
        <v>1005</v>
      </c>
      <c r="G237" s="337"/>
      <c r="H237" s="338">
        <v>5410.09</v>
      </c>
      <c r="I237" s="339"/>
      <c r="J237" s="340"/>
      <c r="K237" s="347"/>
      <c r="L237" s="340"/>
      <c r="M237" s="341">
        <v>9562</v>
      </c>
      <c r="N237" s="341"/>
      <c r="O237" s="342">
        <v>203760</v>
      </c>
      <c r="P237" s="343" t="s">
        <v>3952</v>
      </c>
      <c r="Q237" s="344">
        <v>1207</v>
      </c>
      <c r="R237" s="345" t="s">
        <v>3993</v>
      </c>
      <c r="S237" s="340">
        <v>99999</v>
      </c>
      <c r="T237" s="340">
        <v>70</v>
      </c>
      <c r="U237" s="337"/>
      <c r="V237" s="346" t="s">
        <v>4047</v>
      </c>
      <c r="W237" s="318" t="s">
        <v>4054</v>
      </c>
    </row>
    <row r="238" spans="1:23" s="318" customFormat="1">
      <c r="A238" s="315"/>
      <c r="B238" s="316">
        <v>37072</v>
      </c>
      <c r="C238" s="317">
        <v>203760</v>
      </c>
      <c r="D238" s="317">
        <v>2</v>
      </c>
      <c r="E238" s="335">
        <v>65413</v>
      </c>
      <c r="F238" s="336" t="s">
        <v>3353</v>
      </c>
      <c r="G238" s="337"/>
      <c r="H238" s="338">
        <v>46329.49</v>
      </c>
      <c r="I238" s="339"/>
      <c r="J238" s="340"/>
      <c r="K238" s="347"/>
      <c r="L238" s="340"/>
      <c r="M238" s="341">
        <v>2116.42</v>
      </c>
      <c r="N238" s="341"/>
      <c r="O238" s="342">
        <v>203760</v>
      </c>
      <c r="P238" s="343" t="s">
        <v>3952</v>
      </c>
      <c r="Q238" s="344">
        <v>1085</v>
      </c>
      <c r="R238" s="345" t="s">
        <v>3995</v>
      </c>
      <c r="S238" s="340">
        <v>99999</v>
      </c>
      <c r="T238" s="340">
        <v>70</v>
      </c>
      <c r="U238" s="337"/>
      <c r="V238" s="346" t="s">
        <v>4047</v>
      </c>
      <c r="W238" s="318" t="s">
        <v>4054</v>
      </c>
    </row>
    <row r="239" spans="1:23" s="334" customFormat="1">
      <c r="A239" s="319"/>
      <c r="B239" s="320">
        <v>37315</v>
      </c>
      <c r="C239" s="321"/>
      <c r="D239" s="321">
        <v>1</v>
      </c>
      <c r="E239" s="322">
        <v>65662</v>
      </c>
      <c r="F239" s="323" t="s">
        <v>292</v>
      </c>
      <c r="G239" s="324"/>
      <c r="H239" s="325">
        <v>41408.620000000003</v>
      </c>
      <c r="I239" s="326"/>
      <c r="J239" s="327"/>
      <c r="K239" s="349"/>
      <c r="L239" s="327"/>
      <c r="M239" s="328"/>
      <c r="N239" s="328">
        <v>25000</v>
      </c>
      <c r="O239" s="329">
        <v>203760</v>
      </c>
      <c r="P239" s="330" t="s">
        <v>3952</v>
      </c>
      <c r="Q239" s="331">
        <v>1275</v>
      </c>
      <c r="R239" s="332" t="s">
        <v>3964</v>
      </c>
      <c r="S239" s="327">
        <v>99999</v>
      </c>
      <c r="T239" s="327">
        <v>70</v>
      </c>
      <c r="U239" s="324"/>
      <c r="V239" s="333" t="s">
        <v>4044</v>
      </c>
    </row>
    <row r="240" spans="1:23" s="318" customFormat="1">
      <c r="A240" s="315"/>
      <c r="B240" s="316">
        <v>37315</v>
      </c>
      <c r="C240" s="317"/>
      <c r="D240" s="317">
        <v>1</v>
      </c>
      <c r="E240" s="335">
        <v>69921</v>
      </c>
      <c r="F240" s="336" t="s">
        <v>1886</v>
      </c>
      <c r="G240" s="337"/>
      <c r="H240" s="338">
        <v>77362.19</v>
      </c>
      <c r="I240" s="339"/>
      <c r="J240" s="340"/>
      <c r="K240" s="347"/>
      <c r="L240" s="340"/>
      <c r="M240" s="341"/>
      <c r="N240" s="341">
        <v>2279</v>
      </c>
      <c r="O240" s="342">
        <v>203760</v>
      </c>
      <c r="P240" s="343" t="s">
        <v>3952</v>
      </c>
      <c r="Q240" s="344">
        <v>1281</v>
      </c>
      <c r="R240" s="345" t="s">
        <v>3973</v>
      </c>
      <c r="S240" s="340">
        <v>99999</v>
      </c>
      <c r="T240" s="340">
        <v>70</v>
      </c>
      <c r="U240" s="337"/>
      <c r="V240" s="346" t="s">
        <v>4046</v>
      </c>
      <c r="W240" s="318" t="s">
        <v>4054</v>
      </c>
    </row>
    <row r="241" spans="1:23">
      <c r="B241" s="282">
        <v>37346</v>
      </c>
      <c r="C241" s="283">
        <v>203760</v>
      </c>
      <c r="D241" s="283">
        <v>2</v>
      </c>
      <c r="E241" s="284">
        <v>67052</v>
      </c>
      <c r="F241" s="285" t="s">
        <v>296</v>
      </c>
      <c r="G241" s="286"/>
      <c r="H241" s="287">
        <v>74365</v>
      </c>
      <c r="I241" s="290"/>
      <c r="J241" s="291"/>
      <c r="K241" s="292"/>
      <c r="L241" s="291"/>
      <c r="M241" s="262"/>
      <c r="N241" s="262">
        <v>60486.32</v>
      </c>
      <c r="O241" s="300">
        <v>203760</v>
      </c>
      <c r="P241" s="301" t="s">
        <v>3952</v>
      </c>
      <c r="Q241" s="302">
        <v>1201</v>
      </c>
      <c r="R241" s="303" t="s">
        <v>3986</v>
      </c>
      <c r="S241" s="291">
        <v>99999</v>
      </c>
      <c r="T241" s="291">
        <v>70</v>
      </c>
      <c r="U241" s="286"/>
      <c r="V241" s="304" t="s">
        <v>4041</v>
      </c>
      <c r="W241" s="261" t="s">
        <v>4108</v>
      </c>
    </row>
    <row r="242" spans="1:23" s="318" customFormat="1">
      <c r="A242" s="315"/>
      <c r="B242" s="316">
        <v>37408</v>
      </c>
      <c r="C242" s="317">
        <v>203760</v>
      </c>
      <c r="D242" s="317">
        <v>2</v>
      </c>
      <c r="E242" s="335">
        <v>64619</v>
      </c>
      <c r="F242" s="336" t="s">
        <v>3900</v>
      </c>
      <c r="G242" s="337"/>
      <c r="H242" s="338">
        <v>66226.009999999995</v>
      </c>
      <c r="I242" s="339"/>
      <c r="J242" s="340"/>
      <c r="K242" s="347"/>
      <c r="L242" s="340"/>
      <c r="M242" s="341"/>
      <c r="N242" s="341">
        <v>9699.33</v>
      </c>
      <c r="O242" s="342">
        <v>203760</v>
      </c>
      <c r="P242" s="343" t="s">
        <v>3952</v>
      </c>
      <c r="Q242" s="344">
        <v>1273</v>
      </c>
      <c r="R242" s="345" t="s">
        <v>3962</v>
      </c>
      <c r="S242" s="340">
        <v>99999</v>
      </c>
      <c r="T242" s="340">
        <v>70</v>
      </c>
      <c r="U242" s="337"/>
      <c r="V242" s="346" t="s">
        <v>4046</v>
      </c>
      <c r="W242" s="318" t="s">
        <v>4054</v>
      </c>
    </row>
    <row r="243" spans="1:23" s="318" customFormat="1">
      <c r="A243" s="315"/>
      <c r="B243" s="316">
        <v>37408</v>
      </c>
      <c r="C243" s="317">
        <v>203760</v>
      </c>
      <c r="D243" s="317">
        <v>2</v>
      </c>
      <c r="E243" s="335">
        <v>70626</v>
      </c>
      <c r="F243" s="336" t="s">
        <v>3898</v>
      </c>
      <c r="G243" s="337"/>
      <c r="H243" s="338">
        <v>44722.57</v>
      </c>
      <c r="I243" s="339"/>
      <c r="J243" s="340"/>
      <c r="K243" s="347"/>
      <c r="L243" s="340"/>
      <c r="M243" s="341">
        <v>86750.67</v>
      </c>
      <c r="N243" s="341"/>
      <c r="O243" s="342">
        <v>203760</v>
      </c>
      <c r="P243" s="343" t="s">
        <v>3952</v>
      </c>
      <c r="Q243" s="344">
        <v>1312</v>
      </c>
      <c r="R243" s="345" t="s">
        <v>4003</v>
      </c>
      <c r="S243" s="340">
        <v>99999</v>
      </c>
      <c r="T243" s="340">
        <v>70</v>
      </c>
      <c r="U243" s="337"/>
      <c r="V243" s="346" t="s">
        <v>4046</v>
      </c>
      <c r="W243" s="318" t="s">
        <v>4054</v>
      </c>
    </row>
    <row r="244" spans="1:23" s="318" customFormat="1">
      <c r="A244" s="315"/>
      <c r="B244" s="316">
        <v>37437</v>
      </c>
      <c r="C244" s="317">
        <v>203760</v>
      </c>
      <c r="D244" s="317">
        <v>5</v>
      </c>
      <c r="E244" s="335">
        <v>70624</v>
      </c>
      <c r="F244" s="336" t="s">
        <v>3916</v>
      </c>
      <c r="G244" s="337"/>
      <c r="H244" s="338">
        <v>17417.62</v>
      </c>
      <c r="I244" s="339"/>
      <c r="J244" s="340"/>
      <c r="K244" s="347"/>
      <c r="L244" s="340"/>
      <c r="M244" s="341">
        <v>41783.65</v>
      </c>
      <c r="N244" s="341"/>
      <c r="O244" s="342">
        <v>203760</v>
      </c>
      <c r="P244" s="343" t="s">
        <v>3952</v>
      </c>
      <c r="Q244" s="344">
        <v>1300</v>
      </c>
      <c r="R244" s="345" t="s">
        <v>3965</v>
      </c>
      <c r="S244" s="340">
        <v>99999</v>
      </c>
      <c r="T244" s="340">
        <v>70</v>
      </c>
      <c r="U244" s="337"/>
      <c r="V244" s="346" t="s">
        <v>4047</v>
      </c>
      <c r="W244" s="318" t="s">
        <v>4054</v>
      </c>
    </row>
    <row r="245" spans="1:23" s="318" customFormat="1">
      <c r="A245" s="315"/>
      <c r="B245" s="316">
        <v>37438</v>
      </c>
      <c r="C245" s="317"/>
      <c r="D245" s="317">
        <v>1</v>
      </c>
      <c r="E245" s="335">
        <v>64623</v>
      </c>
      <c r="F245" s="336" t="s">
        <v>301</v>
      </c>
      <c r="G245" s="337"/>
      <c r="H245" s="338">
        <v>21107.9</v>
      </c>
      <c r="I245" s="339"/>
      <c r="J245" s="340"/>
      <c r="K245" s="347"/>
      <c r="L245" s="340"/>
      <c r="M245" s="341">
        <v>5129.05</v>
      </c>
      <c r="N245" s="341"/>
      <c r="O245" s="342">
        <v>203760</v>
      </c>
      <c r="P245" s="343" t="s">
        <v>3952</v>
      </c>
      <c r="Q245" s="344">
        <v>1283</v>
      </c>
      <c r="R245" s="345" t="s">
        <v>3963</v>
      </c>
      <c r="S245" s="340">
        <v>99999</v>
      </c>
      <c r="T245" s="340">
        <v>70</v>
      </c>
      <c r="U245" s="337"/>
      <c r="V245" s="346" t="s">
        <v>4046</v>
      </c>
      <c r="W245" s="318" t="s">
        <v>4054</v>
      </c>
    </row>
    <row r="246" spans="1:23" s="318" customFormat="1">
      <c r="A246" s="315"/>
      <c r="B246" s="316">
        <v>37468</v>
      </c>
      <c r="C246" s="317"/>
      <c r="D246" s="317">
        <v>1</v>
      </c>
      <c r="E246" s="335">
        <v>63907</v>
      </c>
      <c r="F246" s="336" t="s">
        <v>1877</v>
      </c>
      <c r="G246" s="337"/>
      <c r="H246" s="338">
        <v>64085</v>
      </c>
      <c r="I246" s="339"/>
      <c r="J246" s="340"/>
      <c r="K246" s="347"/>
      <c r="L246" s="340"/>
      <c r="M246" s="341">
        <v>17416</v>
      </c>
      <c r="N246" s="341"/>
      <c r="O246" s="342">
        <v>203760</v>
      </c>
      <c r="P246" s="343" t="s">
        <v>3952</v>
      </c>
      <c r="Q246" s="344">
        <v>1281</v>
      </c>
      <c r="R246" s="345" t="s">
        <v>3973</v>
      </c>
      <c r="S246" s="340">
        <v>99999</v>
      </c>
      <c r="T246" s="340">
        <v>70</v>
      </c>
      <c r="U246" s="337"/>
      <c r="V246" s="346" t="s">
        <v>4046</v>
      </c>
      <c r="W246" s="318" t="s">
        <v>4054</v>
      </c>
    </row>
    <row r="247" spans="1:23" s="318" customFormat="1">
      <c r="A247" s="315"/>
      <c r="B247" s="316">
        <v>37530</v>
      </c>
      <c r="C247" s="317"/>
      <c r="D247" s="317">
        <v>1</v>
      </c>
      <c r="E247" s="335">
        <v>62756</v>
      </c>
      <c r="F247" s="336" t="s">
        <v>1660</v>
      </c>
      <c r="G247" s="337"/>
      <c r="H247" s="338">
        <v>17567.25</v>
      </c>
      <c r="I247" s="339"/>
      <c r="J247" s="340"/>
      <c r="K247" s="347"/>
      <c r="L247" s="340"/>
      <c r="M247" s="341"/>
      <c r="N247" s="341">
        <v>1463023</v>
      </c>
      <c r="O247" s="342">
        <v>203760</v>
      </c>
      <c r="P247" s="343" t="s">
        <v>3952</v>
      </c>
      <c r="Q247" s="344">
        <v>1187</v>
      </c>
      <c r="R247" s="345" t="s">
        <v>3977</v>
      </c>
      <c r="S247" s="340">
        <v>99999</v>
      </c>
      <c r="T247" s="340">
        <v>70</v>
      </c>
      <c r="U247" s="337"/>
      <c r="V247" s="346" t="s">
        <v>4044</v>
      </c>
      <c r="W247" s="318" t="s">
        <v>4056</v>
      </c>
    </row>
    <row r="248" spans="1:23" s="318" customFormat="1">
      <c r="A248" s="315"/>
      <c r="B248" s="316">
        <v>37530</v>
      </c>
      <c r="C248" s="317"/>
      <c r="D248" s="317">
        <v>1</v>
      </c>
      <c r="E248" s="335">
        <v>63902</v>
      </c>
      <c r="F248" s="336" t="s">
        <v>309</v>
      </c>
      <c r="G248" s="337"/>
      <c r="H248" s="338">
        <v>445008.89</v>
      </c>
      <c r="I248" s="339"/>
      <c r="J248" s="340"/>
      <c r="K248" s="347"/>
      <c r="L248" s="340"/>
      <c r="M248" s="341"/>
      <c r="N248" s="341">
        <v>33561.85</v>
      </c>
      <c r="O248" s="342">
        <v>203760</v>
      </c>
      <c r="P248" s="343" t="s">
        <v>3952</v>
      </c>
      <c r="Q248" s="344">
        <v>1166</v>
      </c>
      <c r="R248" s="345" t="s">
        <v>3969</v>
      </c>
      <c r="S248" s="340">
        <v>99999</v>
      </c>
      <c r="T248" s="340">
        <v>70</v>
      </c>
      <c r="U248" s="337"/>
      <c r="V248" s="346" t="s">
        <v>4044</v>
      </c>
      <c r="W248" s="318" t="s">
        <v>4056</v>
      </c>
    </row>
    <row r="249" spans="1:23" s="318" customFormat="1">
      <c r="A249" s="315"/>
      <c r="B249" s="316">
        <v>37530</v>
      </c>
      <c r="C249" s="317"/>
      <c r="D249" s="317">
        <v>1</v>
      </c>
      <c r="E249" s="335">
        <v>63903</v>
      </c>
      <c r="F249" s="336" t="s">
        <v>306</v>
      </c>
      <c r="G249" s="337"/>
      <c r="H249" s="338">
        <v>76240.429999999993</v>
      </c>
      <c r="I249" s="339"/>
      <c r="J249" s="340"/>
      <c r="K249" s="347"/>
      <c r="L249" s="340"/>
      <c r="M249" s="341">
        <v>187295.17</v>
      </c>
      <c r="N249" s="341"/>
      <c r="O249" s="342">
        <v>203760</v>
      </c>
      <c r="P249" s="343" t="s">
        <v>3952</v>
      </c>
      <c r="Q249" s="344">
        <v>1272</v>
      </c>
      <c r="R249" s="345" t="s">
        <v>3974</v>
      </c>
      <c r="S249" s="340">
        <v>99999</v>
      </c>
      <c r="T249" s="340">
        <v>70</v>
      </c>
      <c r="U249" s="337"/>
      <c r="V249" s="346" t="s">
        <v>4044</v>
      </c>
      <c r="W249" s="318" t="s">
        <v>4056</v>
      </c>
    </row>
    <row r="250" spans="1:23" s="318" customFormat="1">
      <c r="A250" s="315"/>
      <c r="B250" s="316">
        <v>37530</v>
      </c>
      <c r="C250" s="317"/>
      <c r="D250" s="317">
        <v>1</v>
      </c>
      <c r="E250" s="335">
        <v>63904</v>
      </c>
      <c r="F250" s="336" t="s">
        <v>1660</v>
      </c>
      <c r="G250" s="337"/>
      <c r="H250" s="338">
        <v>246141.75</v>
      </c>
      <c r="I250" s="339"/>
      <c r="J250" s="340"/>
      <c r="K250" s="347"/>
      <c r="L250" s="340"/>
      <c r="M250" s="341">
        <v>7436</v>
      </c>
      <c r="N250" s="341"/>
      <c r="O250" s="342">
        <v>203760</v>
      </c>
      <c r="P250" s="343" t="s">
        <v>3952</v>
      </c>
      <c r="Q250" s="344">
        <v>1187</v>
      </c>
      <c r="R250" s="345" t="s">
        <v>3977</v>
      </c>
      <c r="S250" s="340">
        <v>99999</v>
      </c>
      <c r="T250" s="340">
        <v>70</v>
      </c>
      <c r="U250" s="337"/>
      <c r="V250" s="346" t="s">
        <v>4044</v>
      </c>
      <c r="W250" s="318" t="s">
        <v>4056</v>
      </c>
    </row>
    <row r="251" spans="1:23" s="318" customFormat="1">
      <c r="A251" s="315"/>
      <c r="B251" s="316">
        <v>37530</v>
      </c>
      <c r="C251" s="317"/>
      <c r="D251" s="317">
        <v>1</v>
      </c>
      <c r="E251" s="335">
        <v>63918</v>
      </c>
      <c r="F251" s="336" t="s">
        <v>310</v>
      </c>
      <c r="G251" s="337"/>
      <c r="H251" s="338">
        <v>1420538.84</v>
      </c>
      <c r="I251" s="339"/>
      <c r="J251" s="340"/>
      <c r="K251" s="347"/>
      <c r="L251" s="340"/>
      <c r="M251" s="341">
        <v>131189.03</v>
      </c>
      <c r="N251" s="341"/>
      <c r="O251" s="342">
        <v>203760</v>
      </c>
      <c r="P251" s="343" t="s">
        <v>3952</v>
      </c>
      <c r="Q251" s="344">
        <v>1275</v>
      </c>
      <c r="R251" s="345" t="s">
        <v>3964</v>
      </c>
      <c r="S251" s="340">
        <v>99999</v>
      </c>
      <c r="T251" s="340">
        <v>70</v>
      </c>
      <c r="U251" s="337"/>
      <c r="V251" s="346" t="s">
        <v>4044</v>
      </c>
      <c r="W251" s="318" t="s">
        <v>4056</v>
      </c>
    </row>
    <row r="252" spans="1:23" s="318" customFormat="1">
      <c r="A252" s="315"/>
      <c r="B252" s="316">
        <v>37591</v>
      </c>
      <c r="C252" s="317"/>
      <c r="D252" s="317">
        <v>1</v>
      </c>
      <c r="E252" s="335">
        <v>61631</v>
      </c>
      <c r="F252" s="336" t="s">
        <v>1772</v>
      </c>
      <c r="G252" s="337"/>
      <c r="H252" s="338">
        <v>7704</v>
      </c>
      <c r="I252" s="339"/>
      <c r="J252" s="340"/>
      <c r="K252" s="347"/>
      <c r="L252" s="340"/>
      <c r="M252" s="341"/>
      <c r="N252" s="341">
        <v>524191.03</v>
      </c>
      <c r="O252" s="342">
        <v>203760</v>
      </c>
      <c r="P252" s="343" t="s">
        <v>3952</v>
      </c>
      <c r="Q252" s="344">
        <v>1275</v>
      </c>
      <c r="R252" s="345" t="s">
        <v>3964</v>
      </c>
      <c r="S252" s="340">
        <v>99999</v>
      </c>
      <c r="T252" s="340">
        <v>70</v>
      </c>
      <c r="U252" s="337"/>
      <c r="V252" s="346" t="s">
        <v>4046</v>
      </c>
      <c r="W252" s="318" t="s">
        <v>4054</v>
      </c>
    </row>
    <row r="253" spans="1:23" s="318" customFormat="1">
      <c r="A253" s="315"/>
      <c r="B253" s="316">
        <v>37591</v>
      </c>
      <c r="C253" s="317">
        <v>203760</v>
      </c>
      <c r="D253" s="317">
        <v>2</v>
      </c>
      <c r="E253" s="335">
        <v>62042</v>
      </c>
      <c r="F253" s="336" t="s">
        <v>1774</v>
      </c>
      <c r="G253" s="337"/>
      <c r="H253" s="338">
        <v>18404</v>
      </c>
      <c r="I253" s="339">
        <f>SUM(H196:H253)</f>
        <v>4765271.33</v>
      </c>
      <c r="J253" s="340"/>
      <c r="K253" s="347"/>
      <c r="L253" s="340"/>
      <c r="M253" s="341"/>
      <c r="N253" s="341">
        <v>52651.78</v>
      </c>
      <c r="O253" s="342">
        <v>203760</v>
      </c>
      <c r="P253" s="343" t="s">
        <v>3952</v>
      </c>
      <c r="Q253" s="344">
        <v>1322</v>
      </c>
      <c r="R253" s="345" t="s">
        <v>4010</v>
      </c>
      <c r="S253" s="340">
        <v>99999</v>
      </c>
      <c r="T253" s="340">
        <v>70</v>
      </c>
      <c r="U253" s="337"/>
      <c r="V253" s="346" t="s">
        <v>4041</v>
      </c>
      <c r="W253" s="318" t="s">
        <v>4052</v>
      </c>
    </row>
    <row r="254" spans="1:23" s="334" customFormat="1">
      <c r="A254" s="319"/>
      <c r="B254" s="320">
        <v>37622</v>
      </c>
      <c r="C254" s="321"/>
      <c r="D254" s="321">
        <v>1</v>
      </c>
      <c r="E254" s="322">
        <v>67893</v>
      </c>
      <c r="F254" s="323" t="s">
        <v>3112</v>
      </c>
      <c r="G254" s="324"/>
      <c r="H254" s="325">
        <v>744458.45</v>
      </c>
      <c r="I254" s="326"/>
      <c r="J254" s="327"/>
      <c r="K254" s="349"/>
      <c r="L254" s="327"/>
      <c r="M254" s="328">
        <v>46329.49</v>
      </c>
      <c r="N254" s="328"/>
      <c r="O254" s="329">
        <v>203760</v>
      </c>
      <c r="P254" s="330" t="s">
        <v>3952</v>
      </c>
      <c r="Q254" s="331">
        <v>1283</v>
      </c>
      <c r="R254" s="332" t="s">
        <v>3963</v>
      </c>
      <c r="S254" s="327">
        <v>99999</v>
      </c>
      <c r="T254" s="327">
        <v>70</v>
      </c>
      <c r="U254" s="324"/>
      <c r="V254" s="333" t="s">
        <v>4044</v>
      </c>
    </row>
    <row r="255" spans="1:23" s="334" customFormat="1">
      <c r="A255" s="319"/>
      <c r="B255" s="320">
        <v>37622</v>
      </c>
      <c r="C255" s="321"/>
      <c r="D255" s="321">
        <v>1</v>
      </c>
      <c r="E255" s="322">
        <v>67897</v>
      </c>
      <c r="F255" s="323" t="s">
        <v>1796</v>
      </c>
      <c r="G255" s="324"/>
      <c r="H255" s="325">
        <v>121153.63</v>
      </c>
      <c r="I255" s="326"/>
      <c r="J255" s="327"/>
      <c r="K255" s="349"/>
      <c r="L255" s="327"/>
      <c r="M255" s="328"/>
      <c r="N255" s="328">
        <v>367597.18</v>
      </c>
      <c r="O255" s="329">
        <v>203760</v>
      </c>
      <c r="P255" s="330" t="s">
        <v>3952</v>
      </c>
      <c r="Q255" s="331" t="s">
        <v>3945</v>
      </c>
      <c r="R255" s="332" t="s">
        <v>3945</v>
      </c>
      <c r="S255" s="327">
        <v>99999</v>
      </c>
      <c r="T255" s="327">
        <v>70</v>
      </c>
      <c r="U255" s="327" t="s">
        <v>3939</v>
      </c>
      <c r="V255" s="333" t="s">
        <v>4044</v>
      </c>
    </row>
    <row r="256" spans="1:23" s="334" customFormat="1">
      <c r="A256" s="319"/>
      <c r="B256" s="320">
        <v>37622</v>
      </c>
      <c r="C256" s="321"/>
      <c r="D256" s="321">
        <v>1</v>
      </c>
      <c r="E256" s="322">
        <v>67898</v>
      </c>
      <c r="F256" s="323" t="s">
        <v>3113</v>
      </c>
      <c r="G256" s="324"/>
      <c r="H256" s="325">
        <v>1299154.57</v>
      </c>
      <c r="I256" s="326"/>
      <c r="J256" s="327"/>
      <c r="K256" s="349"/>
      <c r="L256" s="327"/>
      <c r="M256" s="328">
        <v>182106.33</v>
      </c>
      <c r="N256" s="328"/>
      <c r="O256" s="329">
        <v>203760</v>
      </c>
      <c r="P256" s="330" t="s">
        <v>3952</v>
      </c>
      <c r="Q256" s="331">
        <v>1187</v>
      </c>
      <c r="R256" s="332" t="s">
        <v>3977</v>
      </c>
      <c r="S256" s="327">
        <v>99999</v>
      </c>
      <c r="T256" s="327">
        <v>70</v>
      </c>
      <c r="U256" s="324"/>
      <c r="V256" s="333" t="s">
        <v>4044</v>
      </c>
    </row>
    <row r="257" spans="1:23" s="318" customFormat="1">
      <c r="A257" s="315"/>
      <c r="B257" s="316">
        <v>37653</v>
      </c>
      <c r="C257" s="317">
        <v>203760</v>
      </c>
      <c r="D257" s="317">
        <v>4</v>
      </c>
      <c r="E257" s="335">
        <v>63442</v>
      </c>
      <c r="F257" s="336" t="s">
        <v>263</v>
      </c>
      <c r="G257" s="337"/>
      <c r="H257" s="338">
        <v>312800.02</v>
      </c>
      <c r="I257" s="339"/>
      <c r="J257" s="340"/>
      <c r="K257" s="347"/>
      <c r="L257" s="340"/>
      <c r="M257" s="341">
        <v>4185</v>
      </c>
      <c r="N257" s="341"/>
      <c r="O257" s="342">
        <v>203760</v>
      </c>
      <c r="P257" s="343" t="s">
        <v>3952</v>
      </c>
      <c r="Q257" s="344">
        <v>1230</v>
      </c>
      <c r="R257" s="345" t="s">
        <v>3988</v>
      </c>
      <c r="S257" s="340">
        <v>99999</v>
      </c>
      <c r="T257" s="340">
        <v>70</v>
      </c>
      <c r="U257" s="337"/>
      <c r="V257" s="346" t="s">
        <v>4046</v>
      </c>
      <c r="W257" s="318" t="s">
        <v>4110</v>
      </c>
    </row>
    <row r="258" spans="1:23" s="318" customFormat="1">
      <c r="A258" s="315"/>
      <c r="B258" s="316">
        <v>37653</v>
      </c>
      <c r="C258" s="317"/>
      <c r="D258" s="317">
        <v>1</v>
      </c>
      <c r="E258" s="335">
        <v>65439</v>
      </c>
      <c r="F258" s="336" t="s">
        <v>1807</v>
      </c>
      <c r="G258" s="337"/>
      <c r="H258" s="338">
        <v>20831.36</v>
      </c>
      <c r="I258" s="339"/>
      <c r="J258" s="340"/>
      <c r="K258" s="347"/>
      <c r="L258" s="340"/>
      <c r="M258" s="341">
        <v>96269</v>
      </c>
      <c r="N258" s="341"/>
      <c r="O258" s="342">
        <v>203760</v>
      </c>
      <c r="P258" s="343" t="s">
        <v>3952</v>
      </c>
      <c r="Q258" s="344">
        <v>1283</v>
      </c>
      <c r="R258" s="345" t="s">
        <v>3963</v>
      </c>
      <c r="S258" s="340">
        <v>99999</v>
      </c>
      <c r="T258" s="340">
        <v>70</v>
      </c>
      <c r="U258" s="337"/>
      <c r="V258" s="346" t="s">
        <v>4046</v>
      </c>
      <c r="W258" s="318" t="s">
        <v>4110</v>
      </c>
    </row>
    <row r="259" spans="1:23" s="318" customFormat="1">
      <c r="A259" s="315"/>
      <c r="B259" s="316">
        <v>37773</v>
      </c>
      <c r="C259" s="317"/>
      <c r="D259" s="317">
        <v>1</v>
      </c>
      <c r="E259" s="335">
        <v>62057</v>
      </c>
      <c r="F259" s="336" t="s">
        <v>3412</v>
      </c>
      <c r="G259" s="337"/>
      <c r="H259" s="338">
        <v>13397</v>
      </c>
      <c r="I259" s="339"/>
      <c r="J259" s="340"/>
      <c r="K259" s="347"/>
      <c r="L259" s="340"/>
      <c r="M259" s="341"/>
      <c r="N259" s="341">
        <v>3444.02</v>
      </c>
      <c r="O259" s="342">
        <v>203760</v>
      </c>
      <c r="P259" s="343" t="s">
        <v>3952</v>
      </c>
      <c r="Q259" s="344">
        <v>1283</v>
      </c>
      <c r="R259" s="345" t="s">
        <v>3963</v>
      </c>
      <c r="S259" s="340">
        <v>99999</v>
      </c>
      <c r="T259" s="340">
        <v>70</v>
      </c>
      <c r="U259" s="337"/>
      <c r="V259" s="346" t="s">
        <v>4046</v>
      </c>
      <c r="W259" s="318" t="s">
        <v>4110</v>
      </c>
    </row>
    <row r="260" spans="1:23" s="318" customFormat="1">
      <c r="A260" s="315"/>
      <c r="B260" s="316">
        <v>37773</v>
      </c>
      <c r="C260" s="317"/>
      <c r="D260" s="317">
        <v>1</v>
      </c>
      <c r="E260" s="335">
        <v>62778</v>
      </c>
      <c r="F260" s="336" t="s">
        <v>3414</v>
      </c>
      <c r="G260" s="337"/>
      <c r="H260" s="338">
        <v>15013.89</v>
      </c>
      <c r="I260" s="339"/>
      <c r="J260" s="340"/>
      <c r="K260" s="347"/>
      <c r="L260" s="340"/>
      <c r="M260" s="341">
        <v>50610.92</v>
      </c>
      <c r="N260" s="341"/>
      <c r="O260" s="342">
        <v>203760</v>
      </c>
      <c r="P260" s="343" t="s">
        <v>3952</v>
      </c>
      <c r="Q260" s="344">
        <v>1281</v>
      </c>
      <c r="R260" s="345" t="s">
        <v>3973</v>
      </c>
      <c r="S260" s="340">
        <v>99999</v>
      </c>
      <c r="T260" s="340">
        <v>70</v>
      </c>
      <c r="U260" s="337"/>
      <c r="V260" s="346" t="s">
        <v>4046</v>
      </c>
      <c r="W260" s="318" t="s">
        <v>4110</v>
      </c>
    </row>
    <row r="261" spans="1:23" s="318" customFormat="1">
      <c r="A261" s="315"/>
      <c r="B261" s="316">
        <v>37773</v>
      </c>
      <c r="C261" s="317"/>
      <c r="D261" s="317">
        <v>1</v>
      </c>
      <c r="E261" s="335">
        <v>68597</v>
      </c>
      <c r="F261" s="336" t="s">
        <v>1543</v>
      </c>
      <c r="G261" s="337"/>
      <c r="H261" s="338">
        <v>287139.87</v>
      </c>
      <c r="I261" s="339"/>
      <c r="J261" s="340"/>
      <c r="K261" s="347"/>
      <c r="L261" s="340"/>
      <c r="M261" s="341"/>
      <c r="N261" s="341">
        <v>3050.84</v>
      </c>
      <c r="O261" s="342">
        <v>203760</v>
      </c>
      <c r="P261" s="343" t="s">
        <v>3952</v>
      </c>
      <c r="Q261" s="344">
        <v>1272</v>
      </c>
      <c r="R261" s="345" t="s">
        <v>3974</v>
      </c>
      <c r="S261" s="340">
        <v>99999</v>
      </c>
      <c r="T261" s="340">
        <v>70</v>
      </c>
      <c r="U261" s="337"/>
      <c r="V261" s="346" t="s">
        <v>4046</v>
      </c>
      <c r="W261" s="318" t="s">
        <v>4110</v>
      </c>
    </row>
    <row r="262" spans="1:23" s="318" customFormat="1">
      <c r="A262" s="315"/>
      <c r="B262" s="316">
        <v>37773</v>
      </c>
      <c r="C262" s="317"/>
      <c r="D262" s="317">
        <v>1</v>
      </c>
      <c r="E262" s="335">
        <v>70390</v>
      </c>
      <c r="F262" s="336" t="s">
        <v>3409</v>
      </c>
      <c r="G262" s="337"/>
      <c r="H262" s="338">
        <v>9669.89</v>
      </c>
      <c r="I262" s="339"/>
      <c r="J262" s="340"/>
      <c r="K262" s="347"/>
      <c r="L262" s="340"/>
      <c r="M262" s="341">
        <v>690073.04</v>
      </c>
      <c r="N262" s="341"/>
      <c r="O262" s="342">
        <v>203760</v>
      </c>
      <c r="P262" s="343" t="s">
        <v>3952</v>
      </c>
      <c r="Q262" s="344">
        <v>1272</v>
      </c>
      <c r="R262" s="345" t="s">
        <v>3974</v>
      </c>
      <c r="S262" s="340">
        <v>99999</v>
      </c>
      <c r="T262" s="340">
        <v>70</v>
      </c>
      <c r="U262" s="337"/>
      <c r="V262" s="346" t="s">
        <v>4046</v>
      </c>
      <c r="W262" s="318" t="s">
        <v>4110</v>
      </c>
    </row>
    <row r="263" spans="1:23" s="318" customFormat="1">
      <c r="A263" s="315"/>
      <c r="B263" s="316">
        <v>37773</v>
      </c>
      <c r="C263" s="317"/>
      <c r="D263" s="317">
        <v>1</v>
      </c>
      <c r="E263" s="335">
        <v>70391</v>
      </c>
      <c r="F263" s="336" t="s">
        <v>3409</v>
      </c>
      <c r="G263" s="337"/>
      <c r="H263" s="338">
        <v>9669.89</v>
      </c>
      <c r="I263" s="339"/>
      <c r="J263" s="340"/>
      <c r="K263" s="347"/>
      <c r="L263" s="340"/>
      <c r="M263" s="341"/>
      <c r="N263" s="341">
        <v>345654</v>
      </c>
      <c r="O263" s="342">
        <v>203760</v>
      </c>
      <c r="P263" s="343" t="s">
        <v>3952</v>
      </c>
      <c r="Q263" s="344">
        <v>1272</v>
      </c>
      <c r="R263" s="345" t="s">
        <v>3974</v>
      </c>
      <c r="S263" s="340">
        <v>99999</v>
      </c>
      <c r="T263" s="340">
        <v>70</v>
      </c>
      <c r="U263" s="337"/>
      <c r="V263" s="346" t="s">
        <v>4046</v>
      </c>
      <c r="W263" s="318" t="s">
        <v>4110</v>
      </c>
    </row>
    <row r="264" spans="1:23" s="318" customFormat="1">
      <c r="A264" s="315"/>
      <c r="B264" s="316">
        <v>37787</v>
      </c>
      <c r="C264" s="317"/>
      <c r="D264" s="317">
        <v>1</v>
      </c>
      <c r="E264" s="335">
        <v>69641</v>
      </c>
      <c r="F264" s="336" t="s">
        <v>1702</v>
      </c>
      <c r="G264" s="337"/>
      <c r="H264" s="338">
        <v>18097.98</v>
      </c>
      <c r="I264" s="339"/>
      <c r="J264" s="340"/>
      <c r="K264" s="347"/>
      <c r="L264" s="340"/>
      <c r="M264" s="341">
        <v>83903.78</v>
      </c>
      <c r="N264" s="341"/>
      <c r="O264" s="342">
        <v>203760</v>
      </c>
      <c r="P264" s="343" t="s">
        <v>3952</v>
      </c>
      <c r="Q264" s="344">
        <v>1368</v>
      </c>
      <c r="R264" s="345" t="s">
        <v>3985</v>
      </c>
      <c r="S264" s="340">
        <v>99999</v>
      </c>
      <c r="T264" s="340">
        <v>70</v>
      </c>
      <c r="U264" s="337"/>
      <c r="V264" s="346" t="s">
        <v>4046</v>
      </c>
      <c r="W264" s="318" t="s">
        <v>4110</v>
      </c>
    </row>
    <row r="265" spans="1:23" s="318" customFormat="1">
      <c r="A265" s="315"/>
      <c r="B265" s="316">
        <v>37839</v>
      </c>
      <c r="C265" s="317"/>
      <c r="D265" s="317">
        <v>1</v>
      </c>
      <c r="E265" s="335">
        <v>62779</v>
      </c>
      <c r="F265" s="336" t="s">
        <v>928</v>
      </c>
      <c r="G265" s="337"/>
      <c r="H265" s="338">
        <v>143220.04999999999</v>
      </c>
      <c r="I265" s="339"/>
      <c r="J265" s="340"/>
      <c r="K265" s="347"/>
      <c r="L265" s="340"/>
      <c r="M265" s="341">
        <v>6382.44</v>
      </c>
      <c r="N265" s="341"/>
      <c r="O265" s="342">
        <v>203760</v>
      </c>
      <c r="P265" s="343" t="s">
        <v>3952</v>
      </c>
      <c r="Q265" s="344">
        <v>1281</v>
      </c>
      <c r="R265" s="345" t="s">
        <v>3973</v>
      </c>
      <c r="S265" s="340">
        <v>99999</v>
      </c>
      <c r="T265" s="340">
        <v>70</v>
      </c>
      <c r="U265" s="337"/>
      <c r="V265" s="346" t="s">
        <v>4046</v>
      </c>
      <c r="W265" s="318" t="s">
        <v>4110</v>
      </c>
    </row>
    <row r="266" spans="1:23" s="318" customFormat="1">
      <c r="A266" s="315"/>
      <c r="B266" s="316">
        <v>37949</v>
      </c>
      <c r="C266" s="317">
        <v>203760</v>
      </c>
      <c r="D266" s="317">
        <v>2</v>
      </c>
      <c r="E266" s="335">
        <v>62079</v>
      </c>
      <c r="F266" s="336" t="s">
        <v>2170</v>
      </c>
      <c r="G266" s="337"/>
      <c r="H266" s="338">
        <v>51592.67</v>
      </c>
      <c r="I266" s="339"/>
      <c r="J266" s="340"/>
      <c r="K266" s="347"/>
      <c r="L266" s="340"/>
      <c r="M266" s="341">
        <v>38226</v>
      </c>
      <c r="N266" s="341"/>
      <c r="O266" s="342">
        <v>203760</v>
      </c>
      <c r="P266" s="343" t="s">
        <v>3952</v>
      </c>
      <c r="Q266" s="344">
        <v>1322</v>
      </c>
      <c r="R266" s="345" t="s">
        <v>4010</v>
      </c>
      <c r="S266" s="340">
        <v>99999</v>
      </c>
      <c r="T266" s="340">
        <v>70</v>
      </c>
      <c r="U266" s="337"/>
      <c r="V266" s="346" t="s">
        <v>4041</v>
      </c>
      <c r="W266" s="318" t="s">
        <v>4111</v>
      </c>
    </row>
    <row r="267" spans="1:23" s="334" customFormat="1">
      <c r="A267" s="319"/>
      <c r="B267" s="320">
        <v>37949</v>
      </c>
      <c r="C267" s="321"/>
      <c r="D267" s="321">
        <v>1</v>
      </c>
      <c r="E267" s="322">
        <v>62627</v>
      </c>
      <c r="F267" s="323" t="s">
        <v>3374</v>
      </c>
      <c r="G267" s="324"/>
      <c r="H267" s="325">
        <v>18190</v>
      </c>
      <c r="I267" s="326"/>
      <c r="J267" s="327"/>
      <c r="K267" s="349"/>
      <c r="L267" s="327"/>
      <c r="M267" s="328">
        <v>40503.49</v>
      </c>
      <c r="N267" s="328"/>
      <c r="O267" s="329">
        <v>203760</v>
      </c>
      <c r="P267" s="330" t="s">
        <v>3952</v>
      </c>
      <c r="Q267" s="331">
        <v>1272</v>
      </c>
      <c r="R267" s="332" t="s">
        <v>3974</v>
      </c>
      <c r="S267" s="327">
        <v>99999</v>
      </c>
      <c r="T267" s="327">
        <v>70</v>
      </c>
      <c r="U267" s="324"/>
      <c r="V267" s="333" t="s">
        <v>4044</v>
      </c>
    </row>
    <row r="268" spans="1:23" s="334" customFormat="1">
      <c r="A268" s="319"/>
      <c r="B268" s="320">
        <v>38292</v>
      </c>
      <c r="C268" s="321"/>
      <c r="D268" s="321">
        <v>1</v>
      </c>
      <c r="E268" s="322">
        <v>61457</v>
      </c>
      <c r="F268" s="323" t="s">
        <v>2330</v>
      </c>
      <c r="G268" s="324"/>
      <c r="H268" s="325">
        <v>18810.599999999999</v>
      </c>
      <c r="I268" s="326"/>
      <c r="J268" s="327"/>
      <c r="K268" s="349"/>
      <c r="L268" s="327"/>
      <c r="M268" s="328"/>
      <c r="N268" s="328">
        <v>3000</v>
      </c>
      <c r="O268" s="329">
        <v>203760</v>
      </c>
      <c r="P268" s="330" t="s">
        <v>3952</v>
      </c>
      <c r="Q268" s="331">
        <v>1166</v>
      </c>
      <c r="R268" s="332" t="s">
        <v>3969</v>
      </c>
      <c r="S268" s="327">
        <v>99999</v>
      </c>
      <c r="T268" s="327">
        <v>70</v>
      </c>
      <c r="U268" s="324"/>
      <c r="V268" s="333" t="s">
        <v>4044</v>
      </c>
    </row>
    <row r="269" spans="1:23">
      <c r="B269" s="282">
        <v>38292</v>
      </c>
      <c r="C269" s="283"/>
      <c r="D269" s="283">
        <v>1</v>
      </c>
      <c r="E269" s="284">
        <v>65541</v>
      </c>
      <c r="F269" s="285" t="s">
        <v>1591</v>
      </c>
      <c r="G269" s="286"/>
      <c r="H269" s="287">
        <v>8415.73</v>
      </c>
      <c r="I269" s="290"/>
      <c r="J269" s="291"/>
      <c r="K269" s="292"/>
      <c r="L269" s="291"/>
      <c r="M269" s="262">
        <v>10847.63</v>
      </c>
      <c r="N269" s="262"/>
      <c r="O269" s="300">
        <v>203760</v>
      </c>
      <c r="P269" s="301" t="s">
        <v>3952</v>
      </c>
      <c r="Q269" s="302">
        <v>1281</v>
      </c>
      <c r="R269" s="303" t="s">
        <v>3973</v>
      </c>
      <c r="S269" s="291">
        <v>99999</v>
      </c>
      <c r="T269" s="291">
        <v>70</v>
      </c>
      <c r="U269" s="286"/>
      <c r="V269" s="304" t="s">
        <v>4044</v>
      </c>
      <c r="W269" s="261" t="s">
        <v>4109</v>
      </c>
    </row>
    <row r="270" spans="1:23" s="334" customFormat="1">
      <c r="A270" s="319"/>
      <c r="B270" s="320">
        <v>38292</v>
      </c>
      <c r="C270" s="321"/>
      <c r="D270" s="321">
        <v>1</v>
      </c>
      <c r="E270" s="322">
        <v>69788</v>
      </c>
      <c r="F270" s="323" t="s">
        <v>2833</v>
      </c>
      <c r="G270" s="324"/>
      <c r="H270" s="325">
        <v>82616.91</v>
      </c>
      <c r="I270" s="326"/>
      <c r="J270" s="327"/>
      <c r="K270" s="349"/>
      <c r="L270" s="327"/>
      <c r="M270" s="328">
        <v>14200.76</v>
      </c>
      <c r="N270" s="328"/>
      <c r="O270" s="329">
        <v>203760</v>
      </c>
      <c r="P270" s="330" t="s">
        <v>3952</v>
      </c>
      <c r="Q270" s="331">
        <v>1272</v>
      </c>
      <c r="R270" s="332" t="s">
        <v>3974</v>
      </c>
      <c r="S270" s="327">
        <v>99999</v>
      </c>
      <c r="T270" s="327">
        <v>70</v>
      </c>
      <c r="U270" s="324"/>
      <c r="V270" s="333" t="s">
        <v>4044</v>
      </c>
    </row>
    <row r="271" spans="1:23" s="318" customFormat="1">
      <c r="A271" s="315"/>
      <c r="B271" s="316">
        <v>38313</v>
      </c>
      <c r="C271" s="317"/>
      <c r="D271" s="317">
        <v>1</v>
      </c>
      <c r="E271" s="335">
        <v>62150</v>
      </c>
      <c r="F271" s="336" t="s">
        <v>2961</v>
      </c>
      <c r="G271" s="337"/>
      <c r="H271" s="338">
        <v>136552.17000000001</v>
      </c>
      <c r="I271" s="339"/>
      <c r="J271" s="340"/>
      <c r="K271" s="347"/>
      <c r="L271" s="340"/>
      <c r="M271" s="341">
        <v>14591.42</v>
      </c>
      <c r="N271" s="341"/>
      <c r="O271" s="342">
        <v>203760</v>
      </c>
      <c r="P271" s="343" t="s">
        <v>3952</v>
      </c>
      <c r="Q271" s="344">
        <v>1283</v>
      </c>
      <c r="R271" s="345" t="s">
        <v>3963</v>
      </c>
      <c r="S271" s="340">
        <v>99999</v>
      </c>
      <c r="T271" s="340">
        <v>70</v>
      </c>
      <c r="U271" s="337"/>
      <c r="V271" s="346" t="s">
        <v>4038</v>
      </c>
      <c r="W271" s="318" t="s">
        <v>4052</v>
      </c>
    </row>
    <row r="272" spans="1:23" s="334" customFormat="1">
      <c r="A272" s="319"/>
      <c r="B272" s="320">
        <v>38350</v>
      </c>
      <c r="C272" s="321"/>
      <c r="D272" s="321">
        <v>1</v>
      </c>
      <c r="E272" s="322">
        <v>68333</v>
      </c>
      <c r="F272" s="323" t="s">
        <v>335</v>
      </c>
      <c r="G272" s="324"/>
      <c r="H272" s="325">
        <v>27659.72</v>
      </c>
      <c r="I272" s="326">
        <f>SUM(H180:H272)</f>
        <v>8658613.7400000002</v>
      </c>
      <c r="J272" s="327"/>
      <c r="K272" s="349"/>
      <c r="L272" s="327"/>
      <c r="M272" s="328">
        <v>21445.31</v>
      </c>
      <c r="N272" s="328"/>
      <c r="O272" s="329">
        <v>203760</v>
      </c>
      <c r="P272" s="330" t="s">
        <v>3952</v>
      </c>
      <c r="Q272" s="331">
        <v>1275</v>
      </c>
      <c r="R272" s="332" t="s">
        <v>3964</v>
      </c>
      <c r="S272" s="327">
        <v>99999</v>
      </c>
      <c r="T272" s="327">
        <v>70</v>
      </c>
      <c r="U272" s="324"/>
      <c r="V272" s="333" t="s">
        <v>4044</v>
      </c>
    </row>
    <row r="273" spans="1:23" s="318" customFormat="1">
      <c r="A273" s="315"/>
      <c r="B273" s="316">
        <v>38441</v>
      </c>
      <c r="C273" s="317"/>
      <c r="D273" s="317">
        <v>1</v>
      </c>
      <c r="E273" s="335">
        <v>65559</v>
      </c>
      <c r="F273" s="336" t="s">
        <v>1380</v>
      </c>
      <c r="G273" s="337"/>
      <c r="H273" s="338">
        <v>105656.26</v>
      </c>
      <c r="I273" s="339"/>
      <c r="J273" s="340"/>
      <c r="K273" s="347"/>
      <c r="L273" s="340"/>
      <c r="M273" s="341">
        <v>577779</v>
      </c>
      <c r="N273" s="341"/>
      <c r="O273" s="342">
        <v>203760</v>
      </c>
      <c r="P273" s="343" t="s">
        <v>3952</v>
      </c>
      <c r="Q273" s="344">
        <v>1283</v>
      </c>
      <c r="R273" s="345" t="s">
        <v>3963</v>
      </c>
      <c r="S273" s="340">
        <v>99999</v>
      </c>
      <c r="T273" s="340">
        <v>70</v>
      </c>
      <c r="U273" s="337"/>
      <c r="V273" s="346" t="s">
        <v>4046</v>
      </c>
      <c r="W273" s="318" t="s">
        <v>4054</v>
      </c>
    </row>
    <row r="274" spans="1:23" s="318" customFormat="1">
      <c r="A274" s="315"/>
      <c r="B274" s="316">
        <v>38441</v>
      </c>
      <c r="C274" s="317"/>
      <c r="D274" s="317">
        <v>1</v>
      </c>
      <c r="E274" s="335">
        <v>65562</v>
      </c>
      <c r="F274" s="336" t="s">
        <v>1383</v>
      </c>
      <c r="G274" s="337"/>
      <c r="H274" s="338">
        <v>236172.82</v>
      </c>
      <c r="I274" s="339"/>
      <c r="J274" s="340"/>
      <c r="K274" s="347"/>
      <c r="L274" s="340"/>
      <c r="M274" s="341">
        <v>797379.48</v>
      </c>
      <c r="N274" s="341"/>
      <c r="O274" s="342">
        <v>203760</v>
      </c>
      <c r="P274" s="343" t="s">
        <v>3952</v>
      </c>
      <c r="Q274" s="344">
        <v>1283</v>
      </c>
      <c r="R274" s="345" t="s">
        <v>3963</v>
      </c>
      <c r="S274" s="340">
        <v>99999</v>
      </c>
      <c r="T274" s="340">
        <v>70</v>
      </c>
      <c r="U274" s="337"/>
      <c r="V274" s="346" t="s">
        <v>4046</v>
      </c>
      <c r="W274" s="318" t="s">
        <v>4054</v>
      </c>
    </row>
    <row r="275" spans="1:23" s="318" customFormat="1">
      <c r="A275" s="315"/>
      <c r="B275" s="316">
        <v>38441</v>
      </c>
      <c r="C275" s="317"/>
      <c r="D275" s="317">
        <v>1</v>
      </c>
      <c r="E275" s="335">
        <v>65563</v>
      </c>
      <c r="F275" s="336" t="s">
        <v>1384</v>
      </c>
      <c r="G275" s="337"/>
      <c r="H275" s="338">
        <v>52206.62</v>
      </c>
      <c r="I275" s="339"/>
      <c r="J275" s="340"/>
      <c r="K275" s="347"/>
      <c r="L275" s="340"/>
      <c r="M275" s="341"/>
      <c r="N275" s="341">
        <v>33565.08</v>
      </c>
      <c r="O275" s="342">
        <v>203760</v>
      </c>
      <c r="P275" s="343" t="s">
        <v>3952</v>
      </c>
      <c r="Q275" s="344">
        <v>1283</v>
      </c>
      <c r="R275" s="345" t="s">
        <v>3963</v>
      </c>
      <c r="S275" s="340">
        <v>99999</v>
      </c>
      <c r="T275" s="340">
        <v>70</v>
      </c>
      <c r="U275" s="337"/>
      <c r="V275" s="346" t="s">
        <v>4046</v>
      </c>
      <c r="W275" s="318" t="s">
        <v>4054</v>
      </c>
    </row>
    <row r="276" spans="1:23" s="318" customFormat="1">
      <c r="A276" s="315"/>
      <c r="B276" s="316">
        <v>38441</v>
      </c>
      <c r="C276" s="317">
        <v>203760</v>
      </c>
      <c r="D276" s="317">
        <v>2</v>
      </c>
      <c r="E276" s="335">
        <v>65564</v>
      </c>
      <c r="F276" s="336" t="s">
        <v>1385</v>
      </c>
      <c r="G276" s="337"/>
      <c r="H276" s="338">
        <v>12430.16</v>
      </c>
      <c r="I276" s="339"/>
      <c r="J276" s="340"/>
      <c r="K276" s="347"/>
      <c r="L276" s="340"/>
      <c r="M276" s="341">
        <v>58328.44</v>
      </c>
      <c r="N276" s="341"/>
      <c r="O276" s="342">
        <v>203760</v>
      </c>
      <c r="P276" s="343" t="s">
        <v>3952</v>
      </c>
      <c r="Q276" s="344">
        <v>1283</v>
      </c>
      <c r="R276" s="345" t="s">
        <v>3963</v>
      </c>
      <c r="S276" s="340">
        <v>99999</v>
      </c>
      <c r="T276" s="340">
        <v>70</v>
      </c>
      <c r="U276" s="337"/>
      <c r="V276" s="346" t="s">
        <v>4046</v>
      </c>
      <c r="W276" s="318" t="s">
        <v>4054</v>
      </c>
    </row>
    <row r="277" spans="1:23" s="318" customFormat="1">
      <c r="A277" s="315"/>
      <c r="B277" s="316">
        <v>38504</v>
      </c>
      <c r="C277" s="317"/>
      <c r="D277" s="317">
        <v>1</v>
      </c>
      <c r="E277" s="335">
        <v>70753</v>
      </c>
      <c r="F277" s="336" t="s">
        <v>350</v>
      </c>
      <c r="G277" s="337"/>
      <c r="H277" s="338">
        <v>247108.89</v>
      </c>
      <c r="I277" s="339"/>
      <c r="J277" s="340"/>
      <c r="K277" s="347"/>
      <c r="L277" s="340"/>
      <c r="M277" s="341"/>
      <c r="N277" s="341">
        <v>16340.84</v>
      </c>
      <c r="O277" s="342">
        <v>203760</v>
      </c>
      <c r="P277" s="343" t="s">
        <v>3952</v>
      </c>
      <c r="Q277" s="344">
        <v>1272</v>
      </c>
      <c r="R277" s="345" t="s">
        <v>3974</v>
      </c>
      <c r="S277" s="340">
        <v>99999</v>
      </c>
      <c r="T277" s="340">
        <v>70</v>
      </c>
      <c r="U277" s="337"/>
      <c r="V277" s="346" t="s">
        <v>4046</v>
      </c>
      <c r="W277" s="318" t="s">
        <v>4054</v>
      </c>
    </row>
    <row r="278" spans="1:23" s="318" customFormat="1">
      <c r="A278" s="315"/>
      <c r="B278" s="316">
        <v>38504</v>
      </c>
      <c r="C278" s="317">
        <v>203760</v>
      </c>
      <c r="D278" s="317">
        <v>2</v>
      </c>
      <c r="E278" s="335">
        <v>70823</v>
      </c>
      <c r="F278" s="336" t="s">
        <v>1012</v>
      </c>
      <c r="G278" s="337"/>
      <c r="H278" s="338">
        <v>134119.16</v>
      </c>
      <c r="I278" s="339"/>
      <c r="J278" s="340"/>
      <c r="K278" s="347"/>
      <c r="L278" s="340"/>
      <c r="M278" s="341"/>
      <c r="N278" s="341">
        <v>1719.9</v>
      </c>
      <c r="O278" s="342">
        <v>203760</v>
      </c>
      <c r="P278" s="343" t="s">
        <v>3952</v>
      </c>
      <c r="Q278" s="344">
        <v>1367</v>
      </c>
      <c r="R278" s="345" t="s">
        <v>3984</v>
      </c>
      <c r="S278" s="340">
        <v>99999</v>
      </c>
      <c r="T278" s="340">
        <v>70</v>
      </c>
      <c r="U278" s="337"/>
      <c r="V278" s="346" t="s">
        <v>4047</v>
      </c>
      <c r="W278" s="318" t="s">
        <v>4054</v>
      </c>
    </row>
    <row r="279" spans="1:23" s="318" customFormat="1">
      <c r="A279" s="315"/>
      <c r="B279" s="316">
        <v>38504</v>
      </c>
      <c r="C279" s="317"/>
      <c r="D279" s="317">
        <v>1</v>
      </c>
      <c r="E279" s="335">
        <v>70824</v>
      </c>
      <c r="F279" s="336" t="s">
        <v>1013</v>
      </c>
      <c r="G279" s="337"/>
      <c r="H279" s="338">
        <v>28446.36</v>
      </c>
      <c r="I279" s="339"/>
      <c r="J279" s="340"/>
      <c r="K279" s="347"/>
      <c r="L279" s="340"/>
      <c r="M279" s="341"/>
      <c r="N279" s="341">
        <v>590344.17000000004</v>
      </c>
      <c r="O279" s="342">
        <v>203760</v>
      </c>
      <c r="P279" s="343" t="s">
        <v>3952</v>
      </c>
      <c r="Q279" s="344">
        <v>1275</v>
      </c>
      <c r="R279" s="345" t="s">
        <v>3964</v>
      </c>
      <c r="S279" s="340">
        <v>99999</v>
      </c>
      <c r="T279" s="340">
        <v>70</v>
      </c>
      <c r="U279" s="337"/>
      <c r="V279" s="346" t="s">
        <v>4047</v>
      </c>
      <c r="W279" s="318" t="s">
        <v>4054</v>
      </c>
    </row>
    <row r="280" spans="1:23" s="318" customFormat="1">
      <c r="A280" s="315"/>
      <c r="B280" s="316">
        <v>38504</v>
      </c>
      <c r="C280" s="317"/>
      <c r="D280" s="317">
        <v>1</v>
      </c>
      <c r="E280" s="335">
        <v>70825</v>
      </c>
      <c r="F280" s="336" t="s">
        <v>1014</v>
      </c>
      <c r="G280" s="337"/>
      <c r="H280" s="338">
        <v>74975.009999999995</v>
      </c>
      <c r="I280" s="339"/>
      <c r="J280" s="340"/>
      <c r="K280" s="347"/>
      <c r="L280" s="340"/>
      <c r="M280" s="341">
        <v>6776.63</v>
      </c>
      <c r="N280" s="341"/>
      <c r="O280" s="342">
        <v>203760</v>
      </c>
      <c r="P280" s="343" t="s">
        <v>3952</v>
      </c>
      <c r="Q280" s="344">
        <v>1372</v>
      </c>
      <c r="R280" s="345" t="s">
        <v>4033</v>
      </c>
      <c r="S280" s="340">
        <v>99999</v>
      </c>
      <c r="T280" s="340">
        <v>70</v>
      </c>
      <c r="U280" s="337"/>
      <c r="V280" s="346" t="s">
        <v>4047</v>
      </c>
      <c r="W280" s="318" t="s">
        <v>4054</v>
      </c>
    </row>
    <row r="281" spans="1:23" s="318" customFormat="1">
      <c r="A281" s="315"/>
      <c r="B281" s="316">
        <v>38504</v>
      </c>
      <c r="C281" s="317"/>
      <c r="D281" s="317">
        <v>1</v>
      </c>
      <c r="E281" s="335">
        <v>70826</v>
      </c>
      <c r="F281" s="336" t="s">
        <v>1015</v>
      </c>
      <c r="G281" s="337"/>
      <c r="H281" s="338">
        <v>18300.099999999999</v>
      </c>
      <c r="I281" s="339"/>
      <c r="J281" s="340"/>
      <c r="K281" s="347"/>
      <c r="L281" s="340"/>
      <c r="M281" s="341"/>
      <c r="N281" s="341">
        <v>14784.99</v>
      </c>
      <c r="O281" s="342">
        <v>203760</v>
      </c>
      <c r="P281" s="343" t="s">
        <v>3952</v>
      </c>
      <c r="Q281" s="344">
        <v>1275</v>
      </c>
      <c r="R281" s="345" t="s">
        <v>3964</v>
      </c>
      <c r="S281" s="340">
        <v>99999</v>
      </c>
      <c r="T281" s="340">
        <v>70</v>
      </c>
      <c r="U281" s="337"/>
      <c r="V281" s="346" t="s">
        <v>4047</v>
      </c>
      <c r="W281" s="318" t="s">
        <v>4054</v>
      </c>
    </row>
    <row r="282" spans="1:23" s="318" customFormat="1">
      <c r="A282" s="315"/>
      <c r="B282" s="316">
        <v>38504</v>
      </c>
      <c r="C282" s="317"/>
      <c r="D282" s="317">
        <v>1</v>
      </c>
      <c r="E282" s="335">
        <v>70827</v>
      </c>
      <c r="F282" s="336" t="s">
        <v>1016</v>
      </c>
      <c r="G282" s="337"/>
      <c r="H282" s="338">
        <v>146799.06</v>
      </c>
      <c r="I282" s="339"/>
      <c r="J282" s="340"/>
      <c r="K282" s="347"/>
      <c r="L282" s="340"/>
      <c r="M282" s="341"/>
      <c r="N282" s="341">
        <v>83562.100000000006</v>
      </c>
      <c r="O282" s="342">
        <v>203760</v>
      </c>
      <c r="P282" s="343" t="s">
        <v>3952</v>
      </c>
      <c r="Q282" s="344">
        <v>1275</v>
      </c>
      <c r="R282" s="345" t="s">
        <v>3964</v>
      </c>
      <c r="S282" s="340">
        <v>99999</v>
      </c>
      <c r="T282" s="340">
        <v>70</v>
      </c>
      <c r="U282" s="337"/>
      <c r="V282" s="346" t="s">
        <v>4047</v>
      </c>
      <c r="W282" s="318" t="s">
        <v>4054</v>
      </c>
    </row>
    <row r="283" spans="1:23" s="318" customFormat="1">
      <c r="A283" s="315"/>
      <c r="B283" s="316">
        <v>38504</v>
      </c>
      <c r="C283" s="317">
        <v>203760</v>
      </c>
      <c r="D283" s="317">
        <v>2</v>
      </c>
      <c r="E283" s="335">
        <v>70829</v>
      </c>
      <c r="F283" s="336" t="s">
        <v>1017</v>
      </c>
      <c r="G283" s="337"/>
      <c r="H283" s="338">
        <v>577779</v>
      </c>
      <c r="I283" s="339"/>
      <c r="J283" s="340"/>
      <c r="K283" s="347"/>
      <c r="L283" s="340"/>
      <c r="M283" s="341">
        <v>14622</v>
      </c>
      <c r="N283" s="341"/>
      <c r="O283" s="342">
        <v>203760</v>
      </c>
      <c r="P283" s="343" t="s">
        <v>3952</v>
      </c>
      <c r="Q283" s="344">
        <v>1283</v>
      </c>
      <c r="R283" s="345" t="s">
        <v>3963</v>
      </c>
      <c r="S283" s="340">
        <v>99999</v>
      </c>
      <c r="T283" s="340">
        <v>70</v>
      </c>
      <c r="U283" s="337"/>
      <c r="V283" s="346" t="s">
        <v>4046</v>
      </c>
      <c r="W283" s="318" t="s">
        <v>4054</v>
      </c>
    </row>
    <row r="284" spans="1:23" s="318" customFormat="1">
      <c r="A284" s="315"/>
      <c r="B284" s="316">
        <v>38504</v>
      </c>
      <c r="C284" s="317"/>
      <c r="D284" s="317">
        <v>1</v>
      </c>
      <c r="E284" s="335">
        <v>70830</v>
      </c>
      <c r="F284" s="336" t="s">
        <v>1018</v>
      </c>
      <c r="G284" s="337"/>
      <c r="H284" s="338">
        <v>750967.48</v>
      </c>
      <c r="I284" s="339"/>
      <c r="J284" s="340"/>
      <c r="K284" s="347"/>
      <c r="L284" s="340"/>
      <c r="M284" s="341"/>
      <c r="N284" s="341">
        <v>21780.62</v>
      </c>
      <c r="O284" s="342">
        <v>203760</v>
      </c>
      <c r="P284" s="343" t="s">
        <v>3952</v>
      </c>
      <c r="Q284" s="344">
        <v>1188</v>
      </c>
      <c r="R284" s="345" t="s">
        <v>4034</v>
      </c>
      <c r="S284" s="340">
        <v>99999</v>
      </c>
      <c r="T284" s="340">
        <v>70</v>
      </c>
      <c r="U284" s="337"/>
      <c r="V284" s="346" t="s">
        <v>4046</v>
      </c>
      <c r="W284" s="318" t="s">
        <v>4054</v>
      </c>
    </row>
    <row r="285" spans="1:23" s="318" customFormat="1">
      <c r="A285" s="315"/>
      <c r="B285" s="316">
        <v>38504</v>
      </c>
      <c r="C285" s="317"/>
      <c r="D285" s="317">
        <v>1</v>
      </c>
      <c r="E285" s="335">
        <v>70831</v>
      </c>
      <c r="F285" s="336" t="s">
        <v>1019</v>
      </c>
      <c r="G285" s="337"/>
      <c r="H285" s="338">
        <v>515884.84</v>
      </c>
      <c r="I285" s="339"/>
      <c r="J285" s="340"/>
      <c r="K285" s="347"/>
      <c r="L285" s="340"/>
      <c r="M285" s="341">
        <v>23472.720000000001</v>
      </c>
      <c r="N285" s="341"/>
      <c r="O285" s="342">
        <v>203760</v>
      </c>
      <c r="P285" s="343" t="s">
        <v>3952</v>
      </c>
      <c r="Q285" s="344">
        <v>1272</v>
      </c>
      <c r="R285" s="345" t="s">
        <v>3974</v>
      </c>
      <c r="S285" s="340">
        <v>99999</v>
      </c>
      <c r="T285" s="340">
        <v>70</v>
      </c>
      <c r="U285" s="337"/>
      <c r="V285" s="346" t="s">
        <v>4046</v>
      </c>
      <c r="W285" s="318" t="s">
        <v>4054</v>
      </c>
    </row>
    <row r="286" spans="1:23" s="318" customFormat="1">
      <c r="A286" s="315"/>
      <c r="B286" s="316">
        <v>38504</v>
      </c>
      <c r="C286" s="317"/>
      <c r="D286" s="317">
        <v>1</v>
      </c>
      <c r="E286" s="335">
        <v>70832</v>
      </c>
      <c r="F286" s="336" t="s">
        <v>1020</v>
      </c>
      <c r="G286" s="337"/>
      <c r="H286" s="338">
        <v>11873.33</v>
      </c>
      <c r="I286" s="339"/>
      <c r="J286" s="340"/>
      <c r="K286" s="347"/>
      <c r="L286" s="340"/>
      <c r="M286" s="341">
        <v>40101.79</v>
      </c>
      <c r="N286" s="341"/>
      <c r="O286" s="342">
        <v>203760</v>
      </c>
      <c r="P286" s="343" t="s">
        <v>3952</v>
      </c>
      <c r="Q286" s="344">
        <v>1289</v>
      </c>
      <c r="R286" s="345" t="s">
        <v>4035</v>
      </c>
      <c r="S286" s="340">
        <v>99999</v>
      </c>
      <c r="T286" s="340">
        <v>70</v>
      </c>
      <c r="U286" s="337"/>
      <c r="V286" s="346" t="s">
        <v>4042</v>
      </c>
      <c r="W286" s="318" t="s">
        <v>4057</v>
      </c>
    </row>
    <row r="287" spans="1:23" s="318" customFormat="1">
      <c r="A287" s="315"/>
      <c r="B287" s="316">
        <v>38504</v>
      </c>
      <c r="C287" s="317"/>
      <c r="D287" s="317">
        <v>1</v>
      </c>
      <c r="E287" s="335">
        <v>70834</v>
      </c>
      <c r="F287" s="336" t="s">
        <v>1022</v>
      </c>
      <c r="G287" s="337"/>
      <c r="H287" s="338">
        <v>1457801.42</v>
      </c>
      <c r="I287" s="339"/>
      <c r="J287" s="340"/>
      <c r="K287" s="347"/>
      <c r="L287" s="340"/>
      <c r="M287" s="341">
        <v>117803</v>
      </c>
      <c r="N287" s="341"/>
      <c r="O287" s="342">
        <v>203760</v>
      </c>
      <c r="P287" s="343" t="s">
        <v>3952</v>
      </c>
      <c r="Q287" s="344">
        <v>1022</v>
      </c>
      <c r="R287" s="345" t="s">
        <v>4008</v>
      </c>
      <c r="S287" s="340">
        <v>99999</v>
      </c>
      <c r="T287" s="340">
        <v>70</v>
      </c>
      <c r="U287" s="337"/>
      <c r="V287" s="346" t="s">
        <v>4042</v>
      </c>
      <c r="W287" s="318" t="s">
        <v>4054</v>
      </c>
    </row>
    <row r="288" spans="1:23" s="318" customFormat="1">
      <c r="A288" s="315"/>
      <c r="B288" s="316">
        <v>38504</v>
      </c>
      <c r="C288" s="317"/>
      <c r="D288" s="317">
        <v>1</v>
      </c>
      <c r="E288" s="335">
        <v>70835</v>
      </c>
      <c r="F288" s="336" t="s">
        <v>1023</v>
      </c>
      <c r="G288" s="337"/>
      <c r="H288" s="338">
        <v>347390.98</v>
      </c>
      <c r="I288" s="339"/>
      <c r="J288" s="340"/>
      <c r="K288" s="347"/>
      <c r="L288" s="340"/>
      <c r="M288" s="341">
        <v>65064.11</v>
      </c>
      <c r="N288" s="341"/>
      <c r="O288" s="342">
        <v>203760</v>
      </c>
      <c r="P288" s="343" t="s">
        <v>3952</v>
      </c>
      <c r="Q288" s="344">
        <v>1272</v>
      </c>
      <c r="R288" s="345" t="s">
        <v>3974</v>
      </c>
      <c r="S288" s="340">
        <v>99999</v>
      </c>
      <c r="T288" s="340">
        <v>70</v>
      </c>
      <c r="U288" s="337"/>
      <c r="V288" s="346" t="s">
        <v>4046</v>
      </c>
      <c r="W288" s="318" t="s">
        <v>4054</v>
      </c>
    </row>
    <row r="289" spans="1:23" s="318" customFormat="1">
      <c r="A289" s="315"/>
      <c r="B289" s="316">
        <v>38504</v>
      </c>
      <c r="C289" s="317">
        <v>203760</v>
      </c>
      <c r="D289" s="317">
        <v>2</v>
      </c>
      <c r="E289" s="335">
        <v>70836</v>
      </c>
      <c r="F289" s="336" t="s">
        <v>1024</v>
      </c>
      <c r="G289" s="337"/>
      <c r="H289" s="338">
        <v>797379.48</v>
      </c>
      <c r="I289" s="339"/>
      <c r="J289" s="340"/>
      <c r="K289" s="347"/>
      <c r="L289" s="340"/>
      <c r="M289" s="341">
        <v>13802</v>
      </c>
      <c r="N289" s="341"/>
      <c r="O289" s="342">
        <v>203760</v>
      </c>
      <c r="P289" s="343" t="s">
        <v>3952</v>
      </c>
      <c r="Q289" s="344">
        <v>1272</v>
      </c>
      <c r="R289" s="345" t="s">
        <v>3974</v>
      </c>
      <c r="S289" s="340">
        <v>99999</v>
      </c>
      <c r="T289" s="340">
        <v>70</v>
      </c>
      <c r="U289" s="337"/>
      <c r="V289" s="346" t="s">
        <v>4046</v>
      </c>
      <c r="W289" s="318" t="s">
        <v>4054</v>
      </c>
    </row>
    <row r="290" spans="1:23" s="318" customFormat="1">
      <c r="A290" s="315"/>
      <c r="B290" s="316">
        <v>38504</v>
      </c>
      <c r="C290" s="317"/>
      <c r="D290" s="317">
        <v>1</v>
      </c>
      <c r="E290" s="335">
        <v>70837</v>
      </c>
      <c r="F290" s="336" t="s">
        <v>1025</v>
      </c>
      <c r="G290" s="337"/>
      <c r="H290" s="338">
        <v>20735.52</v>
      </c>
      <c r="I290" s="339"/>
      <c r="J290" s="340"/>
      <c r="K290" s="347"/>
      <c r="L290" s="340"/>
      <c r="M290" s="341"/>
      <c r="N290" s="341">
        <v>380321.69</v>
      </c>
      <c r="O290" s="342">
        <v>203760</v>
      </c>
      <c r="P290" s="343" t="s">
        <v>3952</v>
      </c>
      <c r="Q290" s="344">
        <v>1283</v>
      </c>
      <c r="R290" s="345" t="s">
        <v>3963</v>
      </c>
      <c r="S290" s="340">
        <v>99999</v>
      </c>
      <c r="T290" s="340">
        <v>70</v>
      </c>
      <c r="U290" s="337"/>
      <c r="V290" s="346" t="s">
        <v>4046</v>
      </c>
      <c r="W290" s="318" t="s">
        <v>4054</v>
      </c>
    </row>
    <row r="291" spans="1:23" s="318" customFormat="1">
      <c r="A291" s="315"/>
      <c r="B291" s="316">
        <v>38504</v>
      </c>
      <c r="C291" s="317"/>
      <c r="D291" s="317">
        <v>1</v>
      </c>
      <c r="E291" s="335">
        <v>70839</v>
      </c>
      <c r="F291" s="336" t="s">
        <v>1026</v>
      </c>
      <c r="G291" s="337"/>
      <c r="H291" s="338">
        <v>629995.41</v>
      </c>
      <c r="I291" s="339"/>
      <c r="J291" s="340"/>
      <c r="K291" s="347"/>
      <c r="L291" s="340"/>
      <c r="M291" s="341">
        <v>312800.02</v>
      </c>
      <c r="N291" s="341"/>
      <c r="O291" s="342">
        <v>203760</v>
      </c>
      <c r="P291" s="343" t="s">
        <v>3952</v>
      </c>
      <c r="Q291" s="344">
        <v>1283</v>
      </c>
      <c r="R291" s="345" t="s">
        <v>3963</v>
      </c>
      <c r="S291" s="340">
        <v>99999</v>
      </c>
      <c r="T291" s="340">
        <v>70</v>
      </c>
      <c r="U291" s="337"/>
      <c r="V291" s="346" t="s">
        <v>4046</v>
      </c>
      <c r="W291" s="318" t="s">
        <v>4054</v>
      </c>
    </row>
    <row r="292" spans="1:23" s="334" customFormat="1">
      <c r="A292" s="319"/>
      <c r="B292" s="320">
        <v>38504</v>
      </c>
      <c r="C292" s="321"/>
      <c r="D292" s="321">
        <v>1</v>
      </c>
      <c r="E292" s="322">
        <v>70840</v>
      </c>
      <c r="F292" s="323" t="s">
        <v>1027</v>
      </c>
      <c r="G292" s="324"/>
      <c r="H292" s="325">
        <v>14168.12</v>
      </c>
      <c r="I292" s="326"/>
      <c r="J292" s="327"/>
      <c r="K292" s="349"/>
      <c r="L292" s="327"/>
      <c r="M292" s="328">
        <v>89436.4</v>
      </c>
      <c r="N292" s="328"/>
      <c r="O292" s="329">
        <v>203760</v>
      </c>
      <c r="P292" s="330" t="s">
        <v>3952</v>
      </c>
      <c r="Q292" s="331">
        <v>1187</v>
      </c>
      <c r="R292" s="332" t="s">
        <v>3977</v>
      </c>
      <c r="S292" s="327">
        <v>99999</v>
      </c>
      <c r="T292" s="327">
        <v>70</v>
      </c>
      <c r="U292" s="324"/>
      <c r="V292" s="333" t="s">
        <v>4044</v>
      </c>
    </row>
    <row r="293" spans="1:23" s="334" customFormat="1">
      <c r="A293" s="319"/>
      <c r="B293" s="320">
        <v>38533</v>
      </c>
      <c r="C293" s="321">
        <v>203760</v>
      </c>
      <c r="D293" s="321">
        <v>2</v>
      </c>
      <c r="E293" s="322">
        <v>70846</v>
      </c>
      <c r="F293" s="323" t="s">
        <v>1028</v>
      </c>
      <c r="G293" s="324"/>
      <c r="H293" s="325">
        <v>33565.08</v>
      </c>
      <c r="I293" s="326"/>
      <c r="J293" s="327"/>
      <c r="K293" s="349"/>
      <c r="L293" s="327"/>
      <c r="M293" s="328"/>
      <c r="N293" s="328">
        <v>28850.75</v>
      </c>
      <c r="O293" s="329">
        <v>203760</v>
      </c>
      <c r="P293" s="330" t="s">
        <v>3952</v>
      </c>
      <c r="Q293" s="331">
        <v>1259</v>
      </c>
      <c r="R293" s="332" t="s">
        <v>3976</v>
      </c>
      <c r="S293" s="327">
        <v>99999</v>
      </c>
      <c r="T293" s="327">
        <v>70</v>
      </c>
      <c r="U293" s="324"/>
      <c r="V293" s="333" t="s">
        <v>4044</v>
      </c>
    </row>
    <row r="294" spans="1:23" s="334" customFormat="1">
      <c r="A294" s="319"/>
      <c r="B294" s="320">
        <v>38533</v>
      </c>
      <c r="C294" s="321"/>
      <c r="D294" s="321">
        <v>1</v>
      </c>
      <c r="E294" s="322">
        <v>70847</v>
      </c>
      <c r="F294" s="323" t="s">
        <v>1029</v>
      </c>
      <c r="G294" s="324"/>
      <c r="H294" s="325">
        <v>331366.2</v>
      </c>
      <c r="I294" s="326"/>
      <c r="J294" s="327"/>
      <c r="K294" s="349"/>
      <c r="L294" s="327"/>
      <c r="M294" s="328">
        <v>47910.26</v>
      </c>
      <c r="N294" s="328"/>
      <c r="O294" s="329">
        <v>203760</v>
      </c>
      <c r="P294" s="330" t="s">
        <v>3952</v>
      </c>
      <c r="Q294" s="331">
        <v>1283</v>
      </c>
      <c r="R294" s="332" t="s">
        <v>3963</v>
      </c>
      <c r="S294" s="327">
        <v>99999</v>
      </c>
      <c r="T294" s="327">
        <v>70</v>
      </c>
      <c r="U294" s="324"/>
      <c r="V294" s="333" t="s">
        <v>4044</v>
      </c>
    </row>
    <row r="295" spans="1:23" s="334" customFormat="1">
      <c r="A295" s="319"/>
      <c r="B295" s="320">
        <v>38533</v>
      </c>
      <c r="C295" s="321"/>
      <c r="D295" s="321">
        <v>1</v>
      </c>
      <c r="E295" s="322">
        <v>70848</v>
      </c>
      <c r="F295" s="323" t="s">
        <v>1030</v>
      </c>
      <c r="G295" s="324"/>
      <c r="H295" s="325">
        <v>38207.629999999997</v>
      </c>
      <c r="I295" s="326"/>
      <c r="J295" s="327"/>
      <c r="K295" s="349"/>
      <c r="L295" s="327"/>
      <c r="M295" s="328">
        <v>19931.29</v>
      </c>
      <c r="N295" s="328"/>
      <c r="O295" s="329">
        <v>203760</v>
      </c>
      <c r="P295" s="330" t="s">
        <v>3952</v>
      </c>
      <c r="Q295" s="331">
        <v>1367</v>
      </c>
      <c r="R295" s="332" t="s">
        <v>3984</v>
      </c>
      <c r="S295" s="327">
        <v>99999</v>
      </c>
      <c r="T295" s="327">
        <v>70</v>
      </c>
      <c r="U295" s="324"/>
      <c r="V295" s="333" t="s">
        <v>4044</v>
      </c>
    </row>
    <row r="296" spans="1:23" s="334" customFormat="1">
      <c r="A296" s="319"/>
      <c r="B296" s="320">
        <v>38533</v>
      </c>
      <c r="C296" s="321"/>
      <c r="D296" s="321">
        <v>1</v>
      </c>
      <c r="E296" s="322">
        <v>70850</v>
      </c>
      <c r="F296" s="323" t="s">
        <v>592</v>
      </c>
      <c r="G296" s="324"/>
      <c r="H296" s="325">
        <v>146577.43</v>
      </c>
      <c r="I296" s="326"/>
      <c r="J296" s="327"/>
      <c r="K296" s="349"/>
      <c r="L296" s="327"/>
      <c r="M296" s="328"/>
      <c r="N296" s="328">
        <v>28850.75</v>
      </c>
      <c r="O296" s="329">
        <v>203760</v>
      </c>
      <c r="P296" s="330" t="s">
        <v>3952</v>
      </c>
      <c r="Q296" s="331">
        <v>1272</v>
      </c>
      <c r="R296" s="332" t="s">
        <v>3974</v>
      </c>
      <c r="S296" s="327">
        <v>99999</v>
      </c>
      <c r="T296" s="327">
        <v>70</v>
      </c>
      <c r="U296" s="324"/>
      <c r="V296" s="333" t="s">
        <v>4044</v>
      </c>
    </row>
    <row r="297" spans="1:23" s="318" customFormat="1">
      <c r="A297" s="315"/>
      <c r="B297" s="316">
        <v>38947</v>
      </c>
      <c r="C297" s="317"/>
      <c r="D297" s="317">
        <v>1</v>
      </c>
      <c r="E297" s="335">
        <v>70989</v>
      </c>
      <c r="F297" s="336" t="s">
        <v>617</v>
      </c>
      <c r="G297" s="337"/>
      <c r="H297" s="338">
        <v>874797.45</v>
      </c>
      <c r="I297" s="339">
        <f>SUM(H294:H297)</f>
        <v>1390948.71</v>
      </c>
      <c r="J297" s="340"/>
      <c r="K297" s="347"/>
      <c r="L297" s="340"/>
      <c r="M297" s="341">
        <v>84423.71</v>
      </c>
      <c r="N297" s="341"/>
      <c r="O297" s="342">
        <v>203760</v>
      </c>
      <c r="P297" s="343" t="s">
        <v>3952</v>
      </c>
      <c r="Q297" s="344">
        <v>1272</v>
      </c>
      <c r="R297" s="345" t="s">
        <v>3974</v>
      </c>
      <c r="S297" s="340">
        <v>99999</v>
      </c>
      <c r="T297" s="340">
        <v>70</v>
      </c>
      <c r="U297" s="337"/>
      <c r="V297" s="346" t="s">
        <v>4046</v>
      </c>
      <c r="W297" s="318" t="s">
        <v>4054</v>
      </c>
    </row>
    <row r="298" spans="1:23" s="318" customFormat="1">
      <c r="A298" s="315"/>
      <c r="B298" s="316">
        <v>32508</v>
      </c>
      <c r="C298" s="317">
        <v>203780</v>
      </c>
      <c r="D298" s="317">
        <v>2</v>
      </c>
      <c r="E298" s="335">
        <v>60727</v>
      </c>
      <c r="F298" s="336" t="s">
        <v>450</v>
      </c>
      <c r="G298" s="337"/>
      <c r="H298" s="338">
        <v>15010</v>
      </c>
      <c r="I298" s="339"/>
      <c r="J298" s="340"/>
      <c r="K298" s="347">
        <v>31177.54</v>
      </c>
      <c r="L298" s="340" t="s">
        <v>1330</v>
      </c>
      <c r="M298" s="341"/>
      <c r="N298" s="341"/>
      <c r="O298" s="342">
        <v>203780</v>
      </c>
      <c r="P298" s="343" t="s">
        <v>3955</v>
      </c>
      <c r="Q298" s="344">
        <v>1275</v>
      </c>
      <c r="R298" s="345" t="s">
        <v>3964</v>
      </c>
      <c r="S298" s="340">
        <v>99999</v>
      </c>
      <c r="T298" s="340">
        <v>70</v>
      </c>
      <c r="U298" s="337"/>
      <c r="V298" s="346" t="s">
        <v>4047</v>
      </c>
      <c r="W298" s="318" t="s">
        <v>4054</v>
      </c>
    </row>
    <row r="299" spans="1:23" s="318" customFormat="1">
      <c r="A299" s="315"/>
      <c r="B299" s="316">
        <v>32582</v>
      </c>
      <c r="C299" s="317">
        <v>203780</v>
      </c>
      <c r="D299" s="317">
        <v>2</v>
      </c>
      <c r="E299" s="335">
        <v>60729</v>
      </c>
      <c r="F299" s="336" t="s">
        <v>454</v>
      </c>
      <c r="G299" s="337"/>
      <c r="H299" s="338">
        <v>6215.2</v>
      </c>
      <c r="I299" s="339"/>
      <c r="J299" s="340"/>
      <c r="K299" s="347">
        <v>8925</v>
      </c>
      <c r="L299" s="340" t="s">
        <v>1330</v>
      </c>
      <c r="M299" s="341"/>
      <c r="N299" s="341"/>
      <c r="O299" s="342">
        <v>203780</v>
      </c>
      <c r="P299" s="343" t="s">
        <v>3955</v>
      </c>
      <c r="Q299" s="344">
        <v>1272</v>
      </c>
      <c r="R299" s="345" t="s">
        <v>3974</v>
      </c>
      <c r="S299" s="340">
        <v>99999</v>
      </c>
      <c r="T299" s="340">
        <v>70</v>
      </c>
      <c r="U299" s="337"/>
      <c r="V299" s="346" t="s">
        <v>4046</v>
      </c>
      <c r="W299" s="318" t="s">
        <v>4054</v>
      </c>
    </row>
    <row r="300" spans="1:23" s="318" customFormat="1">
      <c r="A300" s="315"/>
      <c r="B300" s="316">
        <v>33025</v>
      </c>
      <c r="C300" s="317">
        <v>203780</v>
      </c>
      <c r="D300" s="317">
        <v>5</v>
      </c>
      <c r="E300" s="335">
        <v>59988</v>
      </c>
      <c r="F300" s="336" t="s">
        <v>1394</v>
      </c>
      <c r="G300" s="337"/>
      <c r="H300" s="338">
        <v>3855.32</v>
      </c>
      <c r="I300" s="339"/>
      <c r="J300" s="340"/>
      <c r="K300" s="340"/>
      <c r="L300" s="340"/>
      <c r="M300" s="341"/>
      <c r="N300" s="341"/>
      <c r="O300" s="342">
        <v>203780</v>
      </c>
      <c r="P300" s="343" t="s">
        <v>3955</v>
      </c>
      <c r="Q300" s="344">
        <v>1239</v>
      </c>
      <c r="R300" s="345" t="s">
        <v>3981</v>
      </c>
      <c r="S300" s="340">
        <v>99999</v>
      </c>
      <c r="T300" s="340">
        <v>70</v>
      </c>
      <c r="U300" s="337"/>
      <c r="V300" s="346" t="s">
        <v>4047</v>
      </c>
      <c r="W300" s="318" t="s">
        <v>4054</v>
      </c>
    </row>
    <row r="301" spans="1:23" s="318" customFormat="1">
      <c r="A301" s="315"/>
      <c r="B301" s="316">
        <v>33025</v>
      </c>
      <c r="C301" s="317">
        <v>203780</v>
      </c>
      <c r="D301" s="317">
        <v>5</v>
      </c>
      <c r="E301" s="335">
        <v>59989</v>
      </c>
      <c r="F301" s="336" t="s">
        <v>1394</v>
      </c>
      <c r="G301" s="337"/>
      <c r="H301" s="338">
        <v>3855.33</v>
      </c>
      <c r="I301" s="339"/>
      <c r="J301" s="340"/>
      <c r="K301" s="340"/>
      <c r="L301" s="340"/>
      <c r="M301" s="341"/>
      <c r="N301" s="341"/>
      <c r="O301" s="342">
        <v>203780</v>
      </c>
      <c r="P301" s="343" t="s">
        <v>3955</v>
      </c>
      <c r="Q301" s="344">
        <v>1239</v>
      </c>
      <c r="R301" s="345" t="s">
        <v>3981</v>
      </c>
      <c r="S301" s="340">
        <v>99999</v>
      </c>
      <c r="T301" s="340">
        <v>70</v>
      </c>
      <c r="U301" s="337"/>
      <c r="V301" s="346" t="s">
        <v>4047</v>
      </c>
      <c r="W301" s="318" t="s">
        <v>4054</v>
      </c>
    </row>
    <row r="302" spans="1:23" s="318" customFormat="1">
      <c r="A302" s="315"/>
      <c r="B302" s="316">
        <v>33025</v>
      </c>
      <c r="C302" s="317">
        <v>203780</v>
      </c>
      <c r="D302" s="317">
        <v>5</v>
      </c>
      <c r="E302" s="335">
        <v>59990</v>
      </c>
      <c r="F302" s="336" t="s">
        <v>1394</v>
      </c>
      <c r="G302" s="337"/>
      <c r="H302" s="338">
        <v>3855.33</v>
      </c>
      <c r="I302" s="339"/>
      <c r="J302" s="340"/>
      <c r="K302" s="347">
        <v>97237</v>
      </c>
      <c r="L302" s="340" t="s">
        <v>1330</v>
      </c>
      <c r="M302" s="341"/>
      <c r="N302" s="341"/>
      <c r="O302" s="342">
        <v>203780</v>
      </c>
      <c r="P302" s="343" t="s">
        <v>3955</v>
      </c>
      <c r="Q302" s="344">
        <v>1239</v>
      </c>
      <c r="R302" s="345" t="s">
        <v>3981</v>
      </c>
      <c r="S302" s="340">
        <v>99999</v>
      </c>
      <c r="T302" s="340">
        <v>70</v>
      </c>
      <c r="U302" s="337"/>
      <c r="V302" s="346" t="s">
        <v>4047</v>
      </c>
      <c r="W302" s="318" t="s">
        <v>4054</v>
      </c>
    </row>
    <row r="303" spans="1:23" s="318" customFormat="1">
      <c r="A303" s="315"/>
      <c r="B303" s="316">
        <v>33025</v>
      </c>
      <c r="C303" s="317">
        <v>203780</v>
      </c>
      <c r="D303" s="317">
        <v>5</v>
      </c>
      <c r="E303" s="335">
        <v>59991</v>
      </c>
      <c r="F303" s="336" t="s">
        <v>1394</v>
      </c>
      <c r="G303" s="337"/>
      <c r="H303" s="338">
        <v>3855.33</v>
      </c>
      <c r="I303" s="339"/>
      <c r="J303" s="340"/>
      <c r="K303" s="340"/>
      <c r="L303" s="340"/>
      <c r="M303" s="341"/>
      <c r="N303" s="341"/>
      <c r="O303" s="342">
        <v>203780</v>
      </c>
      <c r="P303" s="343" t="s">
        <v>3955</v>
      </c>
      <c r="Q303" s="344">
        <v>1239</v>
      </c>
      <c r="R303" s="345" t="s">
        <v>3981</v>
      </c>
      <c r="S303" s="340">
        <v>99999</v>
      </c>
      <c r="T303" s="340">
        <v>70</v>
      </c>
      <c r="U303" s="337"/>
      <c r="V303" s="346" t="s">
        <v>4047</v>
      </c>
      <c r="W303" s="318" t="s">
        <v>4054</v>
      </c>
    </row>
    <row r="304" spans="1:23" s="318" customFormat="1">
      <c r="A304" s="315"/>
      <c r="B304" s="316">
        <v>33085</v>
      </c>
      <c r="C304" s="317"/>
      <c r="D304" s="317">
        <v>1</v>
      </c>
      <c r="E304" s="335">
        <v>68028</v>
      </c>
      <c r="F304" s="336" t="s">
        <v>1690</v>
      </c>
      <c r="G304" s="337"/>
      <c r="H304" s="338">
        <v>40171</v>
      </c>
      <c r="I304" s="339"/>
      <c r="J304" s="340"/>
      <c r="K304" s="347">
        <v>16689.52</v>
      </c>
      <c r="L304" s="340" t="s">
        <v>1330</v>
      </c>
      <c r="M304" s="341"/>
      <c r="N304" s="341"/>
      <c r="O304" s="342">
        <v>203780</v>
      </c>
      <c r="P304" s="343" t="s">
        <v>3955</v>
      </c>
      <c r="Q304" s="344">
        <v>1373</v>
      </c>
      <c r="R304" s="345" t="s">
        <v>3989</v>
      </c>
      <c r="S304" s="340">
        <v>99999</v>
      </c>
      <c r="T304" s="340">
        <v>70</v>
      </c>
      <c r="U304" s="337"/>
      <c r="V304" s="346" t="s">
        <v>4046</v>
      </c>
      <c r="W304" s="318" t="s">
        <v>4054</v>
      </c>
    </row>
    <row r="305" spans="1:23" s="318" customFormat="1">
      <c r="A305" s="315"/>
      <c r="B305" s="316">
        <v>33390</v>
      </c>
      <c r="C305" s="317">
        <v>203780</v>
      </c>
      <c r="D305" s="317">
        <v>5</v>
      </c>
      <c r="E305" s="335">
        <v>59696</v>
      </c>
      <c r="F305" s="336" t="s">
        <v>2050</v>
      </c>
      <c r="G305" s="337"/>
      <c r="H305" s="338">
        <v>33421.769999999997</v>
      </c>
      <c r="I305" s="339"/>
      <c r="J305" s="340"/>
      <c r="K305" s="347">
        <v>31481.41</v>
      </c>
      <c r="L305" s="340" t="s">
        <v>1330</v>
      </c>
      <c r="M305" s="341"/>
      <c r="N305" s="341"/>
      <c r="O305" s="342">
        <v>203780</v>
      </c>
      <c r="P305" s="343" t="s">
        <v>3955</v>
      </c>
      <c r="Q305" s="344">
        <v>1272</v>
      </c>
      <c r="R305" s="345" t="s">
        <v>3974</v>
      </c>
      <c r="S305" s="340">
        <v>99999</v>
      </c>
      <c r="T305" s="340">
        <v>70</v>
      </c>
      <c r="U305" s="337"/>
      <c r="V305" s="346" t="s">
        <v>4046</v>
      </c>
      <c r="W305" s="318" t="s">
        <v>4054</v>
      </c>
    </row>
    <row r="306" spans="1:23" s="318" customFormat="1">
      <c r="A306" s="315"/>
      <c r="B306" s="316">
        <v>33390</v>
      </c>
      <c r="C306" s="317">
        <v>203780</v>
      </c>
      <c r="D306" s="317">
        <v>5</v>
      </c>
      <c r="E306" s="335">
        <v>59698</v>
      </c>
      <c r="F306" s="336" t="s">
        <v>1041</v>
      </c>
      <c r="G306" s="337"/>
      <c r="H306" s="338">
        <v>13452</v>
      </c>
      <c r="I306" s="339"/>
      <c r="J306" s="340"/>
      <c r="K306" s="340"/>
      <c r="L306" s="340"/>
      <c r="M306" s="341"/>
      <c r="N306" s="341"/>
      <c r="O306" s="342">
        <v>203780</v>
      </c>
      <c r="P306" s="343" t="s">
        <v>3955</v>
      </c>
      <c r="Q306" s="344">
        <v>1175</v>
      </c>
      <c r="R306" s="345" t="s">
        <v>3975</v>
      </c>
      <c r="S306" s="340">
        <v>99999</v>
      </c>
      <c r="T306" s="340">
        <v>70</v>
      </c>
      <c r="U306" s="337"/>
      <c r="V306" s="346" t="s">
        <v>4047</v>
      </c>
      <c r="W306" s="318" t="s">
        <v>4054</v>
      </c>
    </row>
    <row r="307" spans="1:23" s="318" customFormat="1">
      <c r="A307" s="315"/>
      <c r="B307" s="316">
        <v>33390</v>
      </c>
      <c r="C307" s="317">
        <v>203780</v>
      </c>
      <c r="D307" s="317">
        <v>2</v>
      </c>
      <c r="E307" s="335">
        <v>60076</v>
      </c>
      <c r="F307" s="336" t="s">
        <v>2118</v>
      </c>
      <c r="G307" s="337"/>
      <c r="H307" s="338">
        <v>111163.7</v>
      </c>
      <c r="I307" s="339"/>
      <c r="J307" s="340"/>
      <c r="K307" s="347">
        <v>29044.1</v>
      </c>
      <c r="L307" s="340" t="s">
        <v>1330</v>
      </c>
      <c r="M307" s="341"/>
      <c r="N307" s="341"/>
      <c r="O307" s="342">
        <v>203780</v>
      </c>
      <c r="P307" s="343" t="s">
        <v>3955</v>
      </c>
      <c r="Q307" s="344">
        <v>1137</v>
      </c>
      <c r="R307" s="345" t="s">
        <v>3992</v>
      </c>
      <c r="S307" s="340">
        <v>99999</v>
      </c>
      <c r="T307" s="340">
        <v>70</v>
      </c>
      <c r="U307" s="337"/>
      <c r="V307" s="346" t="s">
        <v>4047</v>
      </c>
      <c r="W307" s="318" t="s">
        <v>4054</v>
      </c>
    </row>
    <row r="308" spans="1:23">
      <c r="B308" s="282">
        <v>33480</v>
      </c>
      <c r="C308" s="283"/>
      <c r="D308" s="283">
        <v>1</v>
      </c>
      <c r="E308" s="284">
        <v>60535</v>
      </c>
      <c r="F308" s="285" t="s">
        <v>2052</v>
      </c>
      <c r="G308" s="286"/>
      <c r="H308" s="287">
        <v>11656.9</v>
      </c>
      <c r="I308" s="290"/>
      <c r="J308" s="291"/>
      <c r="K308" s="292">
        <v>15013.89</v>
      </c>
      <c r="L308" s="291" t="s">
        <v>1330</v>
      </c>
      <c r="M308" s="262"/>
      <c r="N308" s="262"/>
      <c r="O308" s="300">
        <v>203780</v>
      </c>
      <c r="P308" s="301" t="s">
        <v>3955</v>
      </c>
      <c r="Q308" s="302">
        <v>1281</v>
      </c>
      <c r="R308" s="303" t="s">
        <v>3973</v>
      </c>
      <c r="S308" s="291">
        <v>99999</v>
      </c>
      <c r="T308" s="291">
        <v>70</v>
      </c>
      <c r="U308" s="286"/>
      <c r="V308" s="304" t="s">
        <v>4044</v>
      </c>
      <c r="W308" s="261" t="s">
        <v>4112</v>
      </c>
    </row>
    <row r="309" spans="1:23" s="318" customFormat="1">
      <c r="A309" s="315"/>
      <c r="B309" s="316">
        <v>34000</v>
      </c>
      <c r="C309" s="317">
        <v>203780</v>
      </c>
      <c r="D309" s="317">
        <v>2</v>
      </c>
      <c r="E309" s="335">
        <v>61042</v>
      </c>
      <c r="F309" s="336" t="s">
        <v>208</v>
      </c>
      <c r="G309" s="337"/>
      <c r="H309" s="338">
        <v>8680</v>
      </c>
      <c r="I309" s="339"/>
      <c r="J309" s="340"/>
      <c r="K309" s="347">
        <v>45276</v>
      </c>
      <c r="L309" s="340" t="s">
        <v>1330</v>
      </c>
      <c r="M309" s="341"/>
      <c r="N309" s="341"/>
      <c r="O309" s="342">
        <v>203780</v>
      </c>
      <c r="P309" s="343" t="s">
        <v>3955</v>
      </c>
      <c r="Q309" s="344">
        <v>1254</v>
      </c>
      <c r="R309" s="345" t="s">
        <v>3966</v>
      </c>
      <c r="S309" s="340">
        <v>99999</v>
      </c>
      <c r="T309" s="340">
        <v>70</v>
      </c>
      <c r="U309" s="337"/>
      <c r="V309" s="346" t="s">
        <v>4047</v>
      </c>
      <c r="W309" s="318" t="s">
        <v>4054</v>
      </c>
    </row>
    <row r="310" spans="1:23">
      <c r="B310" s="282">
        <v>34054</v>
      </c>
      <c r="C310" s="283">
        <v>203780</v>
      </c>
      <c r="D310" s="283">
        <v>4</v>
      </c>
      <c r="E310" s="284">
        <v>59811</v>
      </c>
      <c r="F310" s="285" t="s">
        <v>227</v>
      </c>
      <c r="G310" s="286"/>
      <c r="H310" s="287">
        <v>23472.720000000001</v>
      </c>
      <c r="I310" s="290"/>
      <c r="J310" s="291"/>
      <c r="K310" s="291"/>
      <c r="L310" s="291"/>
      <c r="M310" s="262"/>
      <c r="N310" s="262"/>
      <c r="O310" s="300">
        <v>203780</v>
      </c>
      <c r="P310" s="301" t="s">
        <v>3955</v>
      </c>
      <c r="Q310" s="302">
        <v>1230</v>
      </c>
      <c r="R310" s="303" t="s">
        <v>3988</v>
      </c>
      <c r="S310" s="291">
        <v>99999</v>
      </c>
      <c r="T310" s="291">
        <v>70</v>
      </c>
      <c r="U310" s="286"/>
      <c r="V310" s="304" t="s">
        <v>4041</v>
      </c>
      <c r="W310" s="261" t="s">
        <v>4113</v>
      </c>
    </row>
    <row r="311" spans="1:23" s="318" customFormat="1">
      <c r="A311" s="315"/>
      <c r="B311" s="316">
        <v>34059</v>
      </c>
      <c r="C311" s="317">
        <v>203780</v>
      </c>
      <c r="D311" s="317">
        <v>2</v>
      </c>
      <c r="E311" s="335">
        <v>60904</v>
      </c>
      <c r="F311" s="336" t="s">
        <v>229</v>
      </c>
      <c r="G311" s="337"/>
      <c r="H311" s="338">
        <v>44764.56</v>
      </c>
      <c r="I311" s="339"/>
      <c r="J311" s="340"/>
      <c r="K311" s="340"/>
      <c r="L311" s="340"/>
      <c r="M311" s="341"/>
      <c r="N311" s="341"/>
      <c r="O311" s="342">
        <v>203780</v>
      </c>
      <c r="P311" s="343" t="s">
        <v>3955</v>
      </c>
      <c r="Q311" s="344">
        <v>1230</v>
      </c>
      <c r="R311" s="345" t="s">
        <v>3988</v>
      </c>
      <c r="S311" s="340">
        <v>99999</v>
      </c>
      <c r="T311" s="340">
        <v>70</v>
      </c>
      <c r="U311" s="340" t="s">
        <v>3940</v>
      </c>
      <c r="V311" s="346" t="s">
        <v>4046</v>
      </c>
      <c r="W311" s="318" t="s">
        <v>4054</v>
      </c>
    </row>
    <row r="312" spans="1:23" s="318" customFormat="1">
      <c r="A312" s="315"/>
      <c r="B312" s="316">
        <v>34212</v>
      </c>
      <c r="C312" s="317"/>
      <c r="D312" s="317">
        <v>1</v>
      </c>
      <c r="E312" s="335">
        <v>59727</v>
      </c>
      <c r="F312" s="336" t="s">
        <v>2068</v>
      </c>
      <c r="G312" s="337"/>
      <c r="H312" s="338">
        <v>3513</v>
      </c>
      <c r="I312" s="339"/>
      <c r="J312" s="340"/>
      <c r="K312" s="340"/>
      <c r="L312" s="340"/>
      <c r="M312" s="341"/>
      <c r="N312" s="341"/>
      <c r="O312" s="342">
        <v>203780</v>
      </c>
      <c r="P312" s="343" t="s">
        <v>3955</v>
      </c>
      <c r="Q312" s="344">
        <v>1275</v>
      </c>
      <c r="R312" s="345" t="s">
        <v>3964</v>
      </c>
      <c r="S312" s="340">
        <v>99999</v>
      </c>
      <c r="T312" s="340">
        <v>70</v>
      </c>
      <c r="U312" s="337"/>
      <c r="V312" s="346" t="s">
        <v>4047</v>
      </c>
      <c r="W312" s="318" t="s">
        <v>4054</v>
      </c>
    </row>
    <row r="313" spans="1:23" s="334" customFormat="1">
      <c r="A313" s="319"/>
      <c r="B313" s="320">
        <v>34212</v>
      </c>
      <c r="C313" s="321"/>
      <c r="D313" s="321">
        <v>1</v>
      </c>
      <c r="E313" s="322">
        <v>60107</v>
      </c>
      <c r="F313" s="323" t="s">
        <v>2069</v>
      </c>
      <c r="G313" s="324"/>
      <c r="H313" s="325">
        <v>15420</v>
      </c>
      <c r="I313" s="326"/>
      <c r="J313" s="327"/>
      <c r="K313" s="327"/>
      <c r="L313" s="327"/>
      <c r="M313" s="328"/>
      <c r="N313" s="328"/>
      <c r="O313" s="329">
        <v>203780</v>
      </c>
      <c r="P313" s="330" t="s">
        <v>3955</v>
      </c>
      <c r="Q313" s="331">
        <v>1275</v>
      </c>
      <c r="R313" s="332" t="s">
        <v>3964</v>
      </c>
      <c r="S313" s="327">
        <v>99999</v>
      </c>
      <c r="T313" s="327">
        <v>70</v>
      </c>
      <c r="U313" s="324"/>
      <c r="V313" s="333" t="s">
        <v>4044</v>
      </c>
    </row>
    <row r="314" spans="1:23" s="334" customFormat="1">
      <c r="A314" s="319"/>
      <c r="B314" s="320">
        <v>34334</v>
      </c>
      <c r="C314" s="321"/>
      <c r="D314" s="321">
        <v>1</v>
      </c>
      <c r="E314" s="322">
        <v>60571</v>
      </c>
      <c r="F314" s="323" t="s">
        <v>2070</v>
      </c>
      <c r="G314" s="324"/>
      <c r="H314" s="325">
        <v>11198</v>
      </c>
      <c r="I314" s="326">
        <f>SUM(H303:H314)</f>
        <v>320768.98</v>
      </c>
      <c r="J314" s="327"/>
      <c r="K314" s="349">
        <v>28408</v>
      </c>
      <c r="L314" s="327" t="s">
        <v>1330</v>
      </c>
      <c r="M314" s="328"/>
      <c r="N314" s="328"/>
      <c r="O314" s="329">
        <v>203780</v>
      </c>
      <c r="P314" s="330" t="s">
        <v>3955</v>
      </c>
      <c r="Q314" s="331">
        <v>1281</v>
      </c>
      <c r="R314" s="332" t="s">
        <v>3973</v>
      </c>
      <c r="S314" s="327">
        <v>99999</v>
      </c>
      <c r="T314" s="327">
        <v>70</v>
      </c>
      <c r="U314" s="324"/>
      <c r="V314" s="333" t="s">
        <v>4044</v>
      </c>
    </row>
    <row r="315" spans="1:23" s="334" customFormat="1">
      <c r="A315" s="319"/>
      <c r="B315" s="320">
        <v>34577</v>
      </c>
      <c r="C315" s="321"/>
      <c r="D315" s="321">
        <v>1</v>
      </c>
      <c r="E315" s="322">
        <v>60131</v>
      </c>
      <c r="F315" s="323" t="s">
        <v>2073</v>
      </c>
      <c r="G315" s="324"/>
      <c r="H315" s="325">
        <v>29997.5</v>
      </c>
      <c r="I315" s="326"/>
      <c r="J315" s="327"/>
      <c r="K315" s="327"/>
      <c r="L315" s="327"/>
      <c r="M315" s="328"/>
      <c r="N315" s="328"/>
      <c r="O315" s="329">
        <v>203780</v>
      </c>
      <c r="P315" s="330" t="s">
        <v>3955</v>
      </c>
      <c r="Q315" s="331">
        <v>1272</v>
      </c>
      <c r="R315" s="332" t="s">
        <v>3974</v>
      </c>
      <c r="S315" s="327">
        <v>99999</v>
      </c>
      <c r="T315" s="327">
        <v>70</v>
      </c>
      <c r="U315" s="324"/>
      <c r="V315" s="333" t="s">
        <v>4044</v>
      </c>
    </row>
    <row r="316" spans="1:23" s="318" customFormat="1">
      <c r="A316" s="315"/>
      <c r="B316" s="316">
        <v>34699</v>
      </c>
      <c r="C316" s="317">
        <v>203780</v>
      </c>
      <c r="D316" s="317">
        <v>5</v>
      </c>
      <c r="E316" s="335">
        <v>62342</v>
      </c>
      <c r="F316" s="336" t="s">
        <v>908</v>
      </c>
      <c r="G316" s="337"/>
      <c r="H316" s="338">
        <v>28850.75</v>
      </c>
      <c r="I316" s="339"/>
      <c r="J316" s="340"/>
      <c r="K316" s="347">
        <v>137219.29999999999</v>
      </c>
      <c r="L316" s="340" t="s">
        <v>1330</v>
      </c>
      <c r="M316" s="341"/>
      <c r="N316" s="341"/>
      <c r="O316" s="342">
        <v>203780</v>
      </c>
      <c r="P316" s="343" t="s">
        <v>3955</v>
      </c>
      <c r="Q316" s="344">
        <v>1230</v>
      </c>
      <c r="R316" s="345" t="s">
        <v>3988</v>
      </c>
      <c r="S316" s="340">
        <v>99999</v>
      </c>
      <c r="T316" s="340">
        <v>70</v>
      </c>
      <c r="U316" s="337"/>
      <c r="V316" s="346" t="s">
        <v>4046</v>
      </c>
      <c r="W316" s="318" t="s">
        <v>4054</v>
      </c>
    </row>
    <row r="317" spans="1:23" s="318" customFormat="1">
      <c r="A317" s="315"/>
      <c r="B317" s="316">
        <v>34699</v>
      </c>
      <c r="C317" s="317">
        <v>203780</v>
      </c>
      <c r="D317" s="317">
        <v>5</v>
      </c>
      <c r="E317" s="335">
        <v>62356</v>
      </c>
      <c r="F317" s="336" t="s">
        <v>906</v>
      </c>
      <c r="G317" s="337"/>
      <c r="H317" s="338">
        <v>28850.75</v>
      </c>
      <c r="I317" s="339">
        <f>SUM(H293:H317)</f>
        <v>1865772.9500000002</v>
      </c>
      <c r="J317" s="340"/>
      <c r="K317" s="340"/>
      <c r="L317" s="340"/>
      <c r="M317" s="341"/>
      <c r="N317" s="341"/>
      <c r="O317" s="342">
        <v>203780</v>
      </c>
      <c r="P317" s="343" t="s">
        <v>3955</v>
      </c>
      <c r="Q317" s="344">
        <v>1230</v>
      </c>
      <c r="R317" s="345" t="s">
        <v>3988</v>
      </c>
      <c r="S317" s="340">
        <v>99999</v>
      </c>
      <c r="T317" s="340">
        <v>70</v>
      </c>
      <c r="U317" s="337"/>
      <c r="V317" s="346" t="s">
        <v>4046</v>
      </c>
      <c r="W317" s="318" t="s">
        <v>4054</v>
      </c>
    </row>
    <row r="318" spans="1:23" s="318" customFormat="1">
      <c r="A318" s="315"/>
      <c r="B318" s="316">
        <v>34699</v>
      </c>
      <c r="C318" s="317">
        <v>203780</v>
      </c>
      <c r="D318" s="317">
        <v>2</v>
      </c>
      <c r="E318" s="335">
        <v>62357</v>
      </c>
      <c r="F318" s="336" t="s">
        <v>907</v>
      </c>
      <c r="G318" s="337"/>
      <c r="H318" s="338">
        <v>28850.75</v>
      </c>
      <c r="I318" s="339"/>
      <c r="J318" s="340"/>
      <c r="K318" s="347">
        <v>6581.04</v>
      </c>
      <c r="L318" s="340" t="s">
        <v>1330</v>
      </c>
      <c r="M318" s="341"/>
      <c r="N318" s="341"/>
      <c r="O318" s="342">
        <v>203780</v>
      </c>
      <c r="P318" s="343" t="s">
        <v>3955</v>
      </c>
      <c r="Q318" s="344">
        <v>1230</v>
      </c>
      <c r="R318" s="345" t="s">
        <v>3988</v>
      </c>
      <c r="S318" s="340">
        <v>99999</v>
      </c>
      <c r="T318" s="340">
        <v>70</v>
      </c>
      <c r="U318" s="337"/>
      <c r="V318" s="346" t="s">
        <v>4046</v>
      </c>
      <c r="W318" s="318" t="s">
        <v>4054</v>
      </c>
    </row>
    <row r="319" spans="1:23" s="318" customFormat="1">
      <c r="A319" s="315"/>
      <c r="B319" s="316">
        <v>34699</v>
      </c>
      <c r="C319" s="317">
        <v>203780</v>
      </c>
      <c r="D319" s="317">
        <v>2</v>
      </c>
      <c r="E319" s="335">
        <v>62358</v>
      </c>
      <c r="F319" s="336" t="s">
        <v>905</v>
      </c>
      <c r="G319" s="337"/>
      <c r="H319" s="338">
        <v>28850.75</v>
      </c>
      <c r="I319" s="339"/>
      <c r="J319" s="340"/>
      <c r="K319" s="340"/>
      <c r="L319" s="340"/>
      <c r="M319" s="341"/>
      <c r="N319" s="341"/>
      <c r="O319" s="342">
        <v>203780</v>
      </c>
      <c r="P319" s="343" t="s">
        <v>3955</v>
      </c>
      <c r="Q319" s="344">
        <v>1230</v>
      </c>
      <c r="R319" s="345" t="s">
        <v>3988</v>
      </c>
      <c r="S319" s="340">
        <v>99999</v>
      </c>
      <c r="T319" s="340">
        <v>70</v>
      </c>
      <c r="U319" s="337"/>
      <c r="V319" s="346" t="s">
        <v>4046</v>
      </c>
      <c r="W319" s="318" t="s">
        <v>4054</v>
      </c>
    </row>
    <row r="320" spans="1:23" s="318" customFormat="1">
      <c r="A320" s="315"/>
      <c r="B320" s="316">
        <v>34851</v>
      </c>
      <c r="C320" s="317"/>
      <c r="D320" s="317">
        <v>1</v>
      </c>
      <c r="E320" s="335">
        <v>64832</v>
      </c>
      <c r="F320" s="336" t="s">
        <v>1519</v>
      </c>
      <c r="G320" s="337"/>
      <c r="H320" s="338">
        <v>15945.33</v>
      </c>
      <c r="I320" s="339"/>
      <c r="J320" s="340"/>
      <c r="K320" s="347">
        <v>466088.98</v>
      </c>
      <c r="L320" s="340" t="s">
        <v>1330</v>
      </c>
      <c r="M320" s="341"/>
      <c r="N320" s="341"/>
      <c r="O320" s="342">
        <v>203780</v>
      </c>
      <c r="P320" s="343" t="s">
        <v>3955</v>
      </c>
      <c r="Q320" s="344">
        <v>1259</v>
      </c>
      <c r="R320" s="345" t="s">
        <v>3976</v>
      </c>
      <c r="S320" s="340">
        <v>99999</v>
      </c>
      <c r="T320" s="340">
        <v>70</v>
      </c>
      <c r="U320" s="337"/>
      <c r="V320" s="346" t="s">
        <v>4046</v>
      </c>
      <c r="W320" s="318" t="s">
        <v>4054</v>
      </c>
    </row>
    <row r="321" spans="1:23" s="318" customFormat="1">
      <c r="A321" s="315"/>
      <c r="B321" s="316">
        <v>34851</v>
      </c>
      <c r="C321" s="317"/>
      <c r="D321" s="317">
        <v>1</v>
      </c>
      <c r="E321" s="335">
        <v>64833</v>
      </c>
      <c r="F321" s="336" t="s">
        <v>1518</v>
      </c>
      <c r="G321" s="337"/>
      <c r="H321" s="338">
        <v>15568</v>
      </c>
      <c r="I321" s="339"/>
      <c r="J321" s="340"/>
      <c r="K321" s="340"/>
      <c r="L321" s="340"/>
      <c r="M321" s="341"/>
      <c r="N321" s="341"/>
      <c r="O321" s="342">
        <v>203780</v>
      </c>
      <c r="P321" s="343" t="s">
        <v>3955</v>
      </c>
      <c r="Q321" s="344">
        <v>1273</v>
      </c>
      <c r="R321" s="345" t="s">
        <v>3962</v>
      </c>
      <c r="S321" s="340">
        <v>99999</v>
      </c>
      <c r="T321" s="340">
        <v>70</v>
      </c>
      <c r="U321" s="337"/>
      <c r="V321" s="346" t="s">
        <v>4046</v>
      </c>
      <c r="W321" s="318" t="s">
        <v>4054</v>
      </c>
    </row>
    <row r="322" spans="1:23" s="318" customFormat="1">
      <c r="A322" s="315"/>
      <c r="B322" s="316">
        <v>34851</v>
      </c>
      <c r="C322" s="317"/>
      <c r="D322" s="317">
        <v>1</v>
      </c>
      <c r="E322" s="335">
        <v>64834</v>
      </c>
      <c r="F322" s="336" t="s">
        <v>1933</v>
      </c>
      <c r="G322" s="337"/>
      <c r="H322" s="338">
        <v>45276</v>
      </c>
      <c r="I322" s="339"/>
      <c r="J322" s="340"/>
      <c r="K322" s="347">
        <v>136056.53</v>
      </c>
      <c r="L322" s="340" t="s">
        <v>1330</v>
      </c>
      <c r="M322" s="341"/>
      <c r="N322" s="341"/>
      <c r="O322" s="342">
        <v>203780</v>
      </c>
      <c r="P322" s="343" t="s">
        <v>3955</v>
      </c>
      <c r="Q322" s="344">
        <v>1283</v>
      </c>
      <c r="R322" s="345" t="s">
        <v>3963</v>
      </c>
      <c r="S322" s="340">
        <v>99999</v>
      </c>
      <c r="T322" s="340">
        <v>70</v>
      </c>
      <c r="U322" s="337"/>
      <c r="V322" s="346" t="s">
        <v>4046</v>
      </c>
      <c r="W322" s="318" t="s">
        <v>4054</v>
      </c>
    </row>
    <row r="323" spans="1:23" s="318" customFormat="1">
      <c r="A323" s="315"/>
      <c r="B323" s="316">
        <v>35433</v>
      </c>
      <c r="C323" s="317">
        <v>203780</v>
      </c>
      <c r="D323" s="317">
        <v>5</v>
      </c>
      <c r="E323" s="335">
        <v>64475</v>
      </c>
      <c r="F323" s="336" t="s">
        <v>2352</v>
      </c>
      <c r="G323" s="337"/>
      <c r="H323" s="338">
        <v>202916.71</v>
      </c>
      <c r="I323" s="339"/>
      <c r="J323" s="340"/>
      <c r="K323" s="347">
        <v>20842.990000000002</v>
      </c>
      <c r="L323" s="340" t="s">
        <v>1330</v>
      </c>
      <c r="M323" s="341"/>
      <c r="N323" s="341"/>
      <c r="O323" s="342">
        <v>203780</v>
      </c>
      <c r="P323" s="343" t="s">
        <v>3955</v>
      </c>
      <c r="Q323" s="344">
        <v>1230</v>
      </c>
      <c r="R323" s="345" t="s">
        <v>3988</v>
      </c>
      <c r="S323" s="340">
        <v>99999</v>
      </c>
      <c r="T323" s="340">
        <v>70</v>
      </c>
      <c r="U323" s="340" t="s">
        <v>3944</v>
      </c>
      <c r="V323" s="346" t="s">
        <v>4046</v>
      </c>
      <c r="W323" s="318" t="s">
        <v>4054</v>
      </c>
    </row>
    <row r="324" spans="1:23" s="318" customFormat="1">
      <c r="A324" s="315"/>
      <c r="B324" s="316">
        <v>35558</v>
      </c>
      <c r="C324" s="317">
        <v>203780</v>
      </c>
      <c r="D324" s="317">
        <v>4</v>
      </c>
      <c r="E324" s="335">
        <v>64480</v>
      </c>
      <c r="F324" s="336" t="s">
        <v>2354</v>
      </c>
      <c r="G324" s="337"/>
      <c r="H324" s="338">
        <v>89436.4</v>
      </c>
      <c r="I324" s="339"/>
      <c r="J324" s="340"/>
      <c r="K324" s="340"/>
      <c r="L324" s="340"/>
      <c r="M324" s="341"/>
      <c r="N324" s="341"/>
      <c r="O324" s="342">
        <v>203780</v>
      </c>
      <c r="P324" s="343" t="s">
        <v>3955</v>
      </c>
      <c r="Q324" s="344">
        <v>1230</v>
      </c>
      <c r="R324" s="345" t="s">
        <v>3988</v>
      </c>
      <c r="S324" s="340">
        <v>99999</v>
      </c>
      <c r="T324" s="340">
        <v>70</v>
      </c>
      <c r="U324" s="337"/>
      <c r="V324" s="346" t="s">
        <v>4046</v>
      </c>
      <c r="W324" s="318" t="s">
        <v>4054</v>
      </c>
    </row>
    <row r="325" spans="1:23" s="318" customFormat="1">
      <c r="A325" s="315"/>
      <c r="B325" s="316">
        <v>36112</v>
      </c>
      <c r="C325" s="317"/>
      <c r="D325" s="317">
        <v>1</v>
      </c>
      <c r="E325" s="335">
        <v>66856</v>
      </c>
      <c r="F325" s="336" t="s">
        <v>2355</v>
      </c>
      <c r="G325" s="337"/>
      <c r="H325" s="338">
        <v>209291.51</v>
      </c>
      <c r="I325" s="339"/>
      <c r="J325" s="340"/>
      <c r="K325" s="347"/>
      <c r="L325" s="340"/>
      <c r="M325" s="341"/>
      <c r="N325" s="341">
        <v>322897.02</v>
      </c>
      <c r="O325" s="342">
        <v>203780</v>
      </c>
      <c r="P325" s="343" t="s">
        <v>3955</v>
      </c>
      <c r="Q325" s="344">
        <v>1230</v>
      </c>
      <c r="R325" s="345" t="s">
        <v>3988</v>
      </c>
      <c r="S325" s="340">
        <v>99999</v>
      </c>
      <c r="T325" s="340">
        <v>70</v>
      </c>
      <c r="U325" s="337"/>
      <c r="V325" s="346" t="s">
        <v>4046</v>
      </c>
      <c r="W325" s="318" t="s">
        <v>4054</v>
      </c>
    </row>
    <row r="326" spans="1:23" s="318" customFormat="1">
      <c r="A326" s="315"/>
      <c r="B326" s="316">
        <v>36446</v>
      </c>
      <c r="C326" s="317">
        <v>203780</v>
      </c>
      <c r="D326" s="317">
        <v>4</v>
      </c>
      <c r="E326" s="335">
        <v>66253</v>
      </c>
      <c r="F326" s="336" t="s">
        <v>2358</v>
      </c>
      <c r="G326" s="337"/>
      <c r="H326" s="338">
        <v>551833.91</v>
      </c>
      <c r="I326" s="339"/>
      <c r="J326" s="340"/>
      <c r="K326" s="347"/>
      <c r="L326" s="340"/>
      <c r="M326" s="341">
        <v>133592.35</v>
      </c>
      <c r="N326" s="341"/>
      <c r="O326" s="342">
        <v>203780</v>
      </c>
      <c r="P326" s="343" t="s">
        <v>3955</v>
      </c>
      <c r="Q326" s="344">
        <v>1230</v>
      </c>
      <c r="R326" s="345" t="s">
        <v>3988</v>
      </c>
      <c r="S326" s="340">
        <v>99999</v>
      </c>
      <c r="T326" s="340">
        <v>70</v>
      </c>
      <c r="U326" s="340" t="s">
        <v>3940</v>
      </c>
      <c r="V326" s="346" t="s">
        <v>4046</v>
      </c>
      <c r="W326" s="318" t="s">
        <v>4054</v>
      </c>
    </row>
    <row r="327" spans="1:23" s="318" customFormat="1">
      <c r="A327" s="315"/>
      <c r="B327" s="316">
        <v>37256</v>
      </c>
      <c r="C327" s="317"/>
      <c r="D327" s="317">
        <v>1</v>
      </c>
      <c r="E327" s="335">
        <v>65421</v>
      </c>
      <c r="F327" s="336" t="s">
        <v>581</v>
      </c>
      <c r="G327" s="337"/>
      <c r="H327" s="338">
        <v>65504.81</v>
      </c>
      <c r="I327" s="339"/>
      <c r="J327" s="340"/>
      <c r="K327" s="347"/>
      <c r="L327" s="340"/>
      <c r="M327" s="341">
        <v>4846.45</v>
      </c>
      <c r="N327" s="341"/>
      <c r="O327" s="342">
        <v>203780</v>
      </c>
      <c r="P327" s="343" t="s">
        <v>3955</v>
      </c>
      <c r="Q327" s="344">
        <v>1283</v>
      </c>
      <c r="R327" s="345" t="s">
        <v>3963</v>
      </c>
      <c r="S327" s="340">
        <v>99999</v>
      </c>
      <c r="T327" s="340">
        <v>70</v>
      </c>
      <c r="U327" s="337"/>
      <c r="V327" s="346" t="s">
        <v>4046</v>
      </c>
      <c r="W327" s="318" t="s">
        <v>4054</v>
      </c>
    </row>
    <row r="328" spans="1:23" s="318" customFormat="1">
      <c r="A328" s="315"/>
      <c r="B328" s="316">
        <v>37315</v>
      </c>
      <c r="C328" s="317">
        <v>203780</v>
      </c>
      <c r="D328" s="317">
        <v>4</v>
      </c>
      <c r="E328" s="335">
        <v>68114</v>
      </c>
      <c r="F328" s="336" t="s">
        <v>1888</v>
      </c>
      <c r="G328" s="337"/>
      <c r="H328" s="338">
        <v>315476.65999999997</v>
      </c>
      <c r="I328" s="339"/>
      <c r="J328" s="340"/>
      <c r="K328" s="347"/>
      <c r="L328" s="340"/>
      <c r="M328" s="341"/>
      <c r="N328" s="341">
        <v>3000</v>
      </c>
      <c r="O328" s="342">
        <v>203780</v>
      </c>
      <c r="P328" s="343" t="s">
        <v>3955</v>
      </c>
      <c r="Q328" s="344">
        <v>1230</v>
      </c>
      <c r="R328" s="345" t="s">
        <v>3988</v>
      </c>
      <c r="S328" s="340">
        <v>99999</v>
      </c>
      <c r="T328" s="340">
        <v>70</v>
      </c>
      <c r="U328" s="337"/>
      <c r="V328" s="346" t="s">
        <v>4046</v>
      </c>
      <c r="W328" s="318" t="s">
        <v>4054</v>
      </c>
    </row>
    <row r="329" spans="1:23" s="318" customFormat="1">
      <c r="A329" s="315"/>
      <c r="B329" s="316">
        <v>38139</v>
      </c>
      <c r="C329" s="317">
        <v>203780</v>
      </c>
      <c r="D329" s="317">
        <v>2</v>
      </c>
      <c r="E329" s="335">
        <v>64450</v>
      </c>
      <c r="F329" s="336" t="s">
        <v>2443</v>
      </c>
      <c r="G329" s="337"/>
      <c r="H329" s="338">
        <v>440194.08</v>
      </c>
      <c r="I329" s="339"/>
      <c r="J329" s="340"/>
      <c r="K329" s="347"/>
      <c r="L329" s="340"/>
      <c r="M329" s="341"/>
      <c r="N329" s="341">
        <v>44627.3</v>
      </c>
      <c r="O329" s="342">
        <v>203780</v>
      </c>
      <c r="P329" s="343" t="s">
        <v>3955</v>
      </c>
      <c r="Q329" s="344">
        <v>1272</v>
      </c>
      <c r="R329" s="345" t="s">
        <v>3974</v>
      </c>
      <c r="S329" s="340">
        <v>99999</v>
      </c>
      <c r="T329" s="340">
        <v>70</v>
      </c>
      <c r="U329" s="337"/>
      <c r="V329" s="346" t="s">
        <v>4046</v>
      </c>
      <c r="W329" s="318" t="s">
        <v>4054</v>
      </c>
    </row>
    <row r="330" spans="1:23" s="318" customFormat="1">
      <c r="A330" s="315"/>
      <c r="B330" s="316">
        <v>38292</v>
      </c>
      <c r="C330" s="317"/>
      <c r="D330" s="317">
        <v>1</v>
      </c>
      <c r="E330" s="335">
        <v>70129</v>
      </c>
      <c r="F330" s="336" t="s">
        <v>991</v>
      </c>
      <c r="G330" s="337"/>
      <c r="H330" s="338">
        <v>30910.48</v>
      </c>
      <c r="I330" s="339"/>
      <c r="J330" s="340"/>
      <c r="K330" s="347"/>
      <c r="L330" s="340"/>
      <c r="M330" s="341">
        <v>6382.44</v>
      </c>
      <c r="N330" s="341"/>
      <c r="O330" s="342">
        <v>203780</v>
      </c>
      <c r="P330" s="343" t="s">
        <v>3955</v>
      </c>
      <c r="Q330" s="344">
        <v>1283</v>
      </c>
      <c r="R330" s="345" t="s">
        <v>3963</v>
      </c>
      <c r="S330" s="340">
        <v>99999</v>
      </c>
      <c r="T330" s="340">
        <v>70</v>
      </c>
      <c r="U330" s="337"/>
      <c r="V330" s="346" t="s">
        <v>4046</v>
      </c>
      <c r="W330" s="318" t="s">
        <v>4054</v>
      </c>
    </row>
    <row r="331" spans="1:23" s="334" customFormat="1">
      <c r="A331" s="319"/>
      <c r="B331" s="320">
        <v>38504</v>
      </c>
      <c r="C331" s="321"/>
      <c r="D331" s="321">
        <v>1</v>
      </c>
      <c r="E331" s="322">
        <v>70749</v>
      </c>
      <c r="F331" s="323" t="s">
        <v>1009</v>
      </c>
      <c r="G331" s="324"/>
      <c r="H331" s="325">
        <v>240562</v>
      </c>
      <c r="I331" s="326"/>
      <c r="J331" s="327"/>
      <c r="K331" s="349"/>
      <c r="L331" s="327"/>
      <c r="M331" s="328">
        <v>16325.62</v>
      </c>
      <c r="N331" s="328"/>
      <c r="O331" s="329">
        <v>203780</v>
      </c>
      <c r="P331" s="330" t="s">
        <v>3955</v>
      </c>
      <c r="Q331" s="331">
        <v>1275</v>
      </c>
      <c r="R331" s="332" t="s">
        <v>3964</v>
      </c>
      <c r="S331" s="327">
        <v>99999</v>
      </c>
      <c r="T331" s="327">
        <v>70</v>
      </c>
      <c r="U331" s="324"/>
      <c r="V331" s="333" t="s">
        <v>4044</v>
      </c>
    </row>
    <row r="332" spans="1:23" s="318" customFormat="1">
      <c r="A332" s="315"/>
      <c r="B332" s="316">
        <v>38869</v>
      </c>
      <c r="C332" s="317">
        <v>203780</v>
      </c>
      <c r="D332" s="317">
        <v>4</v>
      </c>
      <c r="E332" s="335">
        <v>70988</v>
      </c>
      <c r="F332" s="336" t="s">
        <v>616</v>
      </c>
      <c r="G332" s="337"/>
      <c r="H332" s="338">
        <v>434187.49</v>
      </c>
      <c r="I332" s="339"/>
      <c r="J332" s="340"/>
      <c r="K332" s="347"/>
      <c r="L332" s="340"/>
      <c r="M332" s="341">
        <v>202916.71</v>
      </c>
      <c r="N332" s="341"/>
      <c r="O332" s="342">
        <v>203780</v>
      </c>
      <c r="P332" s="343" t="s">
        <v>3955</v>
      </c>
      <c r="Q332" s="344">
        <v>1230</v>
      </c>
      <c r="R332" s="345" t="s">
        <v>3988</v>
      </c>
      <c r="S332" s="340">
        <v>99999</v>
      </c>
      <c r="T332" s="340">
        <v>70</v>
      </c>
      <c r="U332" s="337"/>
      <c r="V332" s="346" t="s">
        <v>4046</v>
      </c>
      <c r="W332" s="318" t="s">
        <v>4054</v>
      </c>
    </row>
    <row r="333" spans="1:23" s="318" customFormat="1">
      <c r="A333" s="315"/>
      <c r="B333" s="316">
        <v>38504</v>
      </c>
      <c r="C333" s="317">
        <v>203800</v>
      </c>
      <c r="D333" s="317">
        <v>2</v>
      </c>
      <c r="E333" s="335">
        <v>70863</v>
      </c>
      <c r="F333" s="336" t="s">
        <v>593</v>
      </c>
      <c r="G333" s="337"/>
      <c r="H333" s="338">
        <v>31599.02</v>
      </c>
      <c r="I333" s="339"/>
      <c r="J333" s="340"/>
      <c r="K333" s="347"/>
      <c r="L333" s="340"/>
      <c r="M333" s="341">
        <v>3855.32</v>
      </c>
      <c r="N333" s="341"/>
      <c r="O333" s="342">
        <v>203800</v>
      </c>
      <c r="P333" s="343" t="s">
        <v>3959</v>
      </c>
      <c r="Q333" s="344">
        <v>1300</v>
      </c>
      <c r="R333" s="345" t="s">
        <v>3965</v>
      </c>
      <c r="S333" s="340">
        <v>99999</v>
      </c>
      <c r="T333" s="340">
        <v>70</v>
      </c>
      <c r="U333" s="337"/>
      <c r="V333" s="346" t="s">
        <v>4047</v>
      </c>
      <c r="W333" s="318" t="s">
        <v>4054</v>
      </c>
    </row>
    <row r="334" spans="1:23" s="318" customFormat="1">
      <c r="A334" s="315"/>
      <c r="B334" s="316">
        <v>38899</v>
      </c>
      <c r="C334" s="317"/>
      <c r="D334" s="317">
        <v>1</v>
      </c>
      <c r="E334" s="335">
        <v>200650</v>
      </c>
      <c r="F334" s="336" t="s">
        <v>2897</v>
      </c>
      <c r="G334" s="337"/>
      <c r="H334" s="338">
        <v>1021653.28</v>
      </c>
      <c r="I334" s="339"/>
      <c r="J334" s="340"/>
      <c r="K334" s="347"/>
      <c r="L334" s="340"/>
      <c r="M334" s="341"/>
      <c r="N334" s="341">
        <v>18879.810000000001</v>
      </c>
      <c r="O334" s="342">
        <v>203810</v>
      </c>
      <c r="P334" s="343" t="s">
        <v>3960</v>
      </c>
      <c r="Q334" s="344">
        <v>1272</v>
      </c>
      <c r="R334" s="345" t="s">
        <v>3974</v>
      </c>
      <c r="S334" s="340">
        <v>99999</v>
      </c>
      <c r="T334" s="340">
        <v>10</v>
      </c>
      <c r="U334" s="337"/>
      <c r="V334" s="346" t="s">
        <v>4046</v>
      </c>
      <c r="W334" s="318" t="s">
        <v>4054</v>
      </c>
    </row>
    <row r="335" spans="1:23" s="318" customFormat="1">
      <c r="A335" s="315"/>
      <c r="B335" s="316">
        <v>35155</v>
      </c>
      <c r="C335" s="317"/>
      <c r="D335" s="317">
        <v>1</v>
      </c>
      <c r="E335" s="335">
        <v>67739</v>
      </c>
      <c r="F335" s="336" t="s">
        <v>269</v>
      </c>
      <c r="G335" s="337"/>
      <c r="H335" s="338">
        <v>54317.3</v>
      </c>
      <c r="I335" s="339"/>
      <c r="J335" s="340"/>
      <c r="K335" s="340"/>
      <c r="L335" s="340"/>
      <c r="M335" s="341"/>
      <c r="N335" s="341"/>
      <c r="O335" s="342">
        <v>203840</v>
      </c>
      <c r="P335" s="343" t="s">
        <v>3958</v>
      </c>
      <c r="Q335" s="344">
        <v>1283</v>
      </c>
      <c r="R335" s="345" t="s">
        <v>3963</v>
      </c>
      <c r="S335" s="340">
        <v>99999</v>
      </c>
      <c r="T335" s="340">
        <v>70</v>
      </c>
      <c r="U335" s="337"/>
      <c r="V335" s="346" t="s">
        <v>4046</v>
      </c>
      <c r="W335" s="318" t="s">
        <v>4054</v>
      </c>
    </row>
    <row r="336" spans="1:23" s="318" customFormat="1">
      <c r="A336" s="315"/>
      <c r="B336" s="316">
        <v>36068</v>
      </c>
      <c r="C336" s="317"/>
      <c r="D336" s="317">
        <v>1</v>
      </c>
      <c r="E336" s="335">
        <v>66022</v>
      </c>
      <c r="F336" s="336" t="s">
        <v>1496</v>
      </c>
      <c r="G336" s="337"/>
      <c r="H336" s="338">
        <v>136056.53</v>
      </c>
      <c r="I336" s="339"/>
      <c r="J336" s="340"/>
      <c r="K336" s="347"/>
      <c r="L336" s="340"/>
      <c r="M336" s="341">
        <v>1424</v>
      </c>
      <c r="N336" s="341"/>
      <c r="O336" s="342">
        <v>203840</v>
      </c>
      <c r="P336" s="343" t="s">
        <v>3958</v>
      </c>
      <c r="Q336" s="344">
        <v>1230</v>
      </c>
      <c r="R336" s="345" t="s">
        <v>3988</v>
      </c>
      <c r="S336" s="340">
        <v>99999</v>
      </c>
      <c r="T336" s="340">
        <v>70</v>
      </c>
      <c r="U336" s="337"/>
      <c r="V336" s="346" t="s">
        <v>4046</v>
      </c>
      <c r="W336" s="318" t="s">
        <v>4054</v>
      </c>
    </row>
    <row r="337" spans="1:23" s="318" customFormat="1">
      <c r="A337" s="315"/>
      <c r="B337" s="316">
        <v>32295</v>
      </c>
      <c r="C337" s="317"/>
      <c r="D337" s="317">
        <v>1</v>
      </c>
      <c r="E337" s="335">
        <v>60024</v>
      </c>
      <c r="F337" s="336" t="s">
        <v>420</v>
      </c>
      <c r="G337" s="337"/>
      <c r="H337" s="338">
        <v>45684.15</v>
      </c>
      <c r="I337" s="339"/>
      <c r="J337" s="340"/>
      <c r="K337" s="340"/>
      <c r="L337" s="340"/>
      <c r="M337" s="341"/>
      <c r="N337" s="341"/>
      <c r="O337" s="342">
        <v>203850</v>
      </c>
      <c r="P337" s="343" t="s">
        <v>3954</v>
      </c>
      <c r="Q337" s="344">
        <v>1346</v>
      </c>
      <c r="R337" s="345" t="s">
        <v>3968</v>
      </c>
      <c r="S337" s="340">
        <v>99999</v>
      </c>
      <c r="T337" s="340">
        <v>70</v>
      </c>
      <c r="U337" s="337"/>
      <c r="V337" s="346" t="s">
        <v>4046</v>
      </c>
      <c r="W337" s="318" t="s">
        <v>4054</v>
      </c>
    </row>
    <row r="338" spans="1:23" s="318" customFormat="1">
      <c r="A338" s="315"/>
      <c r="B338" s="316">
        <v>32414</v>
      </c>
      <c r="C338" s="317"/>
      <c r="D338" s="317">
        <v>1</v>
      </c>
      <c r="E338" s="335">
        <v>60238</v>
      </c>
      <c r="F338" s="336" t="s">
        <v>439</v>
      </c>
      <c r="G338" s="337"/>
      <c r="H338" s="338">
        <v>17000</v>
      </c>
      <c r="I338" s="339"/>
      <c r="J338" s="340"/>
      <c r="K338" s="347">
        <v>35949.74</v>
      </c>
      <c r="L338" s="340" t="s">
        <v>1330</v>
      </c>
      <c r="M338" s="341"/>
      <c r="N338" s="341"/>
      <c r="O338" s="342">
        <v>203850</v>
      </c>
      <c r="P338" s="343" t="s">
        <v>3954</v>
      </c>
      <c r="Q338" s="344">
        <v>1272</v>
      </c>
      <c r="R338" s="345" t="s">
        <v>3974</v>
      </c>
      <c r="S338" s="340">
        <v>99999</v>
      </c>
      <c r="T338" s="340">
        <v>70</v>
      </c>
      <c r="U338" s="337"/>
      <c r="V338" s="346" t="s">
        <v>4046</v>
      </c>
      <c r="W338" s="318" t="s">
        <v>4054</v>
      </c>
    </row>
    <row r="339" spans="1:23" s="318" customFormat="1">
      <c r="A339" s="315"/>
      <c r="B339" s="316">
        <v>32539</v>
      </c>
      <c r="C339" s="317">
        <v>203850</v>
      </c>
      <c r="D339" s="317">
        <v>2</v>
      </c>
      <c r="E339" s="335">
        <v>60733</v>
      </c>
      <c r="F339" s="336" t="s">
        <v>750</v>
      </c>
      <c r="G339" s="337"/>
      <c r="H339" s="338">
        <v>14518.3</v>
      </c>
      <c r="I339" s="339"/>
      <c r="J339" s="340"/>
      <c r="K339" s="347">
        <v>10320</v>
      </c>
      <c r="L339" s="340" t="s">
        <v>1330</v>
      </c>
      <c r="M339" s="341"/>
      <c r="N339" s="341"/>
      <c r="O339" s="342">
        <v>203850</v>
      </c>
      <c r="P339" s="343" t="s">
        <v>3954</v>
      </c>
      <c r="Q339" s="344">
        <v>1254</v>
      </c>
      <c r="R339" s="345" t="s">
        <v>3966</v>
      </c>
      <c r="S339" s="340">
        <v>99999</v>
      </c>
      <c r="T339" s="340">
        <v>70</v>
      </c>
      <c r="U339" s="337"/>
      <c r="V339" s="346" t="s">
        <v>4047</v>
      </c>
      <c r="W339" s="318" t="s">
        <v>4054</v>
      </c>
    </row>
    <row r="340" spans="1:23" s="334" customFormat="1">
      <c r="A340" s="319"/>
      <c r="B340" s="320">
        <v>32591</v>
      </c>
      <c r="C340" s="321"/>
      <c r="D340" s="321">
        <v>1</v>
      </c>
      <c r="E340" s="322">
        <v>60970</v>
      </c>
      <c r="F340" s="323" t="s">
        <v>751</v>
      </c>
      <c r="G340" s="324"/>
      <c r="H340" s="325">
        <v>23121.97</v>
      </c>
      <c r="I340" s="326"/>
      <c r="J340" s="327"/>
      <c r="K340" s="349">
        <v>100386</v>
      </c>
      <c r="L340" s="327" t="s">
        <v>1330</v>
      </c>
      <c r="M340" s="328"/>
      <c r="N340" s="328"/>
      <c r="O340" s="329">
        <v>203850</v>
      </c>
      <c r="P340" s="330" t="s">
        <v>3954</v>
      </c>
      <c r="Q340" s="331">
        <v>1259</v>
      </c>
      <c r="R340" s="332" t="s">
        <v>3976</v>
      </c>
      <c r="S340" s="327">
        <v>99999</v>
      </c>
      <c r="T340" s="327">
        <v>70</v>
      </c>
      <c r="U340" s="324"/>
      <c r="V340" s="333" t="s">
        <v>4044</v>
      </c>
    </row>
    <row r="341" spans="1:23" s="334" customFormat="1">
      <c r="A341" s="319"/>
      <c r="B341" s="320">
        <v>32660</v>
      </c>
      <c r="C341" s="321">
        <v>203850</v>
      </c>
      <c r="D341" s="321">
        <v>2</v>
      </c>
      <c r="E341" s="322">
        <v>60978</v>
      </c>
      <c r="F341" s="323" t="s">
        <v>2013</v>
      </c>
      <c r="G341" s="324"/>
      <c r="H341" s="325">
        <v>40616.04</v>
      </c>
      <c r="I341" s="326"/>
      <c r="J341" s="327"/>
      <c r="K341" s="349">
        <v>74000</v>
      </c>
      <c r="L341" s="327" t="s">
        <v>1330</v>
      </c>
      <c r="M341" s="328"/>
      <c r="N341" s="328"/>
      <c r="O341" s="329">
        <v>203850</v>
      </c>
      <c r="P341" s="330" t="s">
        <v>3954</v>
      </c>
      <c r="Q341" s="331">
        <v>1187</v>
      </c>
      <c r="R341" s="332" t="s">
        <v>3977</v>
      </c>
      <c r="S341" s="327">
        <v>99999</v>
      </c>
      <c r="T341" s="327">
        <v>70</v>
      </c>
      <c r="U341" s="324"/>
      <c r="V341" s="333" t="s">
        <v>4044</v>
      </c>
    </row>
    <row r="342" spans="1:23">
      <c r="B342" s="282">
        <v>32660</v>
      </c>
      <c r="C342" s="283">
        <v>203850</v>
      </c>
      <c r="D342" s="283">
        <v>2</v>
      </c>
      <c r="E342" s="284">
        <v>61322</v>
      </c>
      <c r="F342" s="285" t="s">
        <v>753</v>
      </c>
      <c r="G342" s="286"/>
      <c r="H342" s="287">
        <v>8790.76</v>
      </c>
      <c r="I342" s="290"/>
      <c r="J342" s="291"/>
      <c r="K342" s="291"/>
      <c r="L342" s="291"/>
      <c r="M342" s="262"/>
      <c r="N342" s="262"/>
      <c r="O342" s="300">
        <v>203850</v>
      </c>
      <c r="P342" s="301" t="s">
        <v>3954</v>
      </c>
      <c r="Q342" s="302">
        <v>1254</v>
      </c>
      <c r="R342" s="303" t="s">
        <v>3966</v>
      </c>
      <c r="S342" s="291">
        <v>99999</v>
      </c>
      <c r="T342" s="291">
        <v>70</v>
      </c>
      <c r="U342" s="286"/>
      <c r="V342" s="304" t="s">
        <v>4048</v>
      </c>
      <c r="W342" s="261" t="s">
        <v>4058</v>
      </c>
    </row>
    <row r="343" spans="1:23" s="318" customFormat="1">
      <c r="A343" s="315"/>
      <c r="B343" s="316">
        <v>32660</v>
      </c>
      <c r="C343" s="317"/>
      <c r="D343" s="317">
        <v>1</v>
      </c>
      <c r="E343" s="335">
        <v>61323</v>
      </c>
      <c r="F343" s="336" t="s">
        <v>752</v>
      </c>
      <c r="G343" s="337"/>
      <c r="H343" s="338">
        <v>5913.4</v>
      </c>
      <c r="I343" s="339"/>
      <c r="J343" s="340"/>
      <c r="K343" s="347">
        <v>1129038.73</v>
      </c>
      <c r="L343" s="340" t="s">
        <v>1330</v>
      </c>
      <c r="M343" s="341"/>
      <c r="N343" s="341"/>
      <c r="O343" s="342">
        <v>203850</v>
      </c>
      <c r="P343" s="343" t="s">
        <v>3954</v>
      </c>
      <c r="Q343" s="344">
        <v>1283</v>
      </c>
      <c r="R343" s="345" t="s">
        <v>3963</v>
      </c>
      <c r="S343" s="340">
        <v>99999</v>
      </c>
      <c r="T343" s="340">
        <v>70</v>
      </c>
      <c r="U343" s="337"/>
      <c r="V343" s="346" t="s">
        <v>4046</v>
      </c>
      <c r="W343" s="318" t="s">
        <v>4054</v>
      </c>
    </row>
    <row r="344" spans="1:23">
      <c r="B344" s="282">
        <v>32742</v>
      </c>
      <c r="C344" s="283">
        <v>203850</v>
      </c>
      <c r="D344" s="283">
        <v>2</v>
      </c>
      <c r="E344" s="356">
        <v>59579</v>
      </c>
      <c r="F344" s="285" t="s">
        <v>2754</v>
      </c>
      <c r="G344" s="286"/>
      <c r="H344" s="287">
        <v>40100</v>
      </c>
      <c r="I344" s="290"/>
      <c r="J344" s="291"/>
      <c r="K344" s="292">
        <v>57398.16</v>
      </c>
      <c r="L344" s="291" t="s">
        <v>1330</v>
      </c>
      <c r="M344" s="262"/>
      <c r="N344" s="262"/>
      <c r="O344" s="300">
        <v>203850</v>
      </c>
      <c r="P344" s="301" t="s">
        <v>3954</v>
      </c>
      <c r="Q344" s="302">
        <v>1300</v>
      </c>
      <c r="R344" s="303" t="s">
        <v>3965</v>
      </c>
      <c r="S344" s="291">
        <v>99999</v>
      </c>
      <c r="T344" s="291">
        <v>70</v>
      </c>
      <c r="U344" s="286"/>
      <c r="V344" s="304" t="s">
        <v>4047</v>
      </c>
      <c r="W344" s="261" t="s">
        <v>4078</v>
      </c>
    </row>
    <row r="345" spans="1:23">
      <c r="B345" s="282">
        <v>32781</v>
      </c>
      <c r="C345" s="283">
        <v>203850</v>
      </c>
      <c r="D345" s="283">
        <v>5</v>
      </c>
      <c r="E345" s="284">
        <v>60492</v>
      </c>
      <c r="F345" s="285" t="s">
        <v>758</v>
      </c>
      <c r="G345" s="286"/>
      <c r="H345" s="287">
        <v>4158.75</v>
      </c>
      <c r="I345" s="290"/>
      <c r="J345" s="291"/>
      <c r="K345" s="292">
        <v>6700</v>
      </c>
      <c r="L345" s="291" t="s">
        <v>1330</v>
      </c>
      <c r="M345" s="262"/>
      <c r="N345" s="262"/>
      <c r="O345" s="300">
        <v>203850</v>
      </c>
      <c r="P345" s="301" t="s">
        <v>3954</v>
      </c>
      <c r="Q345" s="302">
        <v>1254</v>
      </c>
      <c r="R345" s="303" t="s">
        <v>3966</v>
      </c>
      <c r="S345" s="291">
        <v>99999</v>
      </c>
      <c r="T345" s="291">
        <v>70</v>
      </c>
      <c r="U345" s="286"/>
      <c r="V345" s="304" t="s">
        <v>4037</v>
      </c>
      <c r="W345" s="261" t="s">
        <v>4078</v>
      </c>
    </row>
    <row r="346" spans="1:23" s="318" customFormat="1">
      <c r="A346" s="315"/>
      <c r="B346" s="316">
        <v>32811</v>
      </c>
      <c r="C346" s="317">
        <v>203850</v>
      </c>
      <c r="D346" s="317">
        <v>2</v>
      </c>
      <c r="E346" s="335">
        <v>60498</v>
      </c>
      <c r="F346" s="336" t="s">
        <v>759</v>
      </c>
      <c r="G346" s="337"/>
      <c r="H346" s="338">
        <v>11160.85</v>
      </c>
      <c r="I346" s="339"/>
      <c r="J346" s="340"/>
      <c r="K346" s="340"/>
      <c r="L346" s="340"/>
      <c r="M346" s="341"/>
      <c r="N346" s="341"/>
      <c r="O346" s="342">
        <v>203850</v>
      </c>
      <c r="P346" s="343" t="s">
        <v>3954</v>
      </c>
      <c r="Q346" s="344">
        <v>1275</v>
      </c>
      <c r="R346" s="345" t="s">
        <v>3964</v>
      </c>
      <c r="S346" s="340">
        <v>99999</v>
      </c>
      <c r="T346" s="340">
        <v>70</v>
      </c>
      <c r="U346" s="337"/>
      <c r="V346" s="346" t="s">
        <v>4047</v>
      </c>
      <c r="W346" s="318" t="s">
        <v>4054</v>
      </c>
    </row>
    <row r="347" spans="1:23" s="318" customFormat="1">
      <c r="A347" s="315"/>
      <c r="B347" s="316">
        <v>32870</v>
      </c>
      <c r="C347" s="317">
        <v>203850</v>
      </c>
      <c r="D347" s="317">
        <v>2</v>
      </c>
      <c r="E347" s="335">
        <v>60369</v>
      </c>
      <c r="F347" s="336" t="s">
        <v>731</v>
      </c>
      <c r="G347" s="337"/>
      <c r="H347" s="338">
        <v>4963.51</v>
      </c>
      <c r="I347" s="339"/>
      <c r="J347" s="340"/>
      <c r="K347" s="340"/>
      <c r="L347" s="340"/>
      <c r="M347" s="341"/>
      <c r="N347" s="341"/>
      <c r="O347" s="342">
        <v>203850</v>
      </c>
      <c r="P347" s="343" t="s">
        <v>3954</v>
      </c>
      <c r="Q347" s="344">
        <v>1272</v>
      </c>
      <c r="R347" s="345" t="s">
        <v>3974</v>
      </c>
      <c r="S347" s="340">
        <v>99999</v>
      </c>
      <c r="T347" s="340">
        <v>70</v>
      </c>
      <c r="U347" s="337"/>
      <c r="V347" s="346" t="s">
        <v>4041</v>
      </c>
      <c r="W347" s="318" t="s">
        <v>4052</v>
      </c>
    </row>
    <row r="348" spans="1:23" s="334" customFormat="1">
      <c r="A348" s="319"/>
      <c r="B348" s="320">
        <v>32871</v>
      </c>
      <c r="C348" s="321"/>
      <c r="D348" s="321">
        <v>1</v>
      </c>
      <c r="E348" s="322">
        <v>60378</v>
      </c>
      <c r="F348" s="323" t="s">
        <v>760</v>
      </c>
      <c r="G348" s="324"/>
      <c r="H348" s="325">
        <v>9422.86</v>
      </c>
      <c r="I348" s="326"/>
      <c r="J348" s="327"/>
      <c r="K348" s="327"/>
      <c r="L348" s="327"/>
      <c r="M348" s="328"/>
      <c r="N348" s="328"/>
      <c r="O348" s="329">
        <v>203850</v>
      </c>
      <c r="P348" s="330" t="s">
        <v>3954</v>
      </c>
      <c r="Q348" s="331">
        <v>1275</v>
      </c>
      <c r="R348" s="332" t="s">
        <v>3964</v>
      </c>
      <c r="S348" s="327">
        <v>99999</v>
      </c>
      <c r="T348" s="327">
        <v>70</v>
      </c>
      <c r="U348" s="324"/>
      <c r="V348" s="333" t="s">
        <v>4044</v>
      </c>
    </row>
    <row r="349" spans="1:23" s="334" customFormat="1">
      <c r="A349" s="319"/>
      <c r="B349" s="320">
        <v>32932</v>
      </c>
      <c r="C349" s="321"/>
      <c r="D349" s="321">
        <v>1</v>
      </c>
      <c r="E349" s="322">
        <v>60255</v>
      </c>
      <c r="F349" s="323" t="s">
        <v>762</v>
      </c>
      <c r="G349" s="324"/>
      <c r="H349" s="325">
        <v>24464.86</v>
      </c>
      <c r="I349" s="326"/>
      <c r="J349" s="327"/>
      <c r="K349" s="327"/>
      <c r="L349" s="327"/>
      <c r="M349" s="328"/>
      <c r="N349" s="328"/>
      <c r="O349" s="329">
        <v>203850</v>
      </c>
      <c r="P349" s="330" t="s">
        <v>3954</v>
      </c>
      <c r="Q349" s="331">
        <v>1259</v>
      </c>
      <c r="R349" s="332" t="s">
        <v>3976</v>
      </c>
      <c r="S349" s="327">
        <v>99999</v>
      </c>
      <c r="T349" s="327">
        <v>70</v>
      </c>
      <c r="U349" s="324"/>
      <c r="V349" s="333" t="s">
        <v>4044</v>
      </c>
    </row>
    <row r="350" spans="1:23" s="318" customFormat="1">
      <c r="A350" s="315"/>
      <c r="B350" s="316">
        <v>32939</v>
      </c>
      <c r="C350" s="317"/>
      <c r="D350" s="317">
        <v>1</v>
      </c>
      <c r="E350" s="335">
        <v>60252</v>
      </c>
      <c r="F350" s="336" t="s">
        <v>763</v>
      </c>
      <c r="G350" s="337"/>
      <c r="H350" s="338">
        <v>16870</v>
      </c>
      <c r="I350" s="339"/>
      <c r="J350" s="340"/>
      <c r="K350" s="340"/>
      <c r="L350" s="340"/>
      <c r="M350" s="341"/>
      <c r="N350" s="341"/>
      <c r="O350" s="342">
        <v>203850</v>
      </c>
      <c r="P350" s="343" t="s">
        <v>3954</v>
      </c>
      <c r="Q350" s="344">
        <v>1283</v>
      </c>
      <c r="R350" s="345" t="s">
        <v>3963</v>
      </c>
      <c r="S350" s="340">
        <v>99999</v>
      </c>
      <c r="T350" s="340">
        <v>70</v>
      </c>
      <c r="U350" s="337"/>
      <c r="V350" s="346" t="s">
        <v>4046</v>
      </c>
      <c r="W350" s="318" t="s">
        <v>4054</v>
      </c>
    </row>
    <row r="351" spans="1:23" s="318" customFormat="1">
      <c r="A351" s="315"/>
      <c r="B351" s="316">
        <v>33054</v>
      </c>
      <c r="C351" s="317">
        <v>203850</v>
      </c>
      <c r="D351" s="317">
        <v>2</v>
      </c>
      <c r="E351" s="335">
        <v>60393</v>
      </c>
      <c r="F351" s="336" t="s">
        <v>979</v>
      </c>
      <c r="G351" s="337"/>
      <c r="H351" s="338">
        <v>1424</v>
      </c>
      <c r="I351" s="339"/>
      <c r="J351" s="340"/>
      <c r="K351" s="347">
        <v>5913.4</v>
      </c>
      <c r="L351" s="340" t="s">
        <v>1330</v>
      </c>
      <c r="M351" s="341"/>
      <c r="N351" s="341"/>
      <c r="O351" s="342">
        <v>203850</v>
      </c>
      <c r="P351" s="343" t="s">
        <v>3954</v>
      </c>
      <c r="Q351" s="344">
        <v>1239</v>
      </c>
      <c r="R351" s="345" t="s">
        <v>3981</v>
      </c>
      <c r="S351" s="340">
        <v>99999</v>
      </c>
      <c r="T351" s="340">
        <v>70</v>
      </c>
      <c r="U351" s="337"/>
      <c r="V351" s="346" t="s">
        <v>4047</v>
      </c>
      <c r="W351" s="318" t="s">
        <v>4054</v>
      </c>
    </row>
    <row r="352" spans="1:23" s="318" customFormat="1">
      <c r="A352" s="315"/>
      <c r="B352" s="316">
        <v>33081</v>
      </c>
      <c r="C352" s="317"/>
      <c r="D352" s="317">
        <v>1</v>
      </c>
      <c r="E352" s="335">
        <v>59766</v>
      </c>
      <c r="F352" s="336" t="s">
        <v>702</v>
      </c>
      <c r="G352" s="337"/>
      <c r="H352" s="338">
        <v>8100</v>
      </c>
      <c r="I352" s="339"/>
      <c r="J352" s="340"/>
      <c r="K352" s="347">
        <v>20298.810000000001</v>
      </c>
      <c r="L352" s="340" t="s">
        <v>1330</v>
      </c>
      <c r="M352" s="341"/>
      <c r="N352" s="341"/>
      <c r="O352" s="342">
        <v>203850</v>
      </c>
      <c r="P352" s="343" t="s">
        <v>3954</v>
      </c>
      <c r="Q352" s="344">
        <v>1230</v>
      </c>
      <c r="R352" s="345" t="s">
        <v>3988</v>
      </c>
      <c r="S352" s="340">
        <v>99999</v>
      </c>
      <c r="T352" s="340">
        <v>70</v>
      </c>
      <c r="U352" s="337"/>
      <c r="V352" s="346" t="s">
        <v>4046</v>
      </c>
      <c r="W352" s="318" t="s">
        <v>4054</v>
      </c>
    </row>
    <row r="353" spans="1:23">
      <c r="B353" s="282">
        <v>33081</v>
      </c>
      <c r="C353" s="283"/>
      <c r="D353" s="283">
        <v>1</v>
      </c>
      <c r="E353" s="284">
        <v>59769</v>
      </c>
      <c r="F353" s="285" t="s">
        <v>781</v>
      </c>
      <c r="G353" s="286"/>
      <c r="H353" s="287">
        <v>53174</v>
      </c>
      <c r="I353" s="290"/>
      <c r="J353" s="291"/>
      <c r="K353" s="291"/>
      <c r="L353" s="291"/>
      <c r="M353" s="262"/>
      <c r="N353" s="262"/>
      <c r="O353" s="300">
        <v>203850</v>
      </c>
      <c r="P353" s="301" t="s">
        <v>3954</v>
      </c>
      <c r="Q353" s="302">
        <v>1283</v>
      </c>
      <c r="R353" s="303" t="s">
        <v>3963</v>
      </c>
      <c r="S353" s="291">
        <v>99999</v>
      </c>
      <c r="T353" s="291">
        <v>70</v>
      </c>
      <c r="U353" s="286"/>
      <c r="V353" s="304" t="s">
        <v>4046</v>
      </c>
      <c r="W353" s="261" t="s">
        <v>4114</v>
      </c>
    </row>
    <row r="354" spans="1:23">
      <c r="B354" s="282">
        <v>33146</v>
      </c>
      <c r="C354" s="283">
        <v>203850</v>
      </c>
      <c r="D354" s="283">
        <v>2</v>
      </c>
      <c r="E354" s="284">
        <v>59895</v>
      </c>
      <c r="F354" s="285" t="s">
        <v>2987</v>
      </c>
      <c r="G354" s="286"/>
      <c r="H354" s="287">
        <v>31447.41</v>
      </c>
      <c r="I354" s="290"/>
      <c r="J354" s="291"/>
      <c r="K354" s="292">
        <v>23800</v>
      </c>
      <c r="L354" s="291" t="s">
        <v>1330</v>
      </c>
      <c r="M354" s="262"/>
      <c r="N354" s="262"/>
      <c r="O354" s="300">
        <v>203850</v>
      </c>
      <c r="P354" s="301" t="s">
        <v>3954</v>
      </c>
      <c r="Q354" s="302">
        <v>1275</v>
      </c>
      <c r="R354" s="303" t="s">
        <v>3964</v>
      </c>
      <c r="S354" s="291">
        <v>99999</v>
      </c>
      <c r="T354" s="291">
        <v>70</v>
      </c>
      <c r="U354" s="286"/>
      <c r="V354" s="304" t="s">
        <v>4044</v>
      </c>
      <c r="W354" s="261" t="s">
        <v>4115</v>
      </c>
    </row>
    <row r="355" spans="1:23">
      <c r="B355" s="282">
        <v>33146</v>
      </c>
      <c r="C355" s="283">
        <v>203850</v>
      </c>
      <c r="D355" s="283">
        <v>2</v>
      </c>
      <c r="E355" s="284">
        <v>59896</v>
      </c>
      <c r="F355" s="285" t="s">
        <v>2983</v>
      </c>
      <c r="G355" s="286"/>
      <c r="H355" s="287">
        <v>2382.5</v>
      </c>
      <c r="K355" s="262">
        <v>83143.61</v>
      </c>
      <c r="L355" s="256" t="s">
        <v>1330</v>
      </c>
      <c r="M355" s="262"/>
      <c r="N355" s="262"/>
      <c r="O355" s="300">
        <v>203850</v>
      </c>
      <c r="P355" s="301" t="s">
        <v>3954</v>
      </c>
      <c r="Q355" s="302">
        <v>1275</v>
      </c>
      <c r="R355" s="303" t="s">
        <v>3964</v>
      </c>
      <c r="S355" s="291">
        <v>99999</v>
      </c>
      <c r="T355" s="291">
        <v>70</v>
      </c>
      <c r="U355" s="286"/>
      <c r="V355" s="304" t="s">
        <v>4048</v>
      </c>
      <c r="W355" s="261" t="s">
        <v>4057</v>
      </c>
    </row>
    <row r="356" spans="1:23" s="334" customFormat="1">
      <c r="A356" s="319"/>
      <c r="B356" s="320">
        <v>33298</v>
      </c>
      <c r="C356" s="321"/>
      <c r="D356" s="321">
        <v>1</v>
      </c>
      <c r="E356" s="322">
        <v>61212</v>
      </c>
      <c r="F356" s="323" t="s">
        <v>3420</v>
      </c>
      <c r="G356" s="324"/>
      <c r="H356" s="325">
        <v>5905.25</v>
      </c>
      <c r="I356" s="328"/>
      <c r="J356" s="319"/>
      <c r="K356" s="328">
        <v>5279.62</v>
      </c>
      <c r="L356" s="319" t="s">
        <v>1330</v>
      </c>
      <c r="M356" s="328"/>
      <c r="N356" s="328"/>
      <c r="O356" s="329">
        <v>203850</v>
      </c>
      <c r="P356" s="330" t="s">
        <v>3954</v>
      </c>
      <c r="Q356" s="331">
        <v>1123</v>
      </c>
      <c r="R356" s="332" t="s">
        <v>3991</v>
      </c>
      <c r="S356" s="327">
        <v>99999</v>
      </c>
      <c r="T356" s="327">
        <v>70</v>
      </c>
      <c r="U356" s="324"/>
      <c r="V356" s="333" t="s">
        <v>4044</v>
      </c>
    </row>
    <row r="357" spans="1:23">
      <c r="B357" s="282">
        <v>33572</v>
      </c>
      <c r="C357" s="283"/>
      <c r="D357" s="283">
        <v>1</v>
      </c>
      <c r="E357" s="356">
        <v>61017</v>
      </c>
      <c r="F357" s="285" t="s">
        <v>3821</v>
      </c>
      <c r="G357" s="286"/>
      <c r="H357" s="287">
        <v>2400</v>
      </c>
      <c r="K357" s="262">
        <v>81651.7</v>
      </c>
      <c r="L357" s="256" t="s">
        <v>1330</v>
      </c>
      <c r="M357" s="262"/>
      <c r="N357" s="262"/>
      <c r="O357" s="300">
        <v>203850</v>
      </c>
      <c r="P357" s="301" t="s">
        <v>3954</v>
      </c>
      <c r="Q357" s="302">
        <v>1230</v>
      </c>
      <c r="R357" s="303" t="s">
        <v>3988</v>
      </c>
      <c r="S357" s="291">
        <v>99999</v>
      </c>
      <c r="T357" s="291">
        <v>70</v>
      </c>
      <c r="U357" s="286"/>
      <c r="V357" s="304" t="s">
        <v>4046</v>
      </c>
      <c r="W357" s="261" t="s">
        <v>4116</v>
      </c>
    </row>
    <row r="358" spans="1:23">
      <c r="B358" s="282">
        <v>33592</v>
      </c>
      <c r="C358" s="283"/>
      <c r="D358" s="283">
        <v>1</v>
      </c>
      <c r="E358" s="356">
        <v>61019</v>
      </c>
      <c r="F358" s="285" t="s">
        <v>3825</v>
      </c>
      <c r="G358" s="286"/>
      <c r="H358" s="287">
        <v>10900</v>
      </c>
      <c r="K358" s="262">
        <v>7636.92</v>
      </c>
      <c r="L358" s="256" t="s">
        <v>1330</v>
      </c>
      <c r="M358" s="262"/>
      <c r="N358" s="262"/>
      <c r="O358" s="300">
        <v>203850</v>
      </c>
      <c r="P358" s="301" t="s">
        <v>3954</v>
      </c>
      <c r="Q358" s="302">
        <v>1137</v>
      </c>
      <c r="R358" s="303" t="s">
        <v>3992</v>
      </c>
      <c r="S358" s="291">
        <v>99999</v>
      </c>
      <c r="T358" s="291">
        <v>70</v>
      </c>
      <c r="U358" s="286"/>
      <c r="V358" s="304" t="s">
        <v>4047</v>
      </c>
      <c r="W358" s="261" t="s">
        <v>4116</v>
      </c>
    </row>
    <row r="359" spans="1:23">
      <c r="B359" s="282">
        <v>33602</v>
      </c>
      <c r="C359" s="283"/>
      <c r="D359" s="283">
        <v>1</v>
      </c>
      <c r="E359" s="356">
        <v>61018</v>
      </c>
      <c r="F359" s="285" t="s">
        <v>3826</v>
      </c>
      <c r="G359" s="286"/>
      <c r="H359" s="287">
        <v>7378.21</v>
      </c>
      <c r="K359" s="262">
        <v>16055.21</v>
      </c>
      <c r="L359" s="256" t="s">
        <v>1330</v>
      </c>
      <c r="M359" s="262"/>
      <c r="N359" s="262"/>
      <c r="O359" s="300">
        <v>203850</v>
      </c>
      <c r="P359" s="301" t="s">
        <v>3954</v>
      </c>
      <c r="Q359" s="302">
        <v>1272</v>
      </c>
      <c r="R359" s="303" t="s">
        <v>3974</v>
      </c>
      <c r="S359" s="291">
        <v>99999</v>
      </c>
      <c r="T359" s="291">
        <v>70</v>
      </c>
      <c r="U359" s="286"/>
      <c r="V359" s="304" t="s">
        <v>4047</v>
      </c>
      <c r="W359" s="261" t="s">
        <v>4116</v>
      </c>
    </row>
    <row r="360" spans="1:23" s="318" customFormat="1">
      <c r="A360" s="315"/>
      <c r="B360" s="316">
        <v>33603</v>
      </c>
      <c r="C360" s="317">
        <v>203850</v>
      </c>
      <c r="D360" s="317">
        <v>2</v>
      </c>
      <c r="E360" s="335">
        <v>59626</v>
      </c>
      <c r="F360" s="336" t="s">
        <v>2059</v>
      </c>
      <c r="G360" s="337"/>
      <c r="H360" s="338">
        <v>6750</v>
      </c>
      <c r="I360" s="341"/>
      <c r="J360" s="315"/>
      <c r="K360" s="341">
        <v>197461.71</v>
      </c>
      <c r="L360" s="315" t="s">
        <v>1330</v>
      </c>
      <c r="M360" s="341"/>
      <c r="N360" s="341"/>
      <c r="O360" s="342">
        <v>203850</v>
      </c>
      <c r="P360" s="343" t="s">
        <v>3954</v>
      </c>
      <c r="Q360" s="344">
        <v>1275</v>
      </c>
      <c r="R360" s="345" t="s">
        <v>3964</v>
      </c>
      <c r="S360" s="340">
        <v>99999</v>
      </c>
      <c r="T360" s="340">
        <v>70</v>
      </c>
      <c r="U360" s="337"/>
      <c r="V360" s="346" t="s">
        <v>4041</v>
      </c>
      <c r="W360" s="318" t="s">
        <v>4052</v>
      </c>
    </row>
    <row r="361" spans="1:23" s="334" customFormat="1">
      <c r="A361" s="319"/>
      <c r="B361" s="320">
        <v>33654</v>
      </c>
      <c r="C361" s="321"/>
      <c r="D361" s="321">
        <v>1</v>
      </c>
      <c r="E361" s="322">
        <v>61412</v>
      </c>
      <c r="F361" s="323" t="s">
        <v>2061</v>
      </c>
      <c r="G361" s="324"/>
      <c r="H361" s="325">
        <v>146762.32</v>
      </c>
      <c r="I361" s="328"/>
      <c r="J361" s="319"/>
      <c r="K361" s="319"/>
      <c r="L361" s="319"/>
      <c r="M361" s="328"/>
      <c r="N361" s="328"/>
      <c r="O361" s="329">
        <v>203850</v>
      </c>
      <c r="P361" s="330" t="s">
        <v>3954</v>
      </c>
      <c r="Q361" s="331">
        <v>1275</v>
      </c>
      <c r="R361" s="332" t="s">
        <v>3964</v>
      </c>
      <c r="S361" s="327">
        <v>99999</v>
      </c>
      <c r="T361" s="327">
        <v>70</v>
      </c>
      <c r="U361" s="324"/>
      <c r="V361" s="333" t="s">
        <v>4044</v>
      </c>
    </row>
    <row r="362" spans="1:23" s="318" customFormat="1">
      <c r="A362" s="315"/>
      <c r="B362" s="316">
        <v>33756</v>
      </c>
      <c r="C362" s="317">
        <v>203850</v>
      </c>
      <c r="D362" s="317">
        <v>2</v>
      </c>
      <c r="E362" s="335">
        <v>59922</v>
      </c>
      <c r="F362" s="336" t="s">
        <v>1321</v>
      </c>
      <c r="G362" s="337"/>
      <c r="H362" s="338">
        <v>12733.75</v>
      </c>
      <c r="I362" s="341"/>
      <c r="J362" s="315"/>
      <c r="K362" s="341">
        <v>43007.28</v>
      </c>
      <c r="L362" s="315" t="s">
        <v>1330</v>
      </c>
      <c r="M362" s="341"/>
      <c r="N362" s="341"/>
      <c r="O362" s="342">
        <v>203850</v>
      </c>
      <c r="P362" s="343" t="s">
        <v>3954</v>
      </c>
      <c r="Q362" s="344">
        <v>1254</v>
      </c>
      <c r="R362" s="345" t="s">
        <v>3966</v>
      </c>
      <c r="S362" s="340">
        <v>99999</v>
      </c>
      <c r="T362" s="340">
        <v>70</v>
      </c>
      <c r="U362" s="337"/>
      <c r="V362" s="346" t="s">
        <v>4047</v>
      </c>
      <c r="W362" s="318" t="s">
        <v>4052</v>
      </c>
    </row>
    <row r="363" spans="1:23" s="318" customFormat="1">
      <c r="A363" s="315"/>
      <c r="B363" s="316">
        <v>33872</v>
      </c>
      <c r="C363" s="317">
        <v>203850</v>
      </c>
      <c r="D363" s="317">
        <v>4</v>
      </c>
      <c r="E363" s="335">
        <v>60784</v>
      </c>
      <c r="F363" s="336" t="s">
        <v>2272</v>
      </c>
      <c r="G363" s="337"/>
      <c r="H363" s="338">
        <v>40101.79</v>
      </c>
      <c r="I363" s="341"/>
      <c r="J363" s="315"/>
      <c r="K363" s="341">
        <v>456150</v>
      </c>
      <c r="L363" s="315" t="s">
        <v>1330</v>
      </c>
      <c r="M363" s="341"/>
      <c r="N363" s="341"/>
      <c r="O363" s="342">
        <v>203850</v>
      </c>
      <c r="P363" s="343" t="s">
        <v>3954</v>
      </c>
      <c r="Q363" s="344">
        <v>1230</v>
      </c>
      <c r="R363" s="345" t="s">
        <v>3988</v>
      </c>
      <c r="S363" s="340">
        <v>99999</v>
      </c>
      <c r="T363" s="340">
        <v>70</v>
      </c>
      <c r="U363" s="337"/>
      <c r="V363" s="346" t="s">
        <v>4046</v>
      </c>
      <c r="W363" s="318" t="s">
        <v>4054</v>
      </c>
    </row>
    <row r="364" spans="1:23" s="318" customFormat="1">
      <c r="A364" s="315"/>
      <c r="B364" s="316">
        <v>33926</v>
      </c>
      <c r="C364" s="317">
        <v>203850</v>
      </c>
      <c r="D364" s="317">
        <v>2</v>
      </c>
      <c r="E364" s="335">
        <v>60672</v>
      </c>
      <c r="F364" s="336" t="s">
        <v>555</v>
      </c>
      <c r="G364" s="337"/>
      <c r="H364" s="338">
        <v>7963</v>
      </c>
      <c r="I364" s="341"/>
      <c r="J364" s="315"/>
      <c r="K364" s="341">
        <v>133918</v>
      </c>
      <c r="L364" s="315" t="s">
        <v>1330</v>
      </c>
      <c r="M364" s="341"/>
      <c r="N364" s="341"/>
      <c r="O364" s="342">
        <v>203850</v>
      </c>
      <c r="P364" s="343" t="s">
        <v>3954</v>
      </c>
      <c r="Q364" s="344">
        <v>1275</v>
      </c>
      <c r="R364" s="345" t="s">
        <v>3964</v>
      </c>
      <c r="S364" s="340">
        <v>99999</v>
      </c>
      <c r="T364" s="340">
        <v>70</v>
      </c>
      <c r="U364" s="337"/>
      <c r="V364" s="346" t="s">
        <v>4047</v>
      </c>
      <c r="W364" s="318" t="s">
        <v>4054</v>
      </c>
    </row>
    <row r="365" spans="1:23" s="334" customFormat="1">
      <c r="A365" s="319"/>
      <c r="B365" s="320">
        <v>33938</v>
      </c>
      <c r="C365" s="321">
        <v>203850</v>
      </c>
      <c r="D365" s="321">
        <v>2</v>
      </c>
      <c r="E365" s="322">
        <v>61157</v>
      </c>
      <c r="F365" s="323" t="s">
        <v>1684</v>
      </c>
      <c r="G365" s="324"/>
      <c r="H365" s="325">
        <v>181739.19</v>
      </c>
      <c r="I365" s="328"/>
      <c r="J365" s="319"/>
      <c r="K365" s="319"/>
      <c r="L365" s="319"/>
      <c r="M365" s="328"/>
      <c r="N365" s="328"/>
      <c r="O365" s="329">
        <v>203850</v>
      </c>
      <c r="P365" s="330" t="s">
        <v>3954</v>
      </c>
      <c r="Q365" s="331">
        <v>1162</v>
      </c>
      <c r="R365" s="332" t="s">
        <v>3998</v>
      </c>
      <c r="S365" s="327">
        <v>99999</v>
      </c>
      <c r="T365" s="327">
        <v>70</v>
      </c>
      <c r="U365" s="324"/>
      <c r="V365" s="333" t="s">
        <v>4044</v>
      </c>
    </row>
    <row r="366" spans="1:23" s="334" customFormat="1">
      <c r="A366" s="319"/>
      <c r="B366" s="320">
        <v>33938</v>
      </c>
      <c r="C366" s="321"/>
      <c r="D366" s="321">
        <v>1</v>
      </c>
      <c r="E366" s="322">
        <v>61158</v>
      </c>
      <c r="F366" s="323" t="s">
        <v>3228</v>
      </c>
      <c r="G366" s="324"/>
      <c r="H366" s="325">
        <v>241400.41</v>
      </c>
      <c r="I366" s="328"/>
      <c r="J366" s="319"/>
      <c r="K366" s="328">
        <v>49939.83</v>
      </c>
      <c r="L366" s="319" t="s">
        <v>1330</v>
      </c>
      <c r="M366" s="328"/>
      <c r="N366" s="328"/>
      <c r="O366" s="329">
        <v>203850</v>
      </c>
      <c r="P366" s="330" t="s">
        <v>3954</v>
      </c>
      <c r="Q366" s="331">
        <v>1275</v>
      </c>
      <c r="R366" s="332" t="s">
        <v>3964</v>
      </c>
      <c r="S366" s="327">
        <v>99999</v>
      </c>
      <c r="T366" s="327">
        <v>70</v>
      </c>
      <c r="U366" s="324"/>
      <c r="V366" s="333" t="s">
        <v>4044</v>
      </c>
    </row>
    <row r="367" spans="1:23" s="334" customFormat="1">
      <c r="A367" s="319"/>
      <c r="B367" s="320">
        <v>33938</v>
      </c>
      <c r="C367" s="321"/>
      <c r="D367" s="321">
        <v>1</v>
      </c>
      <c r="E367" s="322">
        <v>61159</v>
      </c>
      <c r="F367" s="323" t="s">
        <v>3227</v>
      </c>
      <c r="G367" s="324"/>
      <c r="H367" s="325">
        <v>217450.66</v>
      </c>
      <c r="I367" s="328"/>
      <c r="J367" s="319"/>
      <c r="K367" s="319"/>
      <c r="L367" s="319"/>
      <c r="M367" s="328"/>
      <c r="N367" s="328"/>
      <c r="O367" s="329">
        <v>203850</v>
      </c>
      <c r="P367" s="330" t="s">
        <v>3954</v>
      </c>
      <c r="Q367" s="331">
        <v>1275</v>
      </c>
      <c r="R367" s="332" t="s">
        <v>3964</v>
      </c>
      <c r="S367" s="327">
        <v>99999</v>
      </c>
      <c r="T367" s="327">
        <v>70</v>
      </c>
      <c r="U367" s="324"/>
      <c r="V367" s="333" t="s">
        <v>4044</v>
      </c>
    </row>
    <row r="368" spans="1:23" s="334" customFormat="1">
      <c r="A368" s="319"/>
      <c r="B368" s="320">
        <v>33938</v>
      </c>
      <c r="C368" s="321"/>
      <c r="D368" s="321">
        <v>1</v>
      </c>
      <c r="E368" s="322">
        <v>61160</v>
      </c>
      <c r="F368" s="323" t="s">
        <v>3169</v>
      </c>
      <c r="G368" s="324"/>
      <c r="H368" s="325">
        <v>69330.22</v>
      </c>
      <c r="I368" s="328"/>
      <c r="J368" s="319"/>
      <c r="K368" s="319"/>
      <c r="L368" s="319"/>
      <c r="M368" s="328"/>
      <c r="N368" s="328"/>
      <c r="O368" s="329">
        <v>203850</v>
      </c>
      <c r="P368" s="330" t="s">
        <v>3954</v>
      </c>
      <c r="Q368" s="331">
        <v>1275</v>
      </c>
      <c r="R368" s="332" t="s">
        <v>3964</v>
      </c>
      <c r="S368" s="327">
        <v>99999</v>
      </c>
      <c r="T368" s="327">
        <v>70</v>
      </c>
      <c r="U368" s="324"/>
      <c r="V368" s="333" t="s">
        <v>4044</v>
      </c>
    </row>
    <row r="369" spans="1:23" s="318" customFormat="1">
      <c r="A369" s="315"/>
      <c r="B369" s="316">
        <v>34393</v>
      </c>
      <c r="C369" s="317">
        <v>203850</v>
      </c>
      <c r="D369" s="317">
        <v>2</v>
      </c>
      <c r="E369" s="335">
        <v>60444</v>
      </c>
      <c r="F369" s="336" t="s">
        <v>2072</v>
      </c>
      <c r="G369" s="337"/>
      <c r="H369" s="338">
        <v>1504.5</v>
      </c>
      <c r="I369" s="341"/>
      <c r="J369" s="315"/>
      <c r="K369" s="315"/>
      <c r="L369" s="315"/>
      <c r="M369" s="341"/>
      <c r="N369" s="341"/>
      <c r="O369" s="342">
        <v>203850</v>
      </c>
      <c r="P369" s="343" t="s">
        <v>3954</v>
      </c>
      <c r="Q369" s="344">
        <v>1229</v>
      </c>
      <c r="R369" s="345" t="s">
        <v>3982</v>
      </c>
      <c r="S369" s="340">
        <v>99999</v>
      </c>
      <c r="T369" s="340">
        <v>70</v>
      </c>
      <c r="U369" s="337"/>
      <c r="V369" s="346" t="s">
        <v>4046</v>
      </c>
      <c r="W369" s="318" t="s">
        <v>4054</v>
      </c>
    </row>
    <row r="370" spans="1:23" s="318" customFormat="1">
      <c r="A370" s="315"/>
      <c r="B370" s="316">
        <v>34699</v>
      </c>
      <c r="C370" s="317">
        <v>203850</v>
      </c>
      <c r="D370" s="317">
        <v>2</v>
      </c>
      <c r="E370" s="335">
        <v>69292</v>
      </c>
      <c r="F370" s="336" t="s">
        <v>901</v>
      </c>
      <c r="G370" s="337"/>
      <c r="H370" s="338">
        <v>3057.5</v>
      </c>
      <c r="I370" s="341"/>
      <c r="J370" s="315"/>
      <c r="K370" s="315"/>
      <c r="L370" s="315"/>
      <c r="M370" s="341"/>
      <c r="N370" s="341"/>
      <c r="O370" s="342">
        <v>203850</v>
      </c>
      <c r="P370" s="343" t="s">
        <v>3954</v>
      </c>
      <c r="Q370" s="344">
        <v>1254</v>
      </c>
      <c r="R370" s="345" t="s">
        <v>3966</v>
      </c>
      <c r="S370" s="340">
        <v>99999</v>
      </c>
      <c r="T370" s="340">
        <v>70</v>
      </c>
      <c r="U370" s="337"/>
      <c r="V370" s="346" t="s">
        <v>4047</v>
      </c>
      <c r="W370" s="318" t="s">
        <v>4054</v>
      </c>
    </row>
    <row r="371" spans="1:23" s="318" customFormat="1">
      <c r="A371" s="315"/>
      <c r="B371" s="316">
        <v>34699</v>
      </c>
      <c r="C371" s="317">
        <v>203850</v>
      </c>
      <c r="D371" s="317">
        <v>2</v>
      </c>
      <c r="E371" s="335">
        <v>69293</v>
      </c>
      <c r="F371" s="336" t="s">
        <v>902</v>
      </c>
      <c r="G371" s="337"/>
      <c r="H371" s="338">
        <v>3057.5</v>
      </c>
      <c r="I371" s="341"/>
      <c r="J371" s="315"/>
      <c r="K371" s="315"/>
      <c r="L371" s="315"/>
      <c r="M371" s="341"/>
      <c r="N371" s="341"/>
      <c r="O371" s="342">
        <v>203850</v>
      </c>
      <c r="P371" s="343" t="s">
        <v>3954</v>
      </c>
      <c r="Q371" s="344">
        <v>1254</v>
      </c>
      <c r="R371" s="345" t="s">
        <v>3966</v>
      </c>
      <c r="S371" s="340">
        <v>99999</v>
      </c>
      <c r="T371" s="340">
        <v>70</v>
      </c>
      <c r="U371" s="337"/>
      <c r="V371" s="346" t="s">
        <v>4047</v>
      </c>
      <c r="W371" s="318" t="s">
        <v>4054</v>
      </c>
    </row>
    <row r="372" spans="1:23" s="318" customFormat="1">
      <c r="A372" s="315"/>
      <c r="B372" s="316">
        <v>34699</v>
      </c>
      <c r="C372" s="317">
        <v>203850</v>
      </c>
      <c r="D372" s="317">
        <v>2</v>
      </c>
      <c r="E372" s="335">
        <v>69294</v>
      </c>
      <c r="F372" s="336" t="s">
        <v>903</v>
      </c>
      <c r="G372" s="337"/>
      <c r="H372" s="338">
        <v>3057.5</v>
      </c>
      <c r="I372" s="341"/>
      <c r="J372" s="315"/>
      <c r="K372" s="315"/>
      <c r="L372" s="315"/>
      <c r="M372" s="341"/>
      <c r="N372" s="341"/>
      <c r="O372" s="342">
        <v>203850</v>
      </c>
      <c r="P372" s="343" t="s">
        <v>3954</v>
      </c>
      <c r="Q372" s="344">
        <v>1254</v>
      </c>
      <c r="R372" s="345" t="s">
        <v>3966</v>
      </c>
      <c r="S372" s="340">
        <v>99999</v>
      </c>
      <c r="T372" s="340">
        <v>70</v>
      </c>
      <c r="U372" s="337"/>
      <c r="V372" s="346" t="s">
        <v>4047</v>
      </c>
      <c r="W372" s="318" t="s">
        <v>4054</v>
      </c>
    </row>
    <row r="373" spans="1:23" s="318" customFormat="1">
      <c r="A373" s="315"/>
      <c r="B373" s="316">
        <v>34733</v>
      </c>
      <c r="C373" s="317">
        <v>203850</v>
      </c>
      <c r="D373" s="317">
        <v>2</v>
      </c>
      <c r="E373" s="335">
        <v>61653</v>
      </c>
      <c r="F373" s="336" t="s">
        <v>909</v>
      </c>
      <c r="G373" s="337"/>
      <c r="H373" s="338">
        <v>5790</v>
      </c>
      <c r="I373" s="341"/>
      <c r="J373" s="315"/>
      <c r="K373" s="315"/>
      <c r="L373" s="315"/>
      <c r="M373" s="341"/>
      <c r="N373" s="341"/>
      <c r="O373" s="342">
        <v>203850</v>
      </c>
      <c r="P373" s="343" t="s">
        <v>3954</v>
      </c>
      <c r="Q373" s="344">
        <v>1204</v>
      </c>
      <c r="R373" s="345" t="s">
        <v>3967</v>
      </c>
      <c r="S373" s="340">
        <v>99999</v>
      </c>
      <c r="T373" s="340">
        <v>70</v>
      </c>
      <c r="U373" s="337"/>
      <c r="V373" s="346" t="s">
        <v>4048</v>
      </c>
      <c r="W373" s="318" t="s">
        <v>4054</v>
      </c>
    </row>
    <row r="374" spans="1:23">
      <c r="B374" s="282">
        <v>34819</v>
      </c>
      <c r="C374" s="283"/>
      <c r="D374" s="283">
        <v>1</v>
      </c>
      <c r="E374" s="356">
        <v>61654</v>
      </c>
      <c r="F374" s="285" t="s">
        <v>911</v>
      </c>
      <c r="G374" s="286"/>
      <c r="H374" s="287">
        <v>6767.64</v>
      </c>
      <c r="K374" s="262">
        <v>17867.849999999999</v>
      </c>
      <c r="L374" s="256" t="s">
        <v>1330</v>
      </c>
      <c r="M374" s="262"/>
      <c r="N374" s="262"/>
      <c r="O374" s="300">
        <v>203850</v>
      </c>
      <c r="P374" s="301" t="s">
        <v>3954</v>
      </c>
      <c r="Q374" s="302">
        <v>1213</v>
      </c>
      <c r="R374" s="303" t="s">
        <v>4005</v>
      </c>
      <c r="S374" s="291">
        <v>99999</v>
      </c>
      <c r="T374" s="291">
        <v>70</v>
      </c>
      <c r="U374" s="286"/>
      <c r="V374" s="304" t="s">
        <v>4046</v>
      </c>
      <c r="W374" s="261" t="s">
        <v>4116</v>
      </c>
    </row>
    <row r="375" spans="1:23">
      <c r="B375" s="282">
        <v>34819</v>
      </c>
      <c r="C375" s="283"/>
      <c r="D375" s="283">
        <v>1</v>
      </c>
      <c r="E375" s="356">
        <v>61655</v>
      </c>
      <c r="F375" s="285" t="s">
        <v>912</v>
      </c>
      <c r="G375" s="286"/>
      <c r="H375" s="287">
        <v>23800</v>
      </c>
      <c r="M375" s="262"/>
      <c r="N375" s="262"/>
      <c r="O375" s="300">
        <v>203850</v>
      </c>
      <c r="P375" s="301" t="s">
        <v>3954</v>
      </c>
      <c r="Q375" s="302">
        <v>1272</v>
      </c>
      <c r="R375" s="303" t="s">
        <v>3974</v>
      </c>
      <c r="S375" s="291">
        <v>99999</v>
      </c>
      <c r="T375" s="291">
        <v>70</v>
      </c>
      <c r="U375" s="286"/>
      <c r="V375" s="304" t="s">
        <v>4046</v>
      </c>
      <c r="W375" s="261" t="s">
        <v>4116</v>
      </c>
    </row>
    <row r="376" spans="1:23">
      <c r="B376" s="282">
        <v>34819</v>
      </c>
      <c r="C376" s="283"/>
      <c r="D376" s="283">
        <v>1</v>
      </c>
      <c r="E376" s="356">
        <v>61656</v>
      </c>
      <c r="F376" s="285" t="s">
        <v>913</v>
      </c>
      <c r="G376" s="286"/>
      <c r="H376" s="287">
        <v>83143.61</v>
      </c>
      <c r="K376" s="262">
        <v>56315.3</v>
      </c>
      <c r="L376" s="256" t="s">
        <v>1330</v>
      </c>
      <c r="M376" s="262"/>
      <c r="N376" s="262"/>
      <c r="O376" s="300">
        <v>203850</v>
      </c>
      <c r="P376" s="301" t="s">
        <v>3954</v>
      </c>
      <c r="Q376" s="302">
        <v>1213</v>
      </c>
      <c r="R376" s="303" t="s">
        <v>4005</v>
      </c>
      <c r="S376" s="291">
        <v>99999</v>
      </c>
      <c r="T376" s="291">
        <v>70</v>
      </c>
      <c r="U376" s="286"/>
      <c r="V376" s="304" t="s">
        <v>4046</v>
      </c>
      <c r="W376" s="261" t="s">
        <v>4116</v>
      </c>
    </row>
    <row r="377" spans="1:23" s="334" customFormat="1">
      <c r="A377" s="319"/>
      <c r="B377" s="320">
        <v>35246</v>
      </c>
      <c r="C377" s="321"/>
      <c r="D377" s="321">
        <v>1</v>
      </c>
      <c r="E377" s="322">
        <v>66885</v>
      </c>
      <c r="F377" s="323" t="s">
        <v>274</v>
      </c>
      <c r="G377" s="324"/>
      <c r="H377" s="325">
        <v>32500</v>
      </c>
      <c r="I377" s="328"/>
      <c r="J377" s="319"/>
      <c r="K377" s="319"/>
      <c r="L377" s="319"/>
      <c r="M377" s="328"/>
      <c r="N377" s="328"/>
      <c r="O377" s="329">
        <v>203850</v>
      </c>
      <c r="P377" s="330" t="s">
        <v>3954</v>
      </c>
      <c r="Q377" s="331">
        <v>1166</v>
      </c>
      <c r="R377" s="332" t="s">
        <v>3969</v>
      </c>
      <c r="S377" s="327">
        <v>99999</v>
      </c>
      <c r="T377" s="327">
        <v>70</v>
      </c>
      <c r="U377" s="324"/>
      <c r="V377" s="333" t="s">
        <v>4044</v>
      </c>
    </row>
    <row r="378" spans="1:23" s="318" customFormat="1">
      <c r="A378" s="315"/>
      <c r="B378" s="316">
        <v>35461</v>
      </c>
      <c r="C378" s="317">
        <v>203850</v>
      </c>
      <c r="D378" s="317">
        <v>2</v>
      </c>
      <c r="E378" s="335">
        <v>65130</v>
      </c>
      <c r="F378" s="336" t="s">
        <v>3174</v>
      </c>
      <c r="G378" s="337"/>
      <c r="H378" s="338">
        <v>17416</v>
      </c>
      <c r="I378" s="341"/>
      <c r="J378" s="315"/>
      <c r="K378" s="341">
        <v>287139.87</v>
      </c>
      <c r="L378" s="315" t="s">
        <v>1330</v>
      </c>
      <c r="M378" s="341"/>
      <c r="N378" s="341"/>
      <c r="O378" s="342">
        <v>203850</v>
      </c>
      <c r="P378" s="343" t="s">
        <v>3954</v>
      </c>
      <c r="Q378" s="344">
        <v>1230</v>
      </c>
      <c r="R378" s="345" t="s">
        <v>3988</v>
      </c>
      <c r="S378" s="340">
        <v>99999</v>
      </c>
      <c r="T378" s="340">
        <v>70</v>
      </c>
      <c r="U378" s="337"/>
      <c r="V378" s="346" t="s">
        <v>4046</v>
      </c>
      <c r="W378" s="318" t="s">
        <v>4054</v>
      </c>
    </row>
    <row r="379" spans="1:23" s="334" customFormat="1">
      <c r="A379" s="319"/>
      <c r="B379" s="320">
        <v>35493</v>
      </c>
      <c r="C379" s="321"/>
      <c r="D379" s="321">
        <v>1</v>
      </c>
      <c r="E379" s="322">
        <v>65129</v>
      </c>
      <c r="F379" s="323" t="s">
        <v>2953</v>
      </c>
      <c r="G379" s="324"/>
      <c r="H379" s="325">
        <v>48818.7</v>
      </c>
      <c r="I379" s="328"/>
      <c r="J379" s="319"/>
      <c r="K379" s="328">
        <v>9954.2099999999991</v>
      </c>
      <c r="L379" s="319" t="s">
        <v>1330</v>
      </c>
      <c r="M379" s="328"/>
      <c r="N379" s="328"/>
      <c r="O379" s="329">
        <v>203850</v>
      </c>
      <c r="P379" s="330" t="s">
        <v>3954</v>
      </c>
      <c r="Q379" s="331">
        <v>1275</v>
      </c>
      <c r="R379" s="332" t="s">
        <v>3964</v>
      </c>
      <c r="S379" s="327">
        <v>99999</v>
      </c>
      <c r="T379" s="327">
        <v>70</v>
      </c>
      <c r="U379" s="324"/>
      <c r="V379" s="333" t="s">
        <v>4044</v>
      </c>
    </row>
    <row r="380" spans="1:23" s="334" customFormat="1">
      <c r="A380" s="319"/>
      <c r="B380" s="320">
        <v>35496</v>
      </c>
      <c r="C380" s="321"/>
      <c r="D380" s="321">
        <v>1</v>
      </c>
      <c r="E380" s="322">
        <v>65135</v>
      </c>
      <c r="F380" s="323" t="s">
        <v>2954</v>
      </c>
      <c r="G380" s="324"/>
      <c r="H380" s="325">
        <v>35105.629999999997</v>
      </c>
      <c r="I380" s="328"/>
      <c r="J380" s="319"/>
      <c r="K380" s="319"/>
      <c r="L380" s="319"/>
      <c r="M380" s="328"/>
      <c r="N380" s="328"/>
      <c r="O380" s="329">
        <v>203850</v>
      </c>
      <c r="P380" s="330" t="s">
        <v>3954</v>
      </c>
      <c r="Q380" s="331">
        <v>1259</v>
      </c>
      <c r="R380" s="332" t="s">
        <v>3976</v>
      </c>
      <c r="S380" s="327">
        <v>99999</v>
      </c>
      <c r="T380" s="327">
        <v>70</v>
      </c>
      <c r="U380" s="324"/>
      <c r="V380" s="333" t="s">
        <v>4044</v>
      </c>
    </row>
    <row r="381" spans="1:23">
      <c r="B381" s="282">
        <v>35776</v>
      </c>
      <c r="C381" s="283"/>
      <c r="D381" s="283">
        <v>1</v>
      </c>
      <c r="E381" s="284">
        <v>65984</v>
      </c>
      <c r="F381" s="285" t="s">
        <v>509</v>
      </c>
      <c r="G381" s="286"/>
      <c r="H381" s="287">
        <v>56315.3</v>
      </c>
      <c r="K381" s="262">
        <v>18300.099999999999</v>
      </c>
      <c r="L381" s="256" t="s">
        <v>1330</v>
      </c>
      <c r="M381" s="262"/>
      <c r="N381" s="262"/>
      <c r="O381" s="300">
        <v>203850</v>
      </c>
      <c r="P381" s="301" t="s">
        <v>3954</v>
      </c>
      <c r="Q381" s="302">
        <v>1273</v>
      </c>
      <c r="R381" s="303" t="s">
        <v>3962</v>
      </c>
      <c r="S381" s="291">
        <v>99999</v>
      </c>
      <c r="T381" s="291">
        <v>70</v>
      </c>
      <c r="U381" s="286"/>
      <c r="V381" s="304" t="s">
        <v>4038</v>
      </c>
    </row>
    <row r="382" spans="1:23">
      <c r="B382" s="282">
        <v>35808</v>
      </c>
      <c r="C382" s="283">
        <v>203850</v>
      </c>
      <c r="D382" s="283">
        <v>2</v>
      </c>
      <c r="E382" s="284">
        <v>65982</v>
      </c>
      <c r="F382" s="285" t="s">
        <v>1445</v>
      </c>
      <c r="G382" s="286"/>
      <c r="H382" s="287">
        <v>142403.43</v>
      </c>
      <c r="K382" s="262">
        <v>11873.33</v>
      </c>
      <c r="L382" s="256" t="s">
        <v>1330</v>
      </c>
      <c r="M382" s="262"/>
      <c r="N382" s="262"/>
      <c r="O382" s="300">
        <v>203850</v>
      </c>
      <c r="P382" s="301" t="s">
        <v>3954</v>
      </c>
      <c r="Q382" s="302">
        <v>1273</v>
      </c>
      <c r="R382" s="303" t="s">
        <v>3962</v>
      </c>
      <c r="S382" s="291">
        <v>99999</v>
      </c>
      <c r="T382" s="291">
        <v>70</v>
      </c>
      <c r="U382" s="286"/>
      <c r="V382" s="304" t="s">
        <v>4041</v>
      </c>
    </row>
    <row r="383" spans="1:23">
      <c r="B383" s="282">
        <v>35811</v>
      </c>
      <c r="C383" s="283"/>
      <c r="D383" s="283">
        <v>1</v>
      </c>
      <c r="E383" s="284">
        <v>67083</v>
      </c>
      <c r="F383" s="285" t="s">
        <v>1446</v>
      </c>
      <c r="G383" s="286"/>
      <c r="H383" s="287">
        <v>2102.98</v>
      </c>
      <c r="K383" s="262">
        <v>1457801.42</v>
      </c>
      <c r="L383" s="256" t="s">
        <v>1330</v>
      </c>
      <c r="M383" s="262"/>
      <c r="N383" s="262"/>
      <c r="O383" s="300">
        <v>203850</v>
      </c>
      <c r="P383" s="301" t="s">
        <v>3954</v>
      </c>
      <c r="Q383" s="302">
        <v>1275</v>
      </c>
      <c r="R383" s="303" t="s">
        <v>3964</v>
      </c>
      <c r="S383" s="291">
        <v>99999</v>
      </c>
      <c r="T383" s="291">
        <v>70</v>
      </c>
      <c r="U383" s="286"/>
      <c r="V383" s="304" t="s">
        <v>4037</v>
      </c>
    </row>
    <row r="384" spans="1:23" s="334" customFormat="1">
      <c r="A384" s="319"/>
      <c r="B384" s="320">
        <v>35816</v>
      </c>
      <c r="C384" s="321"/>
      <c r="D384" s="321">
        <v>1</v>
      </c>
      <c r="E384" s="322">
        <v>65983</v>
      </c>
      <c r="F384" s="323" t="s">
        <v>512</v>
      </c>
      <c r="G384" s="324"/>
      <c r="H384" s="325">
        <v>75113.5</v>
      </c>
      <c r="I384" s="328"/>
      <c r="J384" s="319"/>
      <c r="K384" s="328">
        <v>20735.52</v>
      </c>
      <c r="L384" s="319" t="s">
        <v>1330</v>
      </c>
      <c r="M384" s="328"/>
      <c r="N384" s="328"/>
      <c r="O384" s="329">
        <v>203850</v>
      </c>
      <c r="P384" s="330" t="s">
        <v>3954</v>
      </c>
      <c r="Q384" s="331">
        <v>1275</v>
      </c>
      <c r="R384" s="332" t="s">
        <v>3964</v>
      </c>
      <c r="S384" s="327">
        <v>99999</v>
      </c>
      <c r="T384" s="327">
        <v>70</v>
      </c>
      <c r="U384" s="324"/>
      <c r="V384" s="333" t="s">
        <v>4044</v>
      </c>
    </row>
    <row r="385" spans="1:23" s="318" customFormat="1">
      <c r="A385" s="315"/>
      <c r="B385" s="316">
        <v>35880</v>
      </c>
      <c r="C385" s="317">
        <v>203850</v>
      </c>
      <c r="D385" s="317">
        <v>2</v>
      </c>
      <c r="E385" s="335">
        <v>65999</v>
      </c>
      <c r="F385" s="336" t="s">
        <v>658</v>
      </c>
      <c r="G385" s="337"/>
      <c r="H385" s="338">
        <v>3444.02</v>
      </c>
      <c r="I385" s="341"/>
      <c r="J385" s="315"/>
      <c r="K385" s="341"/>
      <c r="L385" s="315"/>
      <c r="M385" s="341"/>
      <c r="N385" s="341">
        <v>40100</v>
      </c>
      <c r="O385" s="342">
        <v>203850</v>
      </c>
      <c r="P385" s="343" t="s">
        <v>3954</v>
      </c>
      <c r="Q385" s="344">
        <v>1297</v>
      </c>
      <c r="R385" s="345" t="s">
        <v>4012</v>
      </c>
      <c r="S385" s="340">
        <v>99999</v>
      </c>
      <c r="T385" s="340">
        <v>70</v>
      </c>
      <c r="U385" s="337"/>
      <c r="V385" s="346" t="s">
        <v>4048</v>
      </c>
    </row>
    <row r="386" spans="1:23">
      <c r="B386" s="282">
        <v>35947</v>
      </c>
      <c r="C386" s="283">
        <v>203850</v>
      </c>
      <c r="D386" s="283">
        <v>5</v>
      </c>
      <c r="E386" s="284">
        <v>63576</v>
      </c>
      <c r="F386" s="285" t="s">
        <v>3619</v>
      </c>
      <c r="G386" s="286"/>
      <c r="H386" s="287">
        <v>12745.95</v>
      </c>
      <c r="K386" s="262"/>
      <c r="M386" s="262">
        <v>12733.75</v>
      </c>
      <c r="N386" s="262"/>
      <c r="O386" s="300">
        <v>203850</v>
      </c>
      <c r="P386" s="301" t="s">
        <v>3954</v>
      </c>
      <c r="Q386" s="302">
        <v>1211</v>
      </c>
      <c r="R386" s="303" t="s">
        <v>4016</v>
      </c>
      <c r="S386" s="291">
        <v>99999</v>
      </c>
      <c r="T386" s="291">
        <v>70</v>
      </c>
      <c r="U386" s="286"/>
      <c r="V386" s="304" t="s">
        <v>4044</v>
      </c>
      <c r="W386" s="261" t="s">
        <v>4118</v>
      </c>
    </row>
    <row r="387" spans="1:23" s="318" customFormat="1">
      <c r="A387" s="315"/>
      <c r="B387" s="316">
        <v>36070</v>
      </c>
      <c r="C387" s="317"/>
      <c r="D387" s="317">
        <v>1</v>
      </c>
      <c r="E387" s="335">
        <v>63578</v>
      </c>
      <c r="F387" s="336" t="s">
        <v>151</v>
      </c>
      <c r="G387" s="337"/>
      <c r="H387" s="338">
        <v>16055.21</v>
      </c>
      <c r="I387" s="341"/>
      <c r="J387" s="315"/>
      <c r="K387" s="341"/>
      <c r="L387" s="315"/>
      <c r="M387" s="341"/>
      <c r="N387" s="341">
        <v>26087.5</v>
      </c>
      <c r="O387" s="342">
        <v>203850</v>
      </c>
      <c r="P387" s="343" t="s">
        <v>3954</v>
      </c>
      <c r="Q387" s="344">
        <v>1175</v>
      </c>
      <c r="R387" s="345" t="s">
        <v>3975</v>
      </c>
      <c r="S387" s="340">
        <v>99999</v>
      </c>
      <c r="T387" s="340">
        <v>70</v>
      </c>
      <c r="U387" s="337"/>
      <c r="V387" s="346" t="s">
        <v>4038</v>
      </c>
      <c r="W387" s="318" t="s">
        <v>4052</v>
      </c>
    </row>
    <row r="388" spans="1:23" s="318" customFormat="1">
      <c r="A388" s="315"/>
      <c r="B388" s="316">
        <v>36143</v>
      </c>
      <c r="C388" s="317">
        <v>203850</v>
      </c>
      <c r="D388" s="317">
        <v>2</v>
      </c>
      <c r="E388" s="335">
        <v>69421</v>
      </c>
      <c r="F388" s="336" t="s">
        <v>167</v>
      </c>
      <c r="G388" s="337"/>
      <c r="H388" s="338">
        <v>5159.76</v>
      </c>
      <c r="I388" s="341">
        <f>SUM(H363:H388)</f>
        <v>1335343.9999999998</v>
      </c>
      <c r="J388" s="315"/>
      <c r="K388" s="341"/>
      <c r="L388" s="315"/>
      <c r="M388" s="341">
        <v>11160.85</v>
      </c>
      <c r="N388" s="341"/>
      <c r="O388" s="342">
        <v>203850</v>
      </c>
      <c r="P388" s="343" t="s">
        <v>3954</v>
      </c>
      <c r="Q388" s="344">
        <v>1367</v>
      </c>
      <c r="R388" s="345" t="s">
        <v>3984</v>
      </c>
      <c r="S388" s="340">
        <v>99999</v>
      </c>
      <c r="T388" s="340">
        <v>70</v>
      </c>
      <c r="U388" s="337"/>
      <c r="V388" s="346" t="s">
        <v>4041</v>
      </c>
      <c r="W388" s="318" t="s">
        <v>4052</v>
      </c>
    </row>
    <row r="389" spans="1:23">
      <c r="B389" s="282">
        <v>36207</v>
      </c>
      <c r="C389" s="283">
        <v>203850</v>
      </c>
      <c r="D389" s="283">
        <v>2</v>
      </c>
      <c r="E389" s="284">
        <v>69420</v>
      </c>
      <c r="F389" s="285" t="s">
        <v>1736</v>
      </c>
      <c r="G389" s="286"/>
      <c r="H389" s="287">
        <v>4846.45</v>
      </c>
      <c r="K389" s="262"/>
      <c r="M389" s="262"/>
      <c r="N389" s="262">
        <v>9153</v>
      </c>
      <c r="O389" s="300">
        <v>203850</v>
      </c>
      <c r="P389" s="301" t="s">
        <v>3954</v>
      </c>
      <c r="Q389" s="302">
        <v>1254</v>
      </c>
      <c r="R389" s="303" t="s">
        <v>3966</v>
      </c>
      <c r="S389" s="291">
        <v>99999</v>
      </c>
      <c r="T389" s="291">
        <v>70</v>
      </c>
      <c r="U389" s="286"/>
      <c r="V389" s="304" t="s">
        <v>4037</v>
      </c>
      <c r="W389" s="261" t="s">
        <v>4078</v>
      </c>
    </row>
    <row r="390" spans="1:23" s="334" customFormat="1">
      <c r="A390" s="319"/>
      <c r="B390" s="320">
        <v>36217</v>
      </c>
      <c r="C390" s="321"/>
      <c r="D390" s="321">
        <v>1</v>
      </c>
      <c r="E390" s="322">
        <v>61788</v>
      </c>
      <c r="F390" s="323" t="s">
        <v>1323</v>
      </c>
      <c r="G390" s="324"/>
      <c r="H390" s="325">
        <v>8173.85</v>
      </c>
      <c r="I390" s="328"/>
      <c r="J390" s="319"/>
      <c r="K390" s="328"/>
      <c r="L390" s="319"/>
      <c r="M390" s="328">
        <v>7963</v>
      </c>
      <c r="N390" s="328"/>
      <c r="O390" s="329">
        <v>203850</v>
      </c>
      <c r="P390" s="330" t="s">
        <v>3954</v>
      </c>
      <c r="Q390" s="331">
        <v>1075</v>
      </c>
      <c r="R390" s="332" t="s">
        <v>4018</v>
      </c>
      <c r="S390" s="327">
        <v>99999</v>
      </c>
      <c r="T390" s="327">
        <v>70</v>
      </c>
      <c r="U390" s="324"/>
      <c r="V390" s="333" t="s">
        <v>4044</v>
      </c>
    </row>
    <row r="391" spans="1:23" s="334" customFormat="1">
      <c r="A391" s="319"/>
      <c r="B391" s="320">
        <v>36228</v>
      </c>
      <c r="C391" s="321"/>
      <c r="D391" s="321">
        <v>1</v>
      </c>
      <c r="E391" s="322">
        <v>69417</v>
      </c>
      <c r="F391" s="323" t="s">
        <v>1324</v>
      </c>
      <c r="G391" s="324"/>
      <c r="H391" s="325">
        <v>503772.58</v>
      </c>
      <c r="I391" s="328"/>
      <c r="J391" s="319"/>
      <c r="K391" s="328"/>
      <c r="L391" s="319"/>
      <c r="M391" s="328">
        <v>6215.2</v>
      </c>
      <c r="N391" s="328"/>
      <c r="O391" s="329">
        <v>203850</v>
      </c>
      <c r="P391" s="330" t="s">
        <v>3954</v>
      </c>
      <c r="Q391" s="331">
        <v>1275</v>
      </c>
      <c r="R391" s="332" t="s">
        <v>3964</v>
      </c>
      <c r="S391" s="327">
        <v>99999</v>
      </c>
      <c r="T391" s="327">
        <v>70</v>
      </c>
      <c r="U391" s="324"/>
      <c r="V391" s="333" t="s">
        <v>4044</v>
      </c>
    </row>
    <row r="392" spans="1:23" s="334" customFormat="1">
      <c r="A392" s="319"/>
      <c r="B392" s="320">
        <v>36234</v>
      </c>
      <c r="C392" s="321"/>
      <c r="D392" s="321">
        <v>1</v>
      </c>
      <c r="E392" s="322">
        <v>67636</v>
      </c>
      <c r="F392" s="323" t="s">
        <v>1326</v>
      </c>
      <c r="G392" s="324"/>
      <c r="H392" s="325">
        <v>53508.5</v>
      </c>
      <c r="I392" s="328"/>
      <c r="J392" s="319"/>
      <c r="K392" s="328"/>
      <c r="L392" s="319"/>
      <c r="M392" s="328">
        <v>14518.3</v>
      </c>
      <c r="N392" s="328"/>
      <c r="O392" s="329">
        <v>203850</v>
      </c>
      <c r="P392" s="330" t="s">
        <v>3954</v>
      </c>
      <c r="Q392" s="331">
        <v>1283</v>
      </c>
      <c r="R392" s="332" t="s">
        <v>3963</v>
      </c>
      <c r="S392" s="327">
        <v>99999</v>
      </c>
      <c r="T392" s="327">
        <v>70</v>
      </c>
      <c r="U392" s="324"/>
      <c r="V392" s="333" t="s">
        <v>4044</v>
      </c>
    </row>
    <row r="393" spans="1:23">
      <c r="B393" s="282">
        <v>36255</v>
      </c>
      <c r="C393" s="283"/>
      <c r="D393" s="283">
        <v>1</v>
      </c>
      <c r="E393" s="284">
        <v>61785</v>
      </c>
      <c r="F393" s="285" t="s">
        <v>1473</v>
      </c>
      <c r="G393" s="286"/>
      <c r="H393" s="287">
        <v>19162.7</v>
      </c>
      <c r="K393" s="262"/>
      <c r="M393" s="262">
        <v>44764.56</v>
      </c>
      <c r="N393" s="262"/>
      <c r="O393" s="300">
        <v>203850</v>
      </c>
      <c r="P393" s="301" t="s">
        <v>3954</v>
      </c>
      <c r="Q393" s="302">
        <v>1275</v>
      </c>
      <c r="R393" s="303" t="s">
        <v>3964</v>
      </c>
      <c r="S393" s="291">
        <v>99999</v>
      </c>
      <c r="T393" s="291">
        <v>70</v>
      </c>
      <c r="U393" s="286"/>
      <c r="V393" s="304" t="s">
        <v>4044</v>
      </c>
      <c r="W393" s="261" t="s">
        <v>4117</v>
      </c>
    </row>
    <row r="394" spans="1:23" s="334" customFormat="1">
      <c r="A394" s="319"/>
      <c r="B394" s="320">
        <v>36341</v>
      </c>
      <c r="C394" s="321"/>
      <c r="D394" s="321">
        <v>1</v>
      </c>
      <c r="E394" s="322">
        <v>68076</v>
      </c>
      <c r="F394" s="323" t="s">
        <v>1237</v>
      </c>
      <c r="G394" s="324"/>
      <c r="H394" s="325">
        <v>7120</v>
      </c>
      <c r="I394" s="328"/>
      <c r="J394" s="319"/>
      <c r="K394" s="328"/>
      <c r="L394" s="319"/>
      <c r="M394" s="328"/>
      <c r="N394" s="328">
        <v>15450</v>
      </c>
      <c r="O394" s="329">
        <v>203850</v>
      </c>
      <c r="P394" s="330" t="s">
        <v>3954</v>
      </c>
      <c r="Q394" s="331">
        <v>1075</v>
      </c>
      <c r="R394" s="332" t="s">
        <v>4018</v>
      </c>
      <c r="S394" s="327">
        <v>99999</v>
      </c>
      <c r="T394" s="327">
        <v>70</v>
      </c>
      <c r="U394" s="324"/>
      <c r="V394" s="333" t="s">
        <v>4044</v>
      </c>
    </row>
    <row r="395" spans="1:23" s="334" customFormat="1">
      <c r="A395" s="319"/>
      <c r="B395" s="320">
        <v>36361</v>
      </c>
      <c r="C395" s="321"/>
      <c r="D395" s="321">
        <v>1</v>
      </c>
      <c r="E395" s="322">
        <v>65362</v>
      </c>
      <c r="F395" s="323" t="s">
        <v>365</v>
      </c>
      <c r="G395" s="324"/>
      <c r="H395" s="325">
        <v>42936.32</v>
      </c>
      <c r="I395" s="328"/>
      <c r="J395" s="319"/>
      <c r="K395" s="328"/>
      <c r="L395" s="319"/>
      <c r="M395" s="328">
        <v>11988.02</v>
      </c>
      <c r="N395" s="328"/>
      <c r="O395" s="329">
        <v>203850</v>
      </c>
      <c r="P395" s="330" t="s">
        <v>3954</v>
      </c>
      <c r="Q395" s="331">
        <v>1275</v>
      </c>
      <c r="R395" s="332" t="s">
        <v>3964</v>
      </c>
      <c r="S395" s="327">
        <v>99999</v>
      </c>
      <c r="T395" s="327">
        <v>70</v>
      </c>
      <c r="U395" s="324"/>
      <c r="V395" s="333" t="s">
        <v>4044</v>
      </c>
    </row>
    <row r="396" spans="1:23" s="334" customFormat="1">
      <c r="A396" s="319"/>
      <c r="B396" s="320">
        <v>36494</v>
      </c>
      <c r="C396" s="321"/>
      <c r="D396" s="321">
        <v>1</v>
      </c>
      <c r="E396" s="322">
        <v>65220</v>
      </c>
      <c r="F396" s="323" t="s">
        <v>3708</v>
      </c>
      <c r="G396" s="324"/>
      <c r="H396" s="325">
        <v>18918.240000000002</v>
      </c>
      <c r="I396" s="328"/>
      <c r="J396" s="319"/>
      <c r="K396" s="328"/>
      <c r="L396" s="319"/>
      <c r="M396" s="328">
        <v>9647.09</v>
      </c>
      <c r="N396" s="328"/>
      <c r="O396" s="329">
        <v>203850</v>
      </c>
      <c r="P396" s="330" t="s">
        <v>3954</v>
      </c>
      <c r="Q396" s="331">
        <v>1123</v>
      </c>
      <c r="R396" s="332" t="s">
        <v>3991</v>
      </c>
      <c r="S396" s="327">
        <v>99999</v>
      </c>
      <c r="T396" s="327">
        <v>70</v>
      </c>
      <c r="U396" s="324"/>
      <c r="V396" s="333" t="s">
        <v>4044</v>
      </c>
    </row>
    <row r="397" spans="1:23" s="318" customFormat="1">
      <c r="A397" s="315"/>
      <c r="B397" s="316">
        <v>37315</v>
      </c>
      <c r="C397" s="317">
        <v>203850</v>
      </c>
      <c r="D397" s="317">
        <v>2</v>
      </c>
      <c r="E397" s="335">
        <v>65663</v>
      </c>
      <c r="F397" s="336" t="s">
        <v>291</v>
      </c>
      <c r="G397" s="337"/>
      <c r="H397" s="338">
        <v>13606.77</v>
      </c>
      <c r="I397" s="341"/>
      <c r="J397" s="315"/>
      <c r="K397" s="341"/>
      <c r="L397" s="315"/>
      <c r="M397" s="341"/>
      <c r="N397" s="341">
        <v>5000</v>
      </c>
      <c r="O397" s="342">
        <v>203850</v>
      </c>
      <c r="P397" s="343" t="s">
        <v>3954</v>
      </c>
      <c r="Q397" s="344">
        <v>1283</v>
      </c>
      <c r="R397" s="345" t="s">
        <v>3963</v>
      </c>
      <c r="S397" s="340">
        <v>99999</v>
      </c>
      <c r="T397" s="340">
        <v>70</v>
      </c>
      <c r="U397" s="337"/>
      <c r="V397" s="346" t="s">
        <v>4038</v>
      </c>
      <c r="W397" s="318" t="s">
        <v>4052</v>
      </c>
    </row>
    <row r="398" spans="1:23" s="334" customFormat="1">
      <c r="A398" s="319"/>
      <c r="B398" s="320">
        <v>37500</v>
      </c>
      <c r="C398" s="321">
        <v>203850</v>
      </c>
      <c r="D398" s="321">
        <v>2</v>
      </c>
      <c r="E398" s="322">
        <v>63915</v>
      </c>
      <c r="F398" s="323" t="s">
        <v>1910</v>
      </c>
      <c r="G398" s="324"/>
      <c r="H398" s="325">
        <v>6971.56</v>
      </c>
      <c r="I398" s="328"/>
      <c r="J398" s="319"/>
      <c r="K398" s="328"/>
      <c r="L398" s="319"/>
      <c r="M398" s="328"/>
      <c r="N398" s="328">
        <v>6452.1</v>
      </c>
      <c r="O398" s="329">
        <v>203850</v>
      </c>
      <c r="P398" s="330" t="s">
        <v>3954</v>
      </c>
      <c r="Q398" s="331">
        <v>1137</v>
      </c>
      <c r="R398" s="332" t="s">
        <v>3992</v>
      </c>
      <c r="S398" s="327">
        <v>99999</v>
      </c>
      <c r="T398" s="327">
        <v>70</v>
      </c>
      <c r="U398" s="324"/>
      <c r="V398" s="333" t="s">
        <v>4046</v>
      </c>
    </row>
    <row r="399" spans="1:23" s="334" customFormat="1">
      <c r="A399" s="319"/>
      <c r="B399" s="320">
        <v>38139</v>
      </c>
      <c r="C399" s="321"/>
      <c r="D399" s="321">
        <v>1</v>
      </c>
      <c r="E399" s="322">
        <v>63763</v>
      </c>
      <c r="F399" s="323" t="s">
        <v>3605</v>
      </c>
      <c r="G399" s="324"/>
      <c r="H399" s="325">
        <v>17982.099999999999</v>
      </c>
      <c r="I399" s="328"/>
      <c r="J399" s="319"/>
      <c r="K399" s="328"/>
      <c r="L399" s="319"/>
      <c r="M399" s="328">
        <v>31547.42</v>
      </c>
      <c r="N399" s="328"/>
      <c r="O399" s="329">
        <v>203850</v>
      </c>
      <c r="P399" s="330" t="s">
        <v>3954</v>
      </c>
      <c r="Q399" s="331">
        <v>1332</v>
      </c>
      <c r="R399" s="332" t="s">
        <v>3980</v>
      </c>
      <c r="S399" s="327">
        <v>99999</v>
      </c>
      <c r="T399" s="327">
        <v>70</v>
      </c>
      <c r="U399" s="324"/>
      <c r="V399" s="333" t="s">
        <v>4044</v>
      </c>
    </row>
    <row r="400" spans="1:23">
      <c r="B400" s="282">
        <v>38139</v>
      </c>
      <c r="C400" s="283">
        <v>203850</v>
      </c>
      <c r="D400" s="283">
        <v>2</v>
      </c>
      <c r="E400" s="284">
        <v>67287</v>
      </c>
      <c r="F400" s="285" t="s">
        <v>2455</v>
      </c>
      <c r="G400" s="286"/>
      <c r="H400" s="287">
        <v>1340354.1299999999</v>
      </c>
      <c r="K400" s="262"/>
      <c r="M400" s="262"/>
      <c r="N400" s="262">
        <v>3057.5</v>
      </c>
      <c r="O400" s="300">
        <v>203850</v>
      </c>
      <c r="P400" s="301" t="s">
        <v>3954</v>
      </c>
      <c r="Q400" s="302">
        <v>1309</v>
      </c>
      <c r="R400" s="303" t="s">
        <v>4027</v>
      </c>
      <c r="S400" s="291">
        <v>99999</v>
      </c>
      <c r="T400" s="291">
        <v>70</v>
      </c>
      <c r="U400" s="286"/>
      <c r="V400" s="304" t="s">
        <v>4041</v>
      </c>
      <c r="W400" s="261" t="s">
        <v>4058</v>
      </c>
    </row>
    <row r="401" spans="1:23">
      <c r="B401" s="282">
        <v>38139</v>
      </c>
      <c r="C401" s="283">
        <v>203850</v>
      </c>
      <c r="D401" s="283">
        <v>2</v>
      </c>
      <c r="E401" s="284">
        <v>67290</v>
      </c>
      <c r="F401" s="285" t="s">
        <v>2447</v>
      </c>
      <c r="G401" s="286"/>
      <c r="H401" s="287">
        <v>571174.1</v>
      </c>
      <c r="K401" s="262"/>
      <c r="M401" s="262"/>
      <c r="N401" s="262">
        <v>3057.5</v>
      </c>
      <c r="O401" s="300">
        <v>203850</v>
      </c>
      <c r="P401" s="301" t="s">
        <v>3954</v>
      </c>
      <c r="Q401" s="302">
        <v>1166</v>
      </c>
      <c r="R401" s="303" t="s">
        <v>3969</v>
      </c>
      <c r="S401" s="291">
        <v>99999</v>
      </c>
      <c r="T401" s="291">
        <v>70</v>
      </c>
      <c r="U401" s="286"/>
      <c r="V401" s="304" t="s">
        <v>4044</v>
      </c>
      <c r="W401" s="261" t="s">
        <v>4058</v>
      </c>
    </row>
    <row r="402" spans="1:23">
      <c r="B402" s="282">
        <v>38139</v>
      </c>
      <c r="C402" s="283">
        <v>203850</v>
      </c>
      <c r="D402" s="283">
        <v>2</v>
      </c>
      <c r="E402" s="284">
        <v>67294</v>
      </c>
      <c r="F402" s="285" t="s">
        <v>3663</v>
      </c>
      <c r="G402" s="286"/>
      <c r="H402" s="287">
        <v>31547.42</v>
      </c>
      <c r="K402" s="262"/>
      <c r="M402" s="262"/>
      <c r="N402" s="262">
        <v>3057.5</v>
      </c>
      <c r="O402" s="300">
        <v>203850</v>
      </c>
      <c r="P402" s="301" t="s">
        <v>3954</v>
      </c>
      <c r="Q402" s="302">
        <v>1283</v>
      </c>
      <c r="R402" s="303" t="s">
        <v>3963</v>
      </c>
      <c r="S402" s="291">
        <v>99999</v>
      </c>
      <c r="T402" s="291">
        <v>70</v>
      </c>
      <c r="U402" s="286"/>
      <c r="V402" s="304" t="s">
        <v>4041</v>
      </c>
    </row>
    <row r="403" spans="1:23">
      <c r="B403" s="282">
        <v>38139</v>
      </c>
      <c r="C403" s="283"/>
      <c r="D403" s="283">
        <v>1</v>
      </c>
      <c r="E403" s="284">
        <v>67298</v>
      </c>
      <c r="F403" s="285" t="s">
        <v>366</v>
      </c>
      <c r="G403" s="286"/>
      <c r="H403" s="287">
        <v>110805.05</v>
      </c>
      <c r="K403" s="262"/>
      <c r="M403" s="262"/>
      <c r="N403" s="262">
        <v>7500</v>
      </c>
      <c r="O403" s="300">
        <v>203850</v>
      </c>
      <c r="P403" s="301" t="s">
        <v>3954</v>
      </c>
      <c r="Q403" s="302">
        <v>1283</v>
      </c>
      <c r="R403" s="303" t="s">
        <v>3963</v>
      </c>
      <c r="S403" s="291">
        <v>99999</v>
      </c>
      <c r="T403" s="291">
        <v>70</v>
      </c>
      <c r="U403" s="286"/>
      <c r="V403" s="304" t="s">
        <v>4044</v>
      </c>
    </row>
    <row r="404" spans="1:23">
      <c r="B404" s="282">
        <v>38139</v>
      </c>
      <c r="C404" s="283"/>
      <c r="D404" s="283">
        <v>1</v>
      </c>
      <c r="E404" s="284">
        <v>67300</v>
      </c>
      <c r="F404" s="285" t="s">
        <v>3588</v>
      </c>
      <c r="G404" s="286"/>
      <c r="H404" s="287">
        <v>7879.7</v>
      </c>
      <c r="K404" s="262"/>
      <c r="M404" s="262">
        <v>4092.5</v>
      </c>
      <c r="N404" s="262"/>
      <c r="O404" s="300">
        <v>203850</v>
      </c>
      <c r="P404" s="301" t="s">
        <v>3954</v>
      </c>
      <c r="Q404" s="302">
        <v>1283</v>
      </c>
      <c r="R404" s="303" t="s">
        <v>3963</v>
      </c>
      <c r="S404" s="291">
        <v>99999</v>
      </c>
      <c r="T404" s="291">
        <v>70</v>
      </c>
      <c r="U404" s="286"/>
      <c r="V404" s="304" t="s">
        <v>4041</v>
      </c>
    </row>
    <row r="405" spans="1:23" s="318" customFormat="1">
      <c r="A405" s="315"/>
      <c r="B405" s="316">
        <v>38139</v>
      </c>
      <c r="C405" s="317">
        <v>203850</v>
      </c>
      <c r="D405" s="317">
        <v>2</v>
      </c>
      <c r="E405" s="335">
        <v>67301</v>
      </c>
      <c r="F405" s="336" t="s">
        <v>3598</v>
      </c>
      <c r="G405" s="337"/>
      <c r="H405" s="338">
        <v>13558.92</v>
      </c>
      <c r="I405" s="341"/>
      <c r="J405" s="315"/>
      <c r="K405" s="341"/>
      <c r="L405" s="315"/>
      <c r="M405" s="341"/>
      <c r="N405" s="341">
        <v>6500</v>
      </c>
      <c r="O405" s="342">
        <v>203850</v>
      </c>
      <c r="P405" s="343" t="s">
        <v>3954</v>
      </c>
      <c r="Q405" s="344">
        <v>1297</v>
      </c>
      <c r="R405" s="345" t="s">
        <v>4012</v>
      </c>
      <c r="S405" s="340">
        <v>99999</v>
      </c>
      <c r="T405" s="340">
        <v>70</v>
      </c>
      <c r="U405" s="337"/>
      <c r="V405" s="346" t="s">
        <v>4048</v>
      </c>
      <c r="W405" s="318" t="s">
        <v>4057</v>
      </c>
    </row>
    <row r="406" spans="1:23">
      <c r="B406" s="282">
        <v>38139</v>
      </c>
      <c r="C406" s="283"/>
      <c r="D406" s="283">
        <v>1</v>
      </c>
      <c r="E406" s="284">
        <v>67978</v>
      </c>
      <c r="F406" s="285" t="s">
        <v>3463</v>
      </c>
      <c r="G406" s="286"/>
      <c r="H406" s="287">
        <v>65897.3</v>
      </c>
      <c r="K406" s="262"/>
      <c r="M406" s="262">
        <v>11200.76</v>
      </c>
      <c r="N406" s="262"/>
      <c r="O406" s="300">
        <v>203850</v>
      </c>
      <c r="P406" s="301" t="s">
        <v>3954</v>
      </c>
      <c r="Q406" s="302">
        <v>1283</v>
      </c>
      <c r="R406" s="303" t="s">
        <v>3963</v>
      </c>
      <c r="S406" s="291">
        <v>99999</v>
      </c>
      <c r="T406" s="291">
        <v>70</v>
      </c>
      <c r="U406" s="286"/>
      <c r="V406" s="304" t="s">
        <v>4044</v>
      </c>
    </row>
    <row r="407" spans="1:23">
      <c r="B407" s="282">
        <v>38139</v>
      </c>
      <c r="C407" s="283"/>
      <c r="D407" s="283">
        <v>1</v>
      </c>
      <c r="E407" s="284">
        <v>67979</v>
      </c>
      <c r="F407" s="285" t="s">
        <v>2452</v>
      </c>
      <c r="G407" s="286"/>
      <c r="H407" s="287">
        <v>719667.89</v>
      </c>
      <c r="K407" s="262"/>
      <c r="M407" s="262">
        <v>4480</v>
      </c>
      <c r="N407" s="262"/>
      <c r="O407" s="300">
        <v>203850</v>
      </c>
      <c r="P407" s="301" t="s">
        <v>3954</v>
      </c>
      <c r="Q407" s="302">
        <v>1275</v>
      </c>
      <c r="R407" s="303" t="s">
        <v>3964</v>
      </c>
      <c r="S407" s="291">
        <v>99999</v>
      </c>
      <c r="T407" s="291">
        <v>70</v>
      </c>
      <c r="U407" s="286"/>
      <c r="V407" s="304" t="s">
        <v>4044</v>
      </c>
    </row>
    <row r="408" spans="1:23" s="318" customFormat="1">
      <c r="A408" s="315"/>
      <c r="B408" s="316">
        <v>38139</v>
      </c>
      <c r="C408" s="317">
        <v>203850</v>
      </c>
      <c r="D408" s="317">
        <v>2</v>
      </c>
      <c r="E408" s="335">
        <v>67980</v>
      </c>
      <c r="F408" s="336" t="s">
        <v>3604</v>
      </c>
      <c r="G408" s="337"/>
      <c r="H408" s="338">
        <v>17285.36</v>
      </c>
      <c r="I408" s="341"/>
      <c r="J408" s="315"/>
      <c r="K408" s="341"/>
      <c r="L408" s="315"/>
      <c r="M408" s="341"/>
      <c r="N408" s="341">
        <v>6500</v>
      </c>
      <c r="O408" s="342">
        <v>203850</v>
      </c>
      <c r="P408" s="343" t="s">
        <v>3954</v>
      </c>
      <c r="Q408" s="344">
        <v>1367</v>
      </c>
      <c r="R408" s="345" t="s">
        <v>3984</v>
      </c>
      <c r="S408" s="340">
        <v>99999</v>
      </c>
      <c r="T408" s="340">
        <v>70</v>
      </c>
      <c r="U408" s="337"/>
      <c r="V408" s="346" t="s">
        <v>4048</v>
      </c>
      <c r="W408" s="318" t="s">
        <v>4052</v>
      </c>
    </row>
    <row r="409" spans="1:23">
      <c r="B409" s="282">
        <v>38139</v>
      </c>
      <c r="C409" s="283"/>
      <c r="D409" s="283">
        <v>1</v>
      </c>
      <c r="E409" s="284">
        <v>67981</v>
      </c>
      <c r="F409" s="285" t="s">
        <v>1840</v>
      </c>
      <c r="G409" s="286"/>
      <c r="H409" s="287">
        <v>94157.16</v>
      </c>
      <c r="K409" s="262"/>
      <c r="M409" s="262">
        <v>410098.62</v>
      </c>
      <c r="N409" s="262"/>
      <c r="O409" s="300">
        <v>203850</v>
      </c>
      <c r="P409" s="301" t="s">
        <v>3954</v>
      </c>
      <c r="Q409" s="302">
        <v>1283</v>
      </c>
      <c r="R409" s="303" t="s">
        <v>3963</v>
      </c>
      <c r="S409" s="291">
        <v>99999</v>
      </c>
      <c r="T409" s="291">
        <v>70</v>
      </c>
      <c r="U409" s="286"/>
      <c r="V409" s="304" t="s">
        <v>4044</v>
      </c>
    </row>
    <row r="410" spans="1:23" s="334" customFormat="1">
      <c r="A410" s="319"/>
      <c r="B410" s="320">
        <v>38139</v>
      </c>
      <c r="C410" s="321"/>
      <c r="D410" s="321">
        <v>1</v>
      </c>
      <c r="E410" s="322">
        <v>67988</v>
      </c>
      <c r="F410" s="323" t="s">
        <v>420</v>
      </c>
      <c r="G410" s="324"/>
      <c r="H410" s="325">
        <v>11206.62</v>
      </c>
      <c r="I410" s="328"/>
      <c r="J410" s="319"/>
      <c r="K410" s="328"/>
      <c r="L410" s="319"/>
      <c r="M410" s="328"/>
      <c r="N410" s="328">
        <v>1284101.47</v>
      </c>
      <c r="O410" s="329">
        <v>203850</v>
      </c>
      <c r="P410" s="330" t="s">
        <v>3954</v>
      </c>
      <c r="Q410" s="331">
        <v>1346</v>
      </c>
      <c r="R410" s="332" t="s">
        <v>3968</v>
      </c>
      <c r="S410" s="327">
        <v>99999</v>
      </c>
      <c r="T410" s="327">
        <v>70</v>
      </c>
      <c r="U410" s="324"/>
      <c r="V410" s="333" t="s">
        <v>4046</v>
      </c>
      <c r="W410" s="334" t="s">
        <v>4059</v>
      </c>
    </row>
    <row r="411" spans="1:23">
      <c r="B411" s="282">
        <v>38139</v>
      </c>
      <c r="C411" s="283">
        <v>203850</v>
      </c>
      <c r="D411" s="283">
        <v>2</v>
      </c>
      <c r="E411" s="284">
        <v>67991</v>
      </c>
      <c r="F411" s="285" t="s">
        <v>332</v>
      </c>
      <c r="G411" s="286"/>
      <c r="H411" s="287">
        <v>524211.17</v>
      </c>
      <c r="K411" s="262"/>
      <c r="M411" s="262">
        <v>4092.5</v>
      </c>
      <c r="N411" s="262"/>
      <c r="O411" s="300">
        <v>203850</v>
      </c>
      <c r="P411" s="301" t="s">
        <v>3954</v>
      </c>
      <c r="Q411" s="302">
        <v>1081</v>
      </c>
      <c r="R411" s="303" t="s">
        <v>4001</v>
      </c>
      <c r="S411" s="291">
        <v>99999</v>
      </c>
      <c r="T411" s="291">
        <v>70</v>
      </c>
      <c r="U411" s="286"/>
      <c r="V411" s="304" t="s">
        <v>4041</v>
      </c>
    </row>
    <row r="412" spans="1:23">
      <c r="B412" s="282">
        <v>38139</v>
      </c>
      <c r="C412" s="283">
        <v>203850</v>
      </c>
      <c r="D412" s="283">
        <v>2</v>
      </c>
      <c r="E412" s="356">
        <v>67993</v>
      </c>
      <c r="F412" s="285" t="s">
        <v>2439</v>
      </c>
      <c r="G412" s="286"/>
      <c r="H412" s="287">
        <v>325671.53000000003</v>
      </c>
      <c r="K412" s="262"/>
      <c r="M412" s="262">
        <v>4846.45</v>
      </c>
      <c r="N412" s="262"/>
      <c r="O412" s="300">
        <v>203850</v>
      </c>
      <c r="P412" s="301" t="s">
        <v>3954</v>
      </c>
      <c r="Q412" s="302">
        <v>1370</v>
      </c>
      <c r="R412" s="303" t="s">
        <v>4028</v>
      </c>
      <c r="S412" s="291">
        <v>99999</v>
      </c>
      <c r="T412" s="291">
        <v>70</v>
      </c>
      <c r="U412" s="286"/>
      <c r="V412" s="304" t="s">
        <v>4044</v>
      </c>
      <c r="W412" s="261" t="s">
        <v>4120</v>
      </c>
    </row>
    <row r="413" spans="1:23" s="334" customFormat="1">
      <c r="A413" s="319"/>
      <c r="B413" s="320">
        <v>38139</v>
      </c>
      <c r="C413" s="321"/>
      <c r="D413" s="321">
        <v>1</v>
      </c>
      <c r="E413" s="322">
        <v>67995</v>
      </c>
      <c r="F413" s="323" t="s">
        <v>2432</v>
      </c>
      <c r="G413" s="324"/>
      <c r="H413" s="325">
        <v>257535.57</v>
      </c>
      <c r="I413" s="328"/>
      <c r="J413" s="319"/>
      <c r="K413" s="328"/>
      <c r="L413" s="319"/>
      <c r="M413" s="328"/>
      <c r="N413" s="328">
        <v>16500</v>
      </c>
      <c r="O413" s="329">
        <v>203850</v>
      </c>
      <c r="P413" s="330" t="s">
        <v>3954</v>
      </c>
      <c r="Q413" s="331">
        <v>1147</v>
      </c>
      <c r="R413" s="332" t="s">
        <v>4007</v>
      </c>
      <c r="S413" s="327">
        <v>99999</v>
      </c>
      <c r="T413" s="327">
        <v>70</v>
      </c>
      <c r="U413" s="324"/>
      <c r="V413" s="333" t="s">
        <v>4044</v>
      </c>
    </row>
    <row r="414" spans="1:23" s="334" customFormat="1">
      <c r="A414" s="319"/>
      <c r="B414" s="320">
        <v>38139</v>
      </c>
      <c r="C414" s="321">
        <v>203850</v>
      </c>
      <c r="D414" s="321">
        <v>2</v>
      </c>
      <c r="E414" s="322">
        <v>69068</v>
      </c>
      <c r="F414" s="323" t="s">
        <v>1349</v>
      </c>
      <c r="G414" s="324"/>
      <c r="H414" s="325">
        <v>44627.3</v>
      </c>
      <c r="I414" s="328"/>
      <c r="J414" s="319"/>
      <c r="K414" s="328"/>
      <c r="L414" s="319"/>
      <c r="M414" s="328">
        <v>5159.76</v>
      </c>
      <c r="N414" s="328"/>
      <c r="O414" s="329">
        <v>203850</v>
      </c>
      <c r="P414" s="330" t="s">
        <v>3954</v>
      </c>
      <c r="Q414" s="331">
        <v>1106</v>
      </c>
      <c r="R414" s="332" t="s">
        <v>3994</v>
      </c>
      <c r="S414" s="327">
        <v>99999</v>
      </c>
      <c r="T414" s="327">
        <v>70</v>
      </c>
      <c r="U414" s="324"/>
      <c r="V414" s="333" t="s">
        <v>4044</v>
      </c>
    </row>
    <row r="415" spans="1:23" s="334" customFormat="1">
      <c r="A415" s="319"/>
      <c r="B415" s="320">
        <v>38139</v>
      </c>
      <c r="C415" s="321"/>
      <c r="D415" s="321">
        <v>1</v>
      </c>
      <c r="E415" s="322">
        <v>69070</v>
      </c>
      <c r="F415" s="323" t="s">
        <v>2454</v>
      </c>
      <c r="G415" s="324"/>
      <c r="H415" s="325">
        <v>1131424.1399999999</v>
      </c>
      <c r="I415" s="328"/>
      <c r="J415" s="319"/>
      <c r="K415" s="328"/>
      <c r="L415" s="319"/>
      <c r="M415" s="328"/>
      <c r="N415" s="328">
        <v>15000</v>
      </c>
      <c r="O415" s="329">
        <v>203850</v>
      </c>
      <c r="P415" s="330" t="s">
        <v>3954</v>
      </c>
      <c r="Q415" s="331">
        <v>1281</v>
      </c>
      <c r="R415" s="332" t="s">
        <v>3973</v>
      </c>
      <c r="S415" s="327">
        <v>99999</v>
      </c>
      <c r="T415" s="327">
        <v>70</v>
      </c>
      <c r="U415" s="324"/>
      <c r="V415" s="333" t="s">
        <v>4044</v>
      </c>
    </row>
    <row r="416" spans="1:23" s="334" customFormat="1">
      <c r="A416" s="319"/>
      <c r="B416" s="320">
        <v>38139</v>
      </c>
      <c r="C416" s="321"/>
      <c r="D416" s="321">
        <v>1</v>
      </c>
      <c r="E416" s="322">
        <v>69072</v>
      </c>
      <c r="F416" s="323" t="s">
        <v>958</v>
      </c>
      <c r="G416" s="324"/>
      <c r="H416" s="325">
        <v>189741.89</v>
      </c>
      <c r="I416" s="328"/>
      <c r="J416" s="319"/>
      <c r="K416" s="328"/>
      <c r="L416" s="319"/>
      <c r="M416" s="328">
        <v>35000</v>
      </c>
      <c r="N416" s="328"/>
      <c r="O416" s="329">
        <v>203850</v>
      </c>
      <c r="P416" s="330" t="s">
        <v>3954</v>
      </c>
      <c r="Q416" s="331">
        <v>1187</v>
      </c>
      <c r="R416" s="332" t="s">
        <v>3977</v>
      </c>
      <c r="S416" s="327">
        <v>99999</v>
      </c>
      <c r="T416" s="327">
        <v>70</v>
      </c>
      <c r="U416" s="324"/>
      <c r="V416" s="333" t="s">
        <v>4044</v>
      </c>
    </row>
    <row r="417" spans="1:23" s="334" customFormat="1">
      <c r="A417" s="319"/>
      <c r="B417" s="320">
        <v>38139</v>
      </c>
      <c r="C417" s="321"/>
      <c r="D417" s="321">
        <v>1</v>
      </c>
      <c r="E417" s="322">
        <v>69073</v>
      </c>
      <c r="F417" s="323" t="s">
        <v>2427</v>
      </c>
      <c r="G417" s="324"/>
      <c r="H417" s="325">
        <v>189741.89</v>
      </c>
      <c r="I417" s="328"/>
      <c r="J417" s="319"/>
      <c r="K417" s="328"/>
      <c r="L417" s="319"/>
      <c r="M417" s="328">
        <v>15000</v>
      </c>
      <c r="N417" s="328"/>
      <c r="O417" s="329">
        <v>203850</v>
      </c>
      <c r="P417" s="330" t="s">
        <v>3954</v>
      </c>
      <c r="Q417" s="331">
        <v>1187</v>
      </c>
      <c r="R417" s="332" t="s">
        <v>3977</v>
      </c>
      <c r="S417" s="327">
        <v>99999</v>
      </c>
      <c r="T417" s="327">
        <v>70</v>
      </c>
      <c r="U417" s="324"/>
      <c r="V417" s="333" t="s">
        <v>4044</v>
      </c>
    </row>
    <row r="418" spans="1:23" s="318" customFormat="1">
      <c r="A418" s="315"/>
      <c r="B418" s="316">
        <v>38139</v>
      </c>
      <c r="C418" s="317">
        <v>203850</v>
      </c>
      <c r="D418" s="317">
        <v>2</v>
      </c>
      <c r="E418" s="335">
        <v>69078</v>
      </c>
      <c r="F418" s="336" t="s">
        <v>1343</v>
      </c>
      <c r="G418" s="337"/>
      <c r="H418" s="338">
        <v>38149.53</v>
      </c>
      <c r="I418" s="341"/>
      <c r="J418" s="315"/>
      <c r="K418" s="341"/>
      <c r="L418" s="315"/>
      <c r="M418" s="341"/>
      <c r="N418" s="341">
        <v>246443.73</v>
      </c>
      <c r="O418" s="342">
        <v>203850</v>
      </c>
      <c r="P418" s="343" t="s">
        <v>3954</v>
      </c>
      <c r="Q418" s="344">
        <v>1497</v>
      </c>
      <c r="R418" s="345" t="s">
        <v>3978</v>
      </c>
      <c r="S418" s="340">
        <v>99999</v>
      </c>
      <c r="T418" s="340">
        <v>70</v>
      </c>
      <c r="U418" s="337"/>
      <c r="V418" s="346" t="s">
        <v>4047</v>
      </c>
      <c r="W418" s="318" t="s">
        <v>4054</v>
      </c>
    </row>
    <row r="419" spans="1:23" s="334" customFormat="1">
      <c r="A419" s="319"/>
      <c r="B419" s="320">
        <v>38139</v>
      </c>
      <c r="C419" s="321"/>
      <c r="D419" s="321">
        <v>1</v>
      </c>
      <c r="E419" s="322">
        <v>70095</v>
      </c>
      <c r="F419" s="323" t="s">
        <v>2421</v>
      </c>
      <c r="G419" s="324"/>
      <c r="H419" s="325">
        <v>144456.48000000001</v>
      </c>
      <c r="I419" s="328"/>
      <c r="J419" s="319"/>
      <c r="K419" s="328"/>
      <c r="L419" s="319"/>
      <c r="M419" s="328">
        <v>2460.8200000000002</v>
      </c>
      <c r="N419" s="328"/>
      <c r="O419" s="329">
        <v>203850</v>
      </c>
      <c r="P419" s="330" t="s">
        <v>3954</v>
      </c>
      <c r="Q419" s="331">
        <v>1275</v>
      </c>
      <c r="R419" s="332" t="s">
        <v>3964</v>
      </c>
      <c r="S419" s="327">
        <v>99999</v>
      </c>
      <c r="T419" s="327">
        <v>70</v>
      </c>
      <c r="U419" s="324"/>
      <c r="V419" s="333" t="s">
        <v>4044</v>
      </c>
    </row>
    <row r="420" spans="1:23" s="334" customFormat="1">
      <c r="A420" s="319"/>
      <c r="B420" s="320">
        <v>38154</v>
      </c>
      <c r="C420" s="321">
        <v>203850</v>
      </c>
      <c r="D420" s="321">
        <v>2</v>
      </c>
      <c r="E420" s="322">
        <v>61438</v>
      </c>
      <c r="F420" s="323" t="s">
        <v>2467</v>
      </c>
      <c r="G420" s="324"/>
      <c r="H420" s="325">
        <v>76684.759999999995</v>
      </c>
      <c r="I420" s="328"/>
      <c r="J420" s="319"/>
      <c r="K420" s="328"/>
      <c r="L420" s="319"/>
      <c r="M420" s="328"/>
      <c r="N420" s="328">
        <v>10017.129999999999</v>
      </c>
      <c r="O420" s="329">
        <v>203850</v>
      </c>
      <c r="P420" s="330" t="s">
        <v>3954</v>
      </c>
      <c r="Q420" s="331">
        <v>1142</v>
      </c>
      <c r="R420" s="332" t="s">
        <v>4017</v>
      </c>
      <c r="S420" s="327">
        <v>99999</v>
      </c>
      <c r="T420" s="327">
        <v>70</v>
      </c>
      <c r="U420" s="324"/>
      <c r="V420" s="333" t="s">
        <v>4044</v>
      </c>
    </row>
    <row r="421" spans="1:23" s="334" customFormat="1">
      <c r="A421" s="319"/>
      <c r="B421" s="320">
        <v>38160</v>
      </c>
      <c r="C421" s="321"/>
      <c r="D421" s="321">
        <v>1</v>
      </c>
      <c r="E421" s="322">
        <v>61445</v>
      </c>
      <c r="F421" s="323" t="s">
        <v>2472</v>
      </c>
      <c r="G421" s="324"/>
      <c r="H421" s="325">
        <v>165048.47</v>
      </c>
      <c r="I421" s="328"/>
      <c r="J421" s="319"/>
      <c r="K421" s="328"/>
      <c r="L421" s="319"/>
      <c r="M421" s="328">
        <v>8867.7199999999993</v>
      </c>
      <c r="N421" s="328"/>
      <c r="O421" s="329">
        <v>203850</v>
      </c>
      <c r="P421" s="330" t="s">
        <v>3954</v>
      </c>
      <c r="Q421" s="331">
        <v>1281</v>
      </c>
      <c r="R421" s="332" t="s">
        <v>3973</v>
      </c>
      <c r="S421" s="327">
        <v>99999</v>
      </c>
      <c r="T421" s="327">
        <v>70</v>
      </c>
      <c r="U421" s="324"/>
      <c r="V421" s="333" t="s">
        <v>4044</v>
      </c>
    </row>
    <row r="422" spans="1:23" s="334" customFormat="1">
      <c r="A422" s="319"/>
      <c r="B422" s="320">
        <v>38238</v>
      </c>
      <c r="C422" s="321"/>
      <c r="D422" s="321">
        <v>1</v>
      </c>
      <c r="E422" s="322">
        <v>65527</v>
      </c>
      <c r="F422" s="323" t="s">
        <v>2421</v>
      </c>
      <c r="G422" s="324"/>
      <c r="H422" s="325">
        <v>52228.05</v>
      </c>
      <c r="I422" s="328"/>
      <c r="J422" s="319"/>
      <c r="K422" s="328"/>
      <c r="L422" s="319"/>
      <c r="M422" s="328">
        <v>8160</v>
      </c>
      <c r="N422" s="328"/>
      <c r="O422" s="329">
        <v>203850</v>
      </c>
      <c r="P422" s="330" t="s">
        <v>3954</v>
      </c>
      <c r="Q422" s="331">
        <v>1275</v>
      </c>
      <c r="R422" s="332" t="s">
        <v>3964</v>
      </c>
      <c r="S422" s="327">
        <v>99999</v>
      </c>
      <c r="T422" s="327">
        <v>70</v>
      </c>
      <c r="U422" s="324"/>
      <c r="V422" s="333" t="s">
        <v>4044</v>
      </c>
    </row>
    <row r="423" spans="1:23" s="334" customFormat="1">
      <c r="A423" s="319"/>
      <c r="B423" s="320">
        <v>38292</v>
      </c>
      <c r="C423" s="321"/>
      <c r="D423" s="321">
        <v>1</v>
      </c>
      <c r="E423" s="322">
        <v>70135</v>
      </c>
      <c r="F423" s="323" t="s">
        <v>992</v>
      </c>
      <c r="G423" s="324"/>
      <c r="H423" s="325">
        <v>98330.3</v>
      </c>
      <c r="I423" s="328"/>
      <c r="J423" s="319"/>
      <c r="K423" s="328"/>
      <c r="L423" s="319"/>
      <c r="M423" s="328"/>
      <c r="N423" s="328">
        <v>248073.37</v>
      </c>
      <c r="O423" s="329">
        <v>203850</v>
      </c>
      <c r="P423" s="330" t="s">
        <v>3954</v>
      </c>
      <c r="Q423" s="331">
        <v>1281</v>
      </c>
      <c r="R423" s="332" t="s">
        <v>3973</v>
      </c>
      <c r="S423" s="327">
        <v>99999</v>
      </c>
      <c r="T423" s="327">
        <v>70</v>
      </c>
      <c r="U423" s="324"/>
      <c r="V423" s="333" t="s">
        <v>4044</v>
      </c>
    </row>
    <row r="424" spans="1:23" s="334" customFormat="1">
      <c r="A424" s="319"/>
      <c r="B424" s="320">
        <v>38321</v>
      </c>
      <c r="C424" s="321"/>
      <c r="D424" s="321">
        <v>1</v>
      </c>
      <c r="E424" s="322">
        <v>69793</v>
      </c>
      <c r="F424" s="323" t="s">
        <v>1069</v>
      </c>
      <c r="G424" s="324"/>
      <c r="H424" s="325">
        <v>330212.31</v>
      </c>
      <c r="I424" s="328"/>
      <c r="J424" s="319"/>
      <c r="K424" s="328"/>
      <c r="L424" s="319"/>
      <c r="M424" s="328">
        <v>44722.57</v>
      </c>
      <c r="N424" s="328"/>
      <c r="O424" s="329">
        <v>203850</v>
      </c>
      <c r="P424" s="330" t="s">
        <v>3954</v>
      </c>
      <c r="Q424" s="331">
        <v>1275</v>
      </c>
      <c r="R424" s="332" t="s">
        <v>3964</v>
      </c>
      <c r="S424" s="327">
        <v>99999</v>
      </c>
      <c r="T424" s="327">
        <v>70</v>
      </c>
      <c r="U424" s="324"/>
      <c r="V424" s="333" t="s">
        <v>4044</v>
      </c>
    </row>
    <row r="425" spans="1:23" s="334" customFormat="1">
      <c r="A425" s="319"/>
      <c r="B425" s="320">
        <v>38481</v>
      </c>
      <c r="C425" s="321">
        <v>203850</v>
      </c>
      <c r="D425" s="321">
        <v>2</v>
      </c>
      <c r="E425" s="322">
        <v>64911</v>
      </c>
      <c r="F425" s="323" t="s">
        <v>3033</v>
      </c>
      <c r="G425" s="324"/>
      <c r="H425" s="325">
        <v>924472.19</v>
      </c>
      <c r="I425" s="328"/>
      <c r="J425" s="319"/>
      <c r="K425" s="328"/>
      <c r="L425" s="319"/>
      <c r="M425" s="328"/>
      <c r="N425" s="328">
        <v>16413.87</v>
      </c>
      <c r="O425" s="329">
        <v>203850</v>
      </c>
      <c r="P425" s="330" t="s">
        <v>3954</v>
      </c>
      <c r="Q425" s="331">
        <v>1095</v>
      </c>
      <c r="R425" s="332" t="s">
        <v>4032</v>
      </c>
      <c r="S425" s="327">
        <v>99999</v>
      </c>
      <c r="T425" s="327">
        <v>70</v>
      </c>
      <c r="U425" s="324"/>
      <c r="V425" s="333" t="s">
        <v>4044</v>
      </c>
    </row>
    <row r="426" spans="1:23" s="334" customFormat="1">
      <c r="A426" s="319"/>
      <c r="B426" s="320">
        <v>38481</v>
      </c>
      <c r="C426" s="321"/>
      <c r="D426" s="321">
        <v>1</v>
      </c>
      <c r="E426" s="322">
        <v>64912</v>
      </c>
      <c r="F426" s="323" t="s">
        <v>1366</v>
      </c>
      <c r="G426" s="324"/>
      <c r="H426" s="325">
        <v>40911.65</v>
      </c>
      <c r="I426" s="328"/>
      <c r="J426" s="319"/>
      <c r="K426" s="328"/>
      <c r="L426" s="319"/>
      <c r="M426" s="328">
        <v>316149.15000000002</v>
      </c>
      <c r="N426" s="328"/>
      <c r="O426" s="329">
        <v>203850</v>
      </c>
      <c r="P426" s="330" t="s">
        <v>3954</v>
      </c>
      <c r="Q426" s="331">
        <v>1283</v>
      </c>
      <c r="R426" s="332" t="s">
        <v>3963</v>
      </c>
      <c r="S426" s="327">
        <v>99999</v>
      </c>
      <c r="T426" s="327">
        <v>70</v>
      </c>
      <c r="U426" s="324"/>
      <c r="V426" s="333" t="s">
        <v>4044</v>
      </c>
    </row>
    <row r="427" spans="1:23" s="334" customFormat="1">
      <c r="A427" s="319"/>
      <c r="B427" s="320">
        <v>38481</v>
      </c>
      <c r="C427" s="321">
        <v>203850</v>
      </c>
      <c r="D427" s="321">
        <v>2</v>
      </c>
      <c r="E427" s="322">
        <v>65551</v>
      </c>
      <c r="F427" s="323" t="s">
        <v>1372</v>
      </c>
      <c r="G427" s="324"/>
      <c r="H427" s="325">
        <v>182106.33</v>
      </c>
      <c r="I427" s="328"/>
      <c r="J427" s="319"/>
      <c r="K427" s="328"/>
      <c r="L427" s="319"/>
      <c r="M427" s="328"/>
      <c r="N427" s="328">
        <v>457351.8</v>
      </c>
      <c r="O427" s="329">
        <v>203850</v>
      </c>
      <c r="P427" s="330" t="s">
        <v>3954</v>
      </c>
      <c r="Q427" s="331">
        <v>1166</v>
      </c>
      <c r="R427" s="332" t="s">
        <v>3969</v>
      </c>
      <c r="S427" s="327">
        <v>99999</v>
      </c>
      <c r="T427" s="327">
        <v>70</v>
      </c>
      <c r="U427" s="324"/>
      <c r="V427" s="333" t="s">
        <v>4044</v>
      </c>
    </row>
    <row r="428" spans="1:23" s="318" customFormat="1">
      <c r="A428" s="315"/>
      <c r="B428" s="316">
        <v>38481</v>
      </c>
      <c r="C428" s="317">
        <v>203850</v>
      </c>
      <c r="D428" s="317">
        <v>2</v>
      </c>
      <c r="E428" s="335">
        <v>65557</v>
      </c>
      <c r="F428" s="336" t="s">
        <v>1378</v>
      </c>
      <c r="G428" s="337"/>
      <c r="H428" s="338">
        <v>27423.7</v>
      </c>
      <c r="I428" s="341"/>
      <c r="J428" s="315"/>
      <c r="K428" s="341"/>
      <c r="L428" s="315"/>
      <c r="M428" s="341">
        <v>16674.330000000002</v>
      </c>
      <c r="N428" s="341"/>
      <c r="O428" s="342">
        <v>203850</v>
      </c>
      <c r="P428" s="343" t="s">
        <v>3954</v>
      </c>
      <c r="Q428" s="344">
        <v>1207</v>
      </c>
      <c r="R428" s="345" t="s">
        <v>3993</v>
      </c>
      <c r="S428" s="340">
        <v>99999</v>
      </c>
      <c r="T428" s="340">
        <v>70</v>
      </c>
      <c r="U428" s="337"/>
      <c r="V428" s="346" t="s">
        <v>4046</v>
      </c>
      <c r="W428" s="318" t="s">
        <v>4054</v>
      </c>
    </row>
    <row r="429" spans="1:23">
      <c r="B429" s="282">
        <v>38504</v>
      </c>
      <c r="C429" s="283">
        <v>203850</v>
      </c>
      <c r="D429" s="283">
        <v>2</v>
      </c>
      <c r="E429" s="284">
        <v>70906</v>
      </c>
      <c r="F429" s="285" t="s">
        <v>596</v>
      </c>
      <c r="G429" s="286"/>
      <c r="H429" s="287">
        <v>58328.44</v>
      </c>
      <c r="K429" s="262"/>
      <c r="M429" s="262">
        <v>3855.33</v>
      </c>
      <c r="N429" s="262"/>
      <c r="O429" s="300">
        <v>203850</v>
      </c>
      <c r="P429" s="301" t="s">
        <v>3954</v>
      </c>
      <c r="Q429" s="302">
        <v>1166</v>
      </c>
      <c r="R429" s="303" t="s">
        <v>3969</v>
      </c>
      <c r="S429" s="291">
        <v>99999</v>
      </c>
      <c r="T429" s="291">
        <v>70</v>
      </c>
      <c r="U429" s="286"/>
      <c r="V429" s="304" t="s">
        <v>4044</v>
      </c>
    </row>
    <row r="430" spans="1:23">
      <c r="B430" s="282">
        <v>38504</v>
      </c>
      <c r="C430" s="283">
        <v>203850</v>
      </c>
      <c r="D430" s="283">
        <v>2</v>
      </c>
      <c r="E430" s="356">
        <v>70907</v>
      </c>
      <c r="F430" s="285" t="s">
        <v>597</v>
      </c>
      <c r="G430" s="286"/>
      <c r="H430" s="287">
        <v>10370.19</v>
      </c>
      <c r="K430" s="262"/>
      <c r="M430" s="262">
        <v>3855.33</v>
      </c>
      <c r="N430" s="262"/>
      <c r="O430" s="300">
        <v>203850</v>
      </c>
      <c r="P430" s="301" t="s">
        <v>3954</v>
      </c>
      <c r="Q430" s="302">
        <v>1207</v>
      </c>
      <c r="R430" s="303" t="s">
        <v>3993</v>
      </c>
      <c r="S430" s="291">
        <v>99999</v>
      </c>
      <c r="T430" s="291">
        <v>70</v>
      </c>
      <c r="U430" s="286"/>
      <c r="V430" s="304" t="s">
        <v>4047</v>
      </c>
      <c r="W430" s="261" t="s">
        <v>4078</v>
      </c>
    </row>
    <row r="431" spans="1:23" s="318" customFormat="1">
      <c r="A431" s="315"/>
      <c r="B431" s="316">
        <v>38504</v>
      </c>
      <c r="C431" s="317"/>
      <c r="D431" s="317">
        <v>1</v>
      </c>
      <c r="E431" s="335">
        <v>70908</v>
      </c>
      <c r="F431" s="336" t="s">
        <v>598</v>
      </c>
      <c r="G431" s="337"/>
      <c r="H431" s="338">
        <v>484744.62</v>
      </c>
      <c r="I431" s="341"/>
      <c r="J431" s="315"/>
      <c r="K431" s="341"/>
      <c r="L431" s="315"/>
      <c r="M431" s="341">
        <v>3729044.44</v>
      </c>
      <c r="N431" s="341"/>
      <c r="O431" s="342">
        <v>203850</v>
      </c>
      <c r="P431" s="343" t="s">
        <v>3954</v>
      </c>
      <c r="Q431" s="344">
        <v>1273</v>
      </c>
      <c r="R431" s="345" t="s">
        <v>3962</v>
      </c>
      <c r="S431" s="340">
        <v>99999</v>
      </c>
      <c r="T431" s="340">
        <v>70</v>
      </c>
      <c r="U431" s="337"/>
      <c r="V431" s="346" t="s">
        <v>4041</v>
      </c>
      <c r="W431" s="318" t="s">
        <v>4119</v>
      </c>
    </row>
    <row r="432" spans="1:23" s="334" customFormat="1">
      <c r="A432" s="319"/>
      <c r="B432" s="320">
        <v>38504</v>
      </c>
      <c r="C432" s="321">
        <v>203850</v>
      </c>
      <c r="D432" s="321">
        <v>2</v>
      </c>
      <c r="E432" s="322">
        <v>70910</v>
      </c>
      <c r="F432" s="323" t="s">
        <v>599</v>
      </c>
      <c r="G432" s="324"/>
      <c r="H432" s="325">
        <v>316149.15000000002</v>
      </c>
      <c r="I432" s="328"/>
      <c r="J432" s="319"/>
      <c r="K432" s="328"/>
      <c r="L432" s="319"/>
      <c r="M432" s="328">
        <v>3855.33</v>
      </c>
      <c r="N432" s="328"/>
      <c r="O432" s="329">
        <v>203850</v>
      </c>
      <c r="P432" s="330" t="s">
        <v>3954</v>
      </c>
      <c r="Q432" s="331">
        <v>1166</v>
      </c>
      <c r="R432" s="332" t="s">
        <v>3969</v>
      </c>
      <c r="S432" s="327">
        <v>99999</v>
      </c>
      <c r="T432" s="327">
        <v>70</v>
      </c>
      <c r="U432" s="324"/>
      <c r="V432" s="333" t="s">
        <v>4044</v>
      </c>
    </row>
    <row r="433" spans="1:23" s="334" customFormat="1">
      <c r="A433" s="319"/>
      <c r="B433" s="320">
        <v>38504</v>
      </c>
      <c r="C433" s="321">
        <v>203850</v>
      </c>
      <c r="D433" s="321">
        <v>2</v>
      </c>
      <c r="E433" s="322">
        <v>70911</v>
      </c>
      <c r="F433" s="323" t="s">
        <v>600</v>
      </c>
      <c r="G433" s="324"/>
      <c r="H433" s="325">
        <v>16413.87</v>
      </c>
      <c r="I433" s="328"/>
      <c r="J433" s="319"/>
      <c r="K433" s="328"/>
      <c r="L433" s="319"/>
      <c r="M433" s="328"/>
      <c r="N433" s="328">
        <v>3596</v>
      </c>
      <c r="O433" s="329">
        <v>203850</v>
      </c>
      <c r="P433" s="330" t="s">
        <v>3954</v>
      </c>
      <c r="Q433" s="331">
        <v>1187</v>
      </c>
      <c r="R433" s="332" t="s">
        <v>3977</v>
      </c>
      <c r="S433" s="327">
        <v>99999</v>
      </c>
      <c r="T433" s="327">
        <v>70</v>
      </c>
      <c r="U433" s="324"/>
      <c r="V433" s="333" t="s">
        <v>4044</v>
      </c>
    </row>
    <row r="434" spans="1:23">
      <c r="B434" s="282">
        <v>38504</v>
      </c>
      <c r="C434" s="283">
        <v>203850</v>
      </c>
      <c r="D434" s="283">
        <v>2</v>
      </c>
      <c r="E434" s="356">
        <v>70914</v>
      </c>
      <c r="F434" s="285" t="s">
        <v>602</v>
      </c>
      <c r="G434" s="286"/>
      <c r="H434" s="287">
        <v>457351.8</v>
      </c>
      <c r="K434" s="262"/>
      <c r="M434" s="262">
        <v>5422.55</v>
      </c>
      <c r="N434" s="262"/>
      <c r="O434" s="300">
        <v>203850</v>
      </c>
      <c r="P434" s="301" t="s">
        <v>3954</v>
      </c>
      <c r="Q434" s="302">
        <v>1370</v>
      </c>
      <c r="R434" s="303" t="s">
        <v>4028</v>
      </c>
      <c r="S434" s="291">
        <v>99999</v>
      </c>
      <c r="T434" s="291">
        <v>70</v>
      </c>
      <c r="U434" s="286"/>
      <c r="V434" s="304" t="s">
        <v>4044</v>
      </c>
      <c r="W434" s="261" t="s">
        <v>4120</v>
      </c>
    </row>
    <row r="435" spans="1:23" s="318" customFormat="1">
      <c r="A435" s="315"/>
      <c r="B435" s="316">
        <v>38504</v>
      </c>
      <c r="C435" s="317">
        <v>203850</v>
      </c>
      <c r="D435" s="317">
        <v>2</v>
      </c>
      <c r="E435" s="335">
        <v>70916</v>
      </c>
      <c r="F435" s="336" t="s">
        <v>603</v>
      </c>
      <c r="G435" s="337"/>
      <c r="H435" s="338">
        <v>16674.330000000002</v>
      </c>
      <c r="I435" s="341"/>
      <c r="J435" s="315"/>
      <c r="K435" s="341"/>
      <c r="L435" s="315"/>
      <c r="M435" s="341">
        <v>4158.75</v>
      </c>
      <c r="N435" s="341"/>
      <c r="O435" s="342">
        <v>203850</v>
      </c>
      <c r="P435" s="343" t="s">
        <v>3954</v>
      </c>
      <c r="Q435" s="344">
        <v>1367</v>
      </c>
      <c r="R435" s="345" t="s">
        <v>3984</v>
      </c>
      <c r="S435" s="340">
        <v>99999</v>
      </c>
      <c r="T435" s="340">
        <v>70</v>
      </c>
      <c r="U435" s="337"/>
      <c r="V435" s="346" t="s">
        <v>4048</v>
      </c>
    </row>
    <row r="436" spans="1:23" s="318" customFormat="1">
      <c r="A436" s="315"/>
      <c r="B436" s="316">
        <v>38504</v>
      </c>
      <c r="C436" s="317"/>
      <c r="D436" s="317">
        <v>1</v>
      </c>
      <c r="E436" s="335">
        <v>70917</v>
      </c>
      <c r="F436" s="336" t="s">
        <v>604</v>
      </c>
      <c r="G436" s="337"/>
      <c r="H436" s="338">
        <v>305768.08</v>
      </c>
      <c r="I436" s="341"/>
      <c r="J436" s="315"/>
      <c r="K436" s="341"/>
      <c r="L436" s="315"/>
      <c r="M436" s="341">
        <v>551833.91</v>
      </c>
      <c r="N436" s="341"/>
      <c r="O436" s="342">
        <v>203850</v>
      </c>
      <c r="P436" s="343" t="s">
        <v>3954</v>
      </c>
      <c r="Q436" s="344">
        <v>1275</v>
      </c>
      <c r="R436" s="345" t="s">
        <v>3964</v>
      </c>
      <c r="S436" s="340">
        <v>99999</v>
      </c>
      <c r="T436" s="340">
        <v>70</v>
      </c>
      <c r="U436" s="337"/>
      <c r="V436" s="346" t="s">
        <v>4048</v>
      </c>
    </row>
    <row r="437" spans="1:23" s="318" customFormat="1">
      <c r="A437" s="315"/>
      <c r="B437" s="316">
        <v>38504</v>
      </c>
      <c r="C437" s="317">
        <v>203850</v>
      </c>
      <c r="D437" s="317">
        <v>2</v>
      </c>
      <c r="E437" s="335">
        <v>70918</v>
      </c>
      <c r="F437" s="336" t="s">
        <v>605</v>
      </c>
      <c r="G437" s="337"/>
      <c r="H437" s="338">
        <v>16325.62</v>
      </c>
      <c r="I437" s="341"/>
      <c r="J437" s="315"/>
      <c r="K437" s="341"/>
      <c r="L437" s="315"/>
      <c r="M437" s="341">
        <v>18596.05</v>
      </c>
      <c r="N437" s="341"/>
      <c r="O437" s="342">
        <v>203850</v>
      </c>
      <c r="P437" s="343" t="s">
        <v>3954</v>
      </c>
      <c r="Q437" s="344">
        <v>1368</v>
      </c>
      <c r="R437" s="345" t="s">
        <v>3985</v>
      </c>
      <c r="S437" s="340">
        <v>99999</v>
      </c>
      <c r="T437" s="340">
        <v>70</v>
      </c>
      <c r="U437" s="337"/>
      <c r="V437" s="346" t="s">
        <v>4048</v>
      </c>
    </row>
    <row r="438" spans="1:23">
      <c r="B438" s="282">
        <v>38504</v>
      </c>
      <c r="C438" s="283">
        <v>203850</v>
      </c>
      <c r="D438" s="283">
        <v>2</v>
      </c>
      <c r="E438" s="356">
        <v>70919</v>
      </c>
      <c r="F438" s="285" t="s">
        <v>606</v>
      </c>
      <c r="G438" s="286"/>
      <c r="H438" s="287">
        <v>16340.84</v>
      </c>
      <c r="K438" s="262"/>
      <c r="M438" s="262"/>
      <c r="N438" s="262">
        <v>6974.6</v>
      </c>
      <c r="O438" s="300">
        <v>203850</v>
      </c>
      <c r="P438" s="301" t="s">
        <v>3954</v>
      </c>
      <c r="Q438" s="302">
        <v>1259</v>
      </c>
      <c r="R438" s="303" t="s">
        <v>3976</v>
      </c>
      <c r="S438" s="291">
        <v>99999</v>
      </c>
      <c r="T438" s="291">
        <v>70</v>
      </c>
      <c r="U438" s="286"/>
      <c r="V438" s="304" t="s">
        <v>4044</v>
      </c>
      <c r="W438" s="261" t="s">
        <v>4120</v>
      </c>
    </row>
    <row r="439" spans="1:23">
      <c r="B439" s="282">
        <v>38504</v>
      </c>
      <c r="C439" s="283">
        <v>203850</v>
      </c>
      <c r="D439" s="283">
        <v>2</v>
      </c>
      <c r="E439" s="356">
        <v>70921</v>
      </c>
      <c r="F439" s="285" t="s">
        <v>607</v>
      </c>
      <c r="G439" s="286"/>
      <c r="H439" s="287">
        <v>590344.17000000004</v>
      </c>
      <c r="K439" s="262"/>
      <c r="M439" s="262"/>
      <c r="N439" s="262">
        <v>23482.85</v>
      </c>
      <c r="O439" s="300">
        <v>203850</v>
      </c>
      <c r="P439" s="301" t="s">
        <v>3954</v>
      </c>
      <c r="Q439" s="302">
        <v>1272</v>
      </c>
      <c r="R439" s="303" t="s">
        <v>3974</v>
      </c>
      <c r="S439" s="291">
        <v>99999</v>
      </c>
      <c r="T439" s="291">
        <v>70</v>
      </c>
      <c r="U439" s="286"/>
      <c r="V439" s="304" t="s">
        <v>4044</v>
      </c>
      <c r="W439" s="261" t="s">
        <v>4120</v>
      </c>
    </row>
    <row r="440" spans="1:23" s="334" customFormat="1">
      <c r="A440" s="319"/>
      <c r="B440" s="320">
        <v>38504</v>
      </c>
      <c r="C440" s="321"/>
      <c r="D440" s="321">
        <v>1</v>
      </c>
      <c r="E440" s="322">
        <v>70922</v>
      </c>
      <c r="F440" s="323" t="s">
        <v>608</v>
      </c>
      <c r="G440" s="324"/>
      <c r="H440" s="325">
        <v>16816.34</v>
      </c>
      <c r="I440" s="328"/>
      <c r="J440" s="319"/>
      <c r="K440" s="328"/>
      <c r="L440" s="319"/>
      <c r="M440" s="328">
        <v>106138.39</v>
      </c>
      <c r="N440" s="328"/>
      <c r="O440" s="329">
        <v>203850</v>
      </c>
      <c r="P440" s="330" t="s">
        <v>3954</v>
      </c>
      <c r="Q440" s="331">
        <v>1275</v>
      </c>
      <c r="R440" s="332" t="s">
        <v>3964</v>
      </c>
      <c r="S440" s="327">
        <v>99999</v>
      </c>
      <c r="T440" s="327">
        <v>70</v>
      </c>
      <c r="U440" s="324"/>
      <c r="V440" s="333" t="s">
        <v>4044</v>
      </c>
    </row>
    <row r="441" spans="1:23" s="318" customFormat="1">
      <c r="A441" s="315"/>
      <c r="B441" s="316">
        <v>38504</v>
      </c>
      <c r="C441" s="317">
        <v>203850</v>
      </c>
      <c r="D441" s="317">
        <v>2</v>
      </c>
      <c r="E441" s="335">
        <v>70923</v>
      </c>
      <c r="F441" s="336" t="s">
        <v>609</v>
      </c>
      <c r="G441" s="337"/>
      <c r="H441" s="338">
        <v>6776.63</v>
      </c>
      <c r="I441" s="341"/>
      <c r="J441" s="315"/>
      <c r="K441" s="341"/>
      <c r="L441" s="315"/>
      <c r="M441" s="341"/>
      <c r="N441" s="341">
        <v>5824</v>
      </c>
      <c r="O441" s="342">
        <v>203850</v>
      </c>
      <c r="P441" s="343" t="s">
        <v>3954</v>
      </c>
      <c r="Q441" s="344">
        <v>1368</v>
      </c>
      <c r="R441" s="345" t="s">
        <v>3985</v>
      </c>
      <c r="S441" s="340">
        <v>99999</v>
      </c>
      <c r="T441" s="340">
        <v>70</v>
      </c>
      <c r="U441" s="337"/>
      <c r="V441" s="346" t="s">
        <v>4048</v>
      </c>
      <c r="W441" s="318" t="s">
        <v>4052</v>
      </c>
    </row>
    <row r="442" spans="1:23">
      <c r="B442" s="282">
        <v>38504</v>
      </c>
      <c r="C442" s="283">
        <v>203850</v>
      </c>
      <c r="D442" s="283">
        <v>2</v>
      </c>
      <c r="E442" s="356">
        <v>70925</v>
      </c>
      <c r="F442" s="285" t="s">
        <v>610</v>
      </c>
      <c r="G442" s="286"/>
      <c r="H442" s="287">
        <v>14784.99</v>
      </c>
      <c r="K442" s="262"/>
      <c r="M442" s="262">
        <v>61071</v>
      </c>
      <c r="N442" s="262"/>
      <c r="O442" s="300">
        <v>203850</v>
      </c>
      <c r="P442" s="301" t="s">
        <v>3954</v>
      </c>
      <c r="Q442" s="302">
        <v>1283</v>
      </c>
      <c r="R442" s="303" t="s">
        <v>3963</v>
      </c>
      <c r="S442" s="291">
        <v>99999</v>
      </c>
      <c r="T442" s="291">
        <v>70</v>
      </c>
      <c r="U442" s="286"/>
      <c r="V442" s="304" t="s">
        <v>4044</v>
      </c>
      <c r="W442" s="261" t="s">
        <v>4120</v>
      </c>
    </row>
    <row r="443" spans="1:23">
      <c r="B443" s="282">
        <v>38504</v>
      </c>
      <c r="C443" s="283">
        <v>203850</v>
      </c>
      <c r="D443" s="283">
        <v>2</v>
      </c>
      <c r="E443" s="356">
        <v>70926</v>
      </c>
      <c r="F443" s="285" t="s">
        <v>611</v>
      </c>
      <c r="G443" s="286"/>
      <c r="H443" s="287">
        <v>83562.100000000006</v>
      </c>
      <c r="K443" s="262"/>
      <c r="M443" s="262"/>
      <c r="N443" s="262">
        <v>13407.38</v>
      </c>
      <c r="O443" s="300">
        <v>203850</v>
      </c>
      <c r="P443" s="301" t="s">
        <v>3954</v>
      </c>
      <c r="Q443" s="302">
        <v>1367</v>
      </c>
      <c r="R443" s="303" t="s">
        <v>3984</v>
      </c>
      <c r="S443" s="291">
        <v>99999</v>
      </c>
      <c r="T443" s="291">
        <v>70</v>
      </c>
      <c r="U443" s="286"/>
      <c r="V443" s="304" t="s">
        <v>4044</v>
      </c>
      <c r="W443" s="261" t="s">
        <v>4120</v>
      </c>
    </row>
    <row r="444" spans="1:23">
      <c r="B444" s="282">
        <v>38869</v>
      </c>
      <c r="C444" s="283">
        <v>203850</v>
      </c>
      <c r="D444" s="283">
        <v>2</v>
      </c>
      <c r="E444" s="284">
        <v>70990</v>
      </c>
      <c r="F444" s="285" t="s">
        <v>618</v>
      </c>
      <c r="G444" s="286"/>
      <c r="H444" s="287">
        <v>21780.62</v>
      </c>
      <c r="K444" s="262"/>
      <c r="M444" s="262">
        <v>68783.44</v>
      </c>
      <c r="N444" s="262"/>
      <c r="O444" s="300">
        <v>203850</v>
      </c>
      <c r="P444" s="301" t="s">
        <v>3954</v>
      </c>
      <c r="Q444" s="302">
        <v>1300</v>
      </c>
      <c r="R444" s="303" t="s">
        <v>3965</v>
      </c>
      <c r="S444" s="291">
        <v>99999</v>
      </c>
      <c r="T444" s="291">
        <v>70</v>
      </c>
      <c r="U444" s="286"/>
      <c r="V444" s="304" t="s">
        <v>4037</v>
      </c>
      <c r="W444" s="261" t="s">
        <v>4078</v>
      </c>
    </row>
    <row r="445" spans="1:23" s="334" customFormat="1">
      <c r="A445" s="319"/>
      <c r="B445" s="320">
        <v>35048</v>
      </c>
      <c r="C445" s="321">
        <v>203865</v>
      </c>
      <c r="D445" s="321">
        <v>2</v>
      </c>
      <c r="E445" s="322">
        <v>63957</v>
      </c>
      <c r="F445" s="323" t="s">
        <v>2306</v>
      </c>
      <c r="G445" s="324"/>
      <c r="H445" s="325">
        <v>25000</v>
      </c>
      <c r="I445" s="328"/>
      <c r="J445" s="319"/>
      <c r="K445" s="319"/>
      <c r="L445" s="319"/>
      <c r="M445" s="328"/>
      <c r="N445" s="328"/>
      <c r="O445" s="329">
        <v>203865</v>
      </c>
      <c r="P445" s="330" t="s">
        <v>3957</v>
      </c>
      <c r="Q445" s="331">
        <v>1127</v>
      </c>
      <c r="R445" s="332" t="s">
        <v>4006</v>
      </c>
      <c r="S445" s="327">
        <v>99999</v>
      </c>
      <c r="T445" s="327">
        <v>70</v>
      </c>
      <c r="U445" s="324"/>
      <c r="V445" s="333" t="s">
        <v>4044</v>
      </c>
    </row>
    <row r="446" spans="1:23" s="334" customFormat="1">
      <c r="A446" s="319"/>
      <c r="B446" s="320">
        <v>35048</v>
      </c>
      <c r="C446" s="321">
        <v>203865</v>
      </c>
      <c r="D446" s="321">
        <v>2</v>
      </c>
      <c r="E446" s="322">
        <v>63959</v>
      </c>
      <c r="F446" s="323" t="s">
        <v>2037</v>
      </c>
      <c r="G446" s="324"/>
      <c r="H446" s="325">
        <v>41710</v>
      </c>
      <c r="I446" s="328"/>
      <c r="J446" s="319"/>
      <c r="K446" s="319"/>
      <c r="L446" s="319"/>
      <c r="M446" s="328"/>
      <c r="N446" s="328"/>
      <c r="O446" s="329">
        <v>203865</v>
      </c>
      <c r="P446" s="330" t="s">
        <v>3957</v>
      </c>
      <c r="Q446" s="331">
        <v>1187</v>
      </c>
      <c r="R446" s="332" t="s">
        <v>3977</v>
      </c>
      <c r="S446" s="327">
        <v>99999</v>
      </c>
      <c r="T446" s="327">
        <v>70</v>
      </c>
      <c r="U446" s="324"/>
      <c r="V446" s="333" t="s">
        <v>4044</v>
      </c>
    </row>
    <row r="447" spans="1:23" s="334" customFormat="1">
      <c r="A447" s="319"/>
      <c r="B447" s="320">
        <v>35048</v>
      </c>
      <c r="C447" s="321">
        <v>203865</v>
      </c>
      <c r="D447" s="321">
        <v>2</v>
      </c>
      <c r="E447" s="322">
        <v>63960</v>
      </c>
      <c r="F447" s="323" t="s">
        <v>1958</v>
      </c>
      <c r="G447" s="324"/>
      <c r="H447" s="325">
        <v>2279</v>
      </c>
      <c r="I447" s="328"/>
      <c r="J447" s="319"/>
      <c r="K447" s="328">
        <v>6000</v>
      </c>
      <c r="L447" s="319" t="s">
        <v>1330</v>
      </c>
      <c r="M447" s="328"/>
      <c r="N447" s="328"/>
      <c r="O447" s="329">
        <v>203865</v>
      </c>
      <c r="P447" s="330" t="s">
        <v>3957</v>
      </c>
      <c r="Q447" s="331">
        <v>1259</v>
      </c>
      <c r="R447" s="332" t="s">
        <v>3976</v>
      </c>
      <c r="S447" s="327">
        <v>99999</v>
      </c>
      <c r="T447" s="327">
        <v>70</v>
      </c>
      <c r="U447" s="324"/>
      <c r="V447" s="333" t="s">
        <v>4044</v>
      </c>
    </row>
    <row r="448" spans="1:23" s="334" customFormat="1">
      <c r="A448" s="319"/>
      <c r="B448" s="320">
        <v>35048</v>
      </c>
      <c r="C448" s="321">
        <v>203865</v>
      </c>
      <c r="D448" s="321">
        <v>2</v>
      </c>
      <c r="E448" s="322">
        <v>63962</v>
      </c>
      <c r="F448" s="323" t="s">
        <v>2711</v>
      </c>
      <c r="G448" s="324"/>
      <c r="H448" s="325">
        <v>5000</v>
      </c>
      <c r="I448" s="328"/>
      <c r="J448" s="319"/>
      <c r="K448" s="328">
        <v>2500</v>
      </c>
      <c r="L448" s="319" t="s">
        <v>1330</v>
      </c>
      <c r="M448" s="328"/>
      <c r="N448" s="328"/>
      <c r="O448" s="329">
        <v>203865</v>
      </c>
      <c r="P448" s="330" t="s">
        <v>3957</v>
      </c>
      <c r="Q448" s="331">
        <v>1259</v>
      </c>
      <c r="R448" s="332" t="s">
        <v>3976</v>
      </c>
      <c r="S448" s="327">
        <v>99999</v>
      </c>
      <c r="T448" s="327">
        <v>70</v>
      </c>
      <c r="U448" s="324"/>
      <c r="V448" s="333" t="s">
        <v>4044</v>
      </c>
    </row>
    <row r="449" spans="1:22" s="334" customFormat="1">
      <c r="A449" s="319"/>
      <c r="B449" s="320">
        <v>35048</v>
      </c>
      <c r="C449" s="321">
        <v>203865</v>
      </c>
      <c r="D449" s="321">
        <v>2</v>
      </c>
      <c r="E449" s="322">
        <v>63964</v>
      </c>
      <c r="F449" s="323" t="s">
        <v>1964</v>
      </c>
      <c r="G449" s="324"/>
      <c r="H449" s="325">
        <v>3000</v>
      </c>
      <c r="I449" s="328"/>
      <c r="J449" s="319"/>
      <c r="K449" s="319"/>
      <c r="L449" s="319"/>
      <c r="M449" s="328"/>
      <c r="N449" s="328"/>
      <c r="O449" s="329">
        <v>203865</v>
      </c>
      <c r="P449" s="330" t="s">
        <v>3957</v>
      </c>
      <c r="Q449" s="331">
        <v>1367</v>
      </c>
      <c r="R449" s="332" t="s">
        <v>3984</v>
      </c>
      <c r="S449" s="327">
        <v>99999</v>
      </c>
      <c r="T449" s="327">
        <v>70</v>
      </c>
      <c r="U449" s="324"/>
      <c r="V449" s="333" t="s">
        <v>4044</v>
      </c>
    </row>
    <row r="450" spans="1:22" s="334" customFormat="1">
      <c r="A450" s="319"/>
      <c r="B450" s="320">
        <v>35048</v>
      </c>
      <c r="C450" s="321"/>
      <c r="D450" s="321">
        <v>1</v>
      </c>
      <c r="E450" s="322">
        <v>64675</v>
      </c>
      <c r="F450" s="323" t="s">
        <v>267</v>
      </c>
      <c r="G450" s="324"/>
      <c r="H450" s="325">
        <v>60000</v>
      </c>
      <c r="I450" s="328"/>
      <c r="J450" s="319"/>
      <c r="K450" s="319"/>
      <c r="L450" s="319"/>
      <c r="M450" s="328"/>
      <c r="N450" s="328"/>
      <c r="O450" s="329">
        <v>203865</v>
      </c>
      <c r="P450" s="330" t="s">
        <v>3957</v>
      </c>
      <c r="Q450" s="331">
        <v>1147</v>
      </c>
      <c r="R450" s="332" t="s">
        <v>4007</v>
      </c>
      <c r="S450" s="327">
        <v>99999</v>
      </c>
      <c r="T450" s="327">
        <v>70</v>
      </c>
      <c r="U450" s="324"/>
      <c r="V450" s="333" t="s">
        <v>4044</v>
      </c>
    </row>
    <row r="451" spans="1:22" s="318" customFormat="1">
      <c r="A451" s="315"/>
      <c r="B451" s="316">
        <v>35048</v>
      </c>
      <c r="C451" s="317">
        <v>203865</v>
      </c>
      <c r="D451" s="317">
        <v>2</v>
      </c>
      <c r="E451" s="335">
        <v>64687</v>
      </c>
      <c r="F451" s="336" t="s">
        <v>2041</v>
      </c>
      <c r="G451" s="337"/>
      <c r="H451" s="338">
        <v>46000</v>
      </c>
      <c r="I451" s="341"/>
      <c r="J451" s="315"/>
      <c r="K451" s="315"/>
      <c r="L451" s="315"/>
      <c r="M451" s="341"/>
      <c r="N451" s="341"/>
      <c r="O451" s="342">
        <v>203865</v>
      </c>
      <c r="P451" s="343" t="s">
        <v>3957</v>
      </c>
      <c r="Q451" s="344">
        <v>1239</v>
      </c>
      <c r="R451" s="345" t="s">
        <v>3981</v>
      </c>
      <c r="S451" s="340">
        <v>99999</v>
      </c>
      <c r="T451" s="340">
        <v>70</v>
      </c>
      <c r="U451" s="337"/>
      <c r="V451" s="346" t="s">
        <v>4047</v>
      </c>
    </row>
    <row r="452" spans="1:22" s="334" customFormat="1">
      <c r="A452" s="319"/>
      <c r="B452" s="320">
        <v>35048</v>
      </c>
      <c r="C452" s="321"/>
      <c r="D452" s="321">
        <v>1</v>
      </c>
      <c r="E452" s="322">
        <v>65730</v>
      </c>
      <c r="F452" s="323" t="s">
        <v>681</v>
      </c>
      <c r="G452" s="324"/>
      <c r="H452" s="325">
        <v>125000</v>
      </c>
      <c r="I452" s="328"/>
      <c r="J452" s="319"/>
      <c r="K452" s="328">
        <v>11061.08</v>
      </c>
      <c r="L452" s="319" t="s">
        <v>1330</v>
      </c>
      <c r="M452" s="328"/>
      <c r="N452" s="328"/>
      <c r="O452" s="329">
        <v>203865</v>
      </c>
      <c r="P452" s="330" t="s">
        <v>3957</v>
      </c>
      <c r="Q452" s="331">
        <v>1275</v>
      </c>
      <c r="R452" s="332" t="s">
        <v>3964</v>
      </c>
      <c r="S452" s="327">
        <v>99999</v>
      </c>
      <c r="T452" s="327" t="s">
        <v>3945</v>
      </c>
      <c r="U452" s="324"/>
      <c r="V452" s="333" t="s">
        <v>4044</v>
      </c>
    </row>
    <row r="453" spans="1:22" s="334" customFormat="1">
      <c r="A453" s="319"/>
      <c r="B453" s="320">
        <v>35048</v>
      </c>
      <c r="C453" s="321"/>
      <c r="D453" s="321">
        <v>1</v>
      </c>
      <c r="E453" s="322">
        <v>65731</v>
      </c>
      <c r="F453" s="323" t="s">
        <v>2296</v>
      </c>
      <c r="G453" s="324"/>
      <c r="H453" s="325">
        <v>15000</v>
      </c>
      <c r="I453" s="328"/>
      <c r="J453" s="319"/>
      <c r="K453" s="319"/>
      <c r="L453" s="319"/>
      <c r="M453" s="328"/>
      <c r="N453" s="328"/>
      <c r="O453" s="329">
        <v>203865</v>
      </c>
      <c r="P453" s="330" t="s">
        <v>3957</v>
      </c>
      <c r="Q453" s="331">
        <v>1283</v>
      </c>
      <c r="R453" s="332" t="s">
        <v>3963</v>
      </c>
      <c r="S453" s="327">
        <v>99999</v>
      </c>
      <c r="T453" s="327" t="s">
        <v>3945</v>
      </c>
      <c r="U453" s="324"/>
      <c r="V453" s="333" t="s">
        <v>4044</v>
      </c>
    </row>
    <row r="454" spans="1:22" s="334" customFormat="1">
      <c r="A454" s="319"/>
      <c r="B454" s="320">
        <v>35048</v>
      </c>
      <c r="C454" s="321"/>
      <c r="D454" s="321">
        <v>1</v>
      </c>
      <c r="E454" s="322">
        <v>65732</v>
      </c>
      <c r="F454" s="323" t="s">
        <v>958</v>
      </c>
      <c r="G454" s="324"/>
      <c r="H454" s="325">
        <v>70534.06</v>
      </c>
      <c r="I454" s="328"/>
      <c r="J454" s="319"/>
      <c r="K454" s="319"/>
      <c r="L454" s="319"/>
      <c r="M454" s="328"/>
      <c r="N454" s="328"/>
      <c r="O454" s="329">
        <v>203865</v>
      </c>
      <c r="P454" s="330" t="s">
        <v>3957</v>
      </c>
      <c r="Q454" s="331">
        <v>1187</v>
      </c>
      <c r="R454" s="332" t="s">
        <v>3977</v>
      </c>
      <c r="S454" s="327">
        <v>99999</v>
      </c>
      <c r="T454" s="327" t="s">
        <v>3945</v>
      </c>
      <c r="U454" s="324"/>
      <c r="V454" s="333" t="s">
        <v>4044</v>
      </c>
    </row>
    <row r="455" spans="1:22" s="334" customFormat="1">
      <c r="A455" s="319"/>
      <c r="B455" s="320">
        <v>35048</v>
      </c>
      <c r="C455" s="321"/>
      <c r="D455" s="321">
        <v>1</v>
      </c>
      <c r="E455" s="322">
        <v>65733</v>
      </c>
      <c r="F455" s="323" t="s">
        <v>957</v>
      </c>
      <c r="G455" s="324"/>
      <c r="H455" s="325">
        <v>55000</v>
      </c>
      <c r="I455" s="328"/>
      <c r="J455" s="319"/>
      <c r="K455" s="328">
        <v>58880.56</v>
      </c>
      <c r="L455" s="319" t="s">
        <v>1330</v>
      </c>
      <c r="M455" s="328"/>
      <c r="N455" s="328"/>
      <c r="O455" s="329">
        <v>203865</v>
      </c>
      <c r="P455" s="330" t="s">
        <v>3957</v>
      </c>
      <c r="Q455" s="331">
        <v>1259</v>
      </c>
      <c r="R455" s="332" t="s">
        <v>3976</v>
      </c>
      <c r="S455" s="327">
        <v>99999</v>
      </c>
      <c r="T455" s="327" t="s">
        <v>3945</v>
      </c>
      <c r="U455" s="324"/>
      <c r="V455" s="333" t="s">
        <v>4044</v>
      </c>
    </row>
    <row r="456" spans="1:22" s="334" customFormat="1">
      <c r="A456" s="319"/>
      <c r="B456" s="320">
        <v>35048</v>
      </c>
      <c r="C456" s="321"/>
      <c r="D456" s="321">
        <v>1</v>
      </c>
      <c r="E456" s="322">
        <v>66423</v>
      </c>
      <c r="F456" s="323" t="s">
        <v>2085</v>
      </c>
      <c r="G456" s="324"/>
      <c r="H456" s="325">
        <v>2500</v>
      </c>
      <c r="I456" s="328"/>
      <c r="J456" s="319"/>
      <c r="K456" s="328">
        <v>11240.78</v>
      </c>
      <c r="L456" s="319" t="s">
        <v>1330</v>
      </c>
      <c r="M456" s="328"/>
      <c r="N456" s="328"/>
      <c r="O456" s="329">
        <v>203865</v>
      </c>
      <c r="P456" s="330" t="s">
        <v>3957</v>
      </c>
      <c r="Q456" s="331">
        <v>1367</v>
      </c>
      <c r="R456" s="332" t="s">
        <v>3984</v>
      </c>
      <c r="S456" s="327">
        <v>99999</v>
      </c>
      <c r="T456" s="327">
        <v>70</v>
      </c>
      <c r="U456" s="324"/>
      <c r="V456" s="333" t="s">
        <v>4044</v>
      </c>
    </row>
    <row r="457" spans="1:22" s="334" customFormat="1">
      <c r="A457" s="319"/>
      <c r="B457" s="320">
        <v>35048</v>
      </c>
      <c r="C457" s="321"/>
      <c r="D457" s="321">
        <v>1</v>
      </c>
      <c r="E457" s="322">
        <v>67509</v>
      </c>
      <c r="F457" s="323" t="s">
        <v>2314</v>
      </c>
      <c r="G457" s="324"/>
      <c r="H457" s="325">
        <v>35000</v>
      </c>
      <c r="I457" s="328"/>
      <c r="J457" s="319"/>
      <c r="K457" s="319"/>
      <c r="L457" s="319"/>
      <c r="M457" s="328"/>
      <c r="N457" s="328"/>
      <c r="O457" s="329">
        <v>203865</v>
      </c>
      <c r="P457" s="330" t="s">
        <v>3957</v>
      </c>
      <c r="Q457" s="331">
        <v>1022</v>
      </c>
      <c r="R457" s="332" t="s">
        <v>4008</v>
      </c>
      <c r="S457" s="327">
        <v>99999</v>
      </c>
      <c r="T457" s="327">
        <v>70</v>
      </c>
      <c r="U457" s="324"/>
      <c r="V457" s="333" t="s">
        <v>4044</v>
      </c>
    </row>
    <row r="458" spans="1:22" s="334" customFormat="1">
      <c r="A458" s="319"/>
      <c r="B458" s="320">
        <v>35048</v>
      </c>
      <c r="C458" s="321"/>
      <c r="D458" s="321">
        <v>1</v>
      </c>
      <c r="E458" s="322">
        <v>67510</v>
      </c>
      <c r="F458" s="323" t="s">
        <v>684</v>
      </c>
      <c r="G458" s="324"/>
      <c r="H458" s="325">
        <v>149500</v>
      </c>
      <c r="I458" s="328"/>
      <c r="J458" s="319"/>
      <c r="K458" s="319"/>
      <c r="L458" s="319"/>
      <c r="M458" s="328"/>
      <c r="N458" s="328"/>
      <c r="O458" s="329">
        <v>203865</v>
      </c>
      <c r="P458" s="330" t="s">
        <v>3957</v>
      </c>
      <c r="Q458" s="331">
        <v>1314</v>
      </c>
      <c r="R458" s="332" t="s">
        <v>4009</v>
      </c>
      <c r="S458" s="327">
        <v>99999</v>
      </c>
      <c r="T458" s="327">
        <v>70</v>
      </c>
      <c r="U458" s="324"/>
      <c r="V458" s="333" t="s">
        <v>4044</v>
      </c>
    </row>
    <row r="459" spans="1:22" s="334" customFormat="1">
      <c r="A459" s="319"/>
      <c r="B459" s="320">
        <v>35048</v>
      </c>
      <c r="C459" s="321"/>
      <c r="D459" s="321">
        <v>1</v>
      </c>
      <c r="E459" s="322">
        <v>67514</v>
      </c>
      <c r="F459" s="323" t="s">
        <v>2315</v>
      </c>
      <c r="G459" s="324"/>
      <c r="H459" s="325">
        <v>35000</v>
      </c>
      <c r="I459" s="328"/>
      <c r="J459" s="319"/>
      <c r="K459" s="319"/>
      <c r="L459" s="319"/>
      <c r="M459" s="328"/>
      <c r="N459" s="328"/>
      <c r="O459" s="329">
        <v>203865</v>
      </c>
      <c r="P459" s="330" t="s">
        <v>3957</v>
      </c>
      <c r="Q459" s="331">
        <v>1187</v>
      </c>
      <c r="R459" s="332" t="s">
        <v>3977</v>
      </c>
      <c r="S459" s="327">
        <v>99999</v>
      </c>
      <c r="T459" s="327">
        <v>70</v>
      </c>
      <c r="U459" s="324"/>
      <c r="V459" s="333" t="s">
        <v>4044</v>
      </c>
    </row>
    <row r="460" spans="1:22" s="318" customFormat="1">
      <c r="A460" s="315"/>
      <c r="B460" s="316">
        <v>35048</v>
      </c>
      <c r="C460" s="317"/>
      <c r="D460" s="317">
        <v>1</v>
      </c>
      <c r="E460" s="335">
        <v>67516</v>
      </c>
      <c r="F460" s="336" t="s">
        <v>2089</v>
      </c>
      <c r="G460" s="337"/>
      <c r="H460" s="338">
        <v>6000</v>
      </c>
      <c r="I460" s="341"/>
      <c r="J460" s="315"/>
      <c r="K460" s="315"/>
      <c r="L460" s="315"/>
      <c r="M460" s="341"/>
      <c r="N460" s="341"/>
      <c r="O460" s="342">
        <v>203865</v>
      </c>
      <c r="P460" s="343" t="s">
        <v>3957</v>
      </c>
      <c r="Q460" s="344">
        <v>1281</v>
      </c>
      <c r="R460" s="345" t="s">
        <v>3973</v>
      </c>
      <c r="S460" s="340">
        <v>99999</v>
      </c>
      <c r="T460" s="340">
        <v>70</v>
      </c>
      <c r="U460" s="337"/>
      <c r="V460" s="346" t="s">
        <v>4046</v>
      </c>
    </row>
    <row r="461" spans="1:22" s="318" customFormat="1">
      <c r="A461" s="315"/>
      <c r="B461" s="316">
        <v>35048</v>
      </c>
      <c r="C461" s="317"/>
      <c r="D461" s="317">
        <v>1</v>
      </c>
      <c r="E461" s="335">
        <v>67517</v>
      </c>
      <c r="F461" s="336" t="s">
        <v>2086</v>
      </c>
      <c r="G461" s="337"/>
      <c r="H461" s="338">
        <v>2500</v>
      </c>
      <c r="I461" s="341"/>
      <c r="J461" s="315"/>
      <c r="K461" s="315"/>
      <c r="L461" s="315"/>
      <c r="M461" s="341"/>
      <c r="N461" s="341"/>
      <c r="O461" s="342">
        <v>203865</v>
      </c>
      <c r="P461" s="343" t="s">
        <v>3957</v>
      </c>
      <c r="Q461" s="344">
        <v>1283</v>
      </c>
      <c r="R461" s="345" t="s">
        <v>3963</v>
      </c>
      <c r="S461" s="340">
        <v>99999</v>
      </c>
      <c r="T461" s="340">
        <v>70</v>
      </c>
      <c r="U461" s="337"/>
      <c r="V461" s="346" t="s">
        <v>4046</v>
      </c>
    </row>
    <row r="462" spans="1:22" s="318" customFormat="1">
      <c r="A462" s="315"/>
      <c r="B462" s="316">
        <v>35048</v>
      </c>
      <c r="C462" s="317">
        <v>203865</v>
      </c>
      <c r="D462" s="317">
        <v>2</v>
      </c>
      <c r="E462" s="335">
        <v>67518</v>
      </c>
      <c r="F462" s="336" t="s">
        <v>2009</v>
      </c>
      <c r="G462" s="337"/>
      <c r="H462" s="338">
        <v>7500</v>
      </c>
      <c r="I462" s="341"/>
      <c r="J462" s="315"/>
      <c r="K462" s="315"/>
      <c r="L462" s="315"/>
      <c r="M462" s="341"/>
      <c r="N462" s="341"/>
      <c r="O462" s="342">
        <v>203865</v>
      </c>
      <c r="P462" s="343" t="s">
        <v>3957</v>
      </c>
      <c r="Q462" s="344">
        <v>1283</v>
      </c>
      <c r="R462" s="345" t="s">
        <v>3963</v>
      </c>
      <c r="S462" s="340">
        <v>99999</v>
      </c>
      <c r="T462" s="340">
        <v>70</v>
      </c>
      <c r="U462" s="337"/>
      <c r="V462" s="346" t="s">
        <v>4046</v>
      </c>
    </row>
    <row r="463" spans="1:22" s="318" customFormat="1">
      <c r="A463" s="315"/>
      <c r="B463" s="316">
        <v>35048</v>
      </c>
      <c r="C463" s="317">
        <v>203865</v>
      </c>
      <c r="D463" s="317">
        <v>2</v>
      </c>
      <c r="E463" s="335">
        <v>68174</v>
      </c>
      <c r="F463" s="336" t="s">
        <v>2298</v>
      </c>
      <c r="G463" s="337"/>
      <c r="H463" s="338">
        <v>15000</v>
      </c>
      <c r="I463" s="341"/>
      <c r="J463" s="315"/>
      <c r="K463" s="341">
        <v>27400</v>
      </c>
      <c r="L463" s="315" t="s">
        <v>1330</v>
      </c>
      <c r="M463" s="341"/>
      <c r="N463" s="341"/>
      <c r="O463" s="342">
        <v>203865</v>
      </c>
      <c r="P463" s="343" t="s">
        <v>3957</v>
      </c>
      <c r="Q463" s="344">
        <v>1273</v>
      </c>
      <c r="R463" s="345" t="s">
        <v>3962</v>
      </c>
      <c r="S463" s="340">
        <v>99999</v>
      </c>
      <c r="T463" s="340">
        <v>70</v>
      </c>
      <c r="U463" s="337"/>
      <c r="V463" s="346" t="s">
        <v>4046</v>
      </c>
    </row>
    <row r="464" spans="1:22" s="334" customFormat="1">
      <c r="A464" s="319"/>
      <c r="B464" s="320">
        <v>35048</v>
      </c>
      <c r="C464" s="321"/>
      <c r="D464" s="321">
        <v>1</v>
      </c>
      <c r="E464" s="322">
        <v>68181</v>
      </c>
      <c r="F464" s="323" t="s">
        <v>2092</v>
      </c>
      <c r="G464" s="324"/>
      <c r="H464" s="325">
        <v>15000</v>
      </c>
      <c r="I464" s="328"/>
      <c r="J464" s="319"/>
      <c r="K464" s="319"/>
      <c r="L464" s="319"/>
      <c r="M464" s="328"/>
      <c r="N464" s="328"/>
      <c r="O464" s="329">
        <v>203865</v>
      </c>
      <c r="P464" s="330" t="s">
        <v>3957</v>
      </c>
      <c r="Q464" s="331">
        <v>1272</v>
      </c>
      <c r="R464" s="332" t="s">
        <v>3974</v>
      </c>
      <c r="S464" s="327">
        <v>99999</v>
      </c>
      <c r="T464" s="327">
        <v>70</v>
      </c>
      <c r="U464" s="324"/>
      <c r="V464" s="333" t="s">
        <v>4044</v>
      </c>
    </row>
    <row r="465" spans="1:23">
      <c r="B465" s="282">
        <v>35048</v>
      </c>
      <c r="C465" s="283"/>
      <c r="D465" s="283">
        <v>1</v>
      </c>
      <c r="E465" s="356">
        <v>68182</v>
      </c>
      <c r="F465" s="285" t="s">
        <v>680</v>
      </c>
      <c r="G465" s="286"/>
      <c r="H465" s="287">
        <v>125000</v>
      </c>
      <c r="M465" s="262"/>
      <c r="N465" s="262"/>
      <c r="O465" s="300">
        <v>203865</v>
      </c>
      <c r="P465" s="301" t="s">
        <v>3957</v>
      </c>
      <c r="Q465" s="302">
        <v>1166</v>
      </c>
      <c r="R465" s="303" t="s">
        <v>3969</v>
      </c>
      <c r="S465" s="291">
        <v>99999</v>
      </c>
      <c r="T465" s="291">
        <v>70</v>
      </c>
      <c r="U465" s="286"/>
      <c r="V465" s="304" t="s">
        <v>4044</v>
      </c>
      <c r="W465" s="261" t="s">
        <v>4131</v>
      </c>
    </row>
    <row r="466" spans="1:23" s="334" customFormat="1">
      <c r="A466" s="319"/>
      <c r="B466" s="320">
        <v>35048</v>
      </c>
      <c r="C466" s="321"/>
      <c r="D466" s="321">
        <v>1</v>
      </c>
      <c r="E466" s="322">
        <v>68183</v>
      </c>
      <c r="F466" s="323" t="s">
        <v>265</v>
      </c>
      <c r="G466" s="324"/>
      <c r="H466" s="325">
        <v>50000</v>
      </c>
      <c r="I466" s="328"/>
      <c r="J466" s="319"/>
      <c r="K466" s="328">
        <v>19994.28</v>
      </c>
      <c r="L466" s="319" t="s">
        <v>1330</v>
      </c>
      <c r="M466" s="328"/>
      <c r="N466" s="328"/>
      <c r="O466" s="329">
        <v>203865</v>
      </c>
      <c r="P466" s="330" t="s">
        <v>3957</v>
      </c>
      <c r="Q466" s="331" t="s">
        <v>3945</v>
      </c>
      <c r="R466" s="332" t="s">
        <v>3945</v>
      </c>
      <c r="S466" s="327">
        <v>99999</v>
      </c>
      <c r="T466" s="327" t="s">
        <v>3945</v>
      </c>
      <c r="U466" s="327" t="s">
        <v>3946</v>
      </c>
      <c r="V466" s="333" t="s">
        <v>4044</v>
      </c>
    </row>
    <row r="467" spans="1:23" s="334" customFormat="1">
      <c r="A467" s="319"/>
      <c r="B467" s="320">
        <v>35048</v>
      </c>
      <c r="C467" s="321"/>
      <c r="D467" s="321">
        <v>1</v>
      </c>
      <c r="E467" s="322">
        <v>68184</v>
      </c>
      <c r="F467" s="323" t="s">
        <v>1121</v>
      </c>
      <c r="G467" s="324"/>
      <c r="H467" s="325">
        <v>75000</v>
      </c>
      <c r="I467" s="328"/>
      <c r="J467" s="319"/>
      <c r="K467" s="328">
        <v>277036.86</v>
      </c>
      <c r="L467" s="319" t="s">
        <v>1330</v>
      </c>
      <c r="M467" s="328"/>
      <c r="N467" s="328"/>
      <c r="O467" s="329">
        <v>203865</v>
      </c>
      <c r="P467" s="330" t="s">
        <v>3957</v>
      </c>
      <c r="Q467" s="331" t="s">
        <v>3945</v>
      </c>
      <c r="R467" s="332" t="s">
        <v>3945</v>
      </c>
      <c r="S467" s="327">
        <v>99999</v>
      </c>
      <c r="T467" s="327">
        <v>70</v>
      </c>
      <c r="U467" s="327" t="s">
        <v>3946</v>
      </c>
      <c r="V467" s="333" t="s">
        <v>4044</v>
      </c>
    </row>
    <row r="468" spans="1:23" s="334" customFormat="1">
      <c r="A468" s="319"/>
      <c r="B468" s="320">
        <v>35048</v>
      </c>
      <c r="C468" s="321">
        <v>203865</v>
      </c>
      <c r="D468" s="321">
        <v>2</v>
      </c>
      <c r="E468" s="322">
        <v>68185</v>
      </c>
      <c r="F468" s="323" t="s">
        <v>2095</v>
      </c>
      <c r="G468" s="324"/>
      <c r="H468" s="325">
        <v>35000</v>
      </c>
      <c r="I468" s="328"/>
      <c r="J468" s="319"/>
      <c r="K468" s="328">
        <v>1100.67</v>
      </c>
      <c r="L468" s="319" t="s">
        <v>1330</v>
      </c>
      <c r="M468" s="328"/>
      <c r="N468" s="328"/>
      <c r="O468" s="329">
        <v>203865</v>
      </c>
      <c r="P468" s="330" t="s">
        <v>3957</v>
      </c>
      <c r="Q468" s="331">
        <v>1166</v>
      </c>
      <c r="R468" s="332" t="s">
        <v>3969</v>
      </c>
      <c r="S468" s="327">
        <v>99999</v>
      </c>
      <c r="T468" s="327">
        <v>70</v>
      </c>
      <c r="U468" s="324"/>
      <c r="V468" s="333" t="s">
        <v>4044</v>
      </c>
    </row>
    <row r="469" spans="1:23" s="334" customFormat="1">
      <c r="A469" s="319"/>
      <c r="B469" s="320">
        <v>35048</v>
      </c>
      <c r="C469" s="321">
        <v>203865</v>
      </c>
      <c r="D469" s="321">
        <v>2</v>
      </c>
      <c r="E469" s="322">
        <v>68186</v>
      </c>
      <c r="F469" s="323" t="s">
        <v>2292</v>
      </c>
      <c r="G469" s="324"/>
      <c r="H469" s="325">
        <v>15000</v>
      </c>
      <c r="I469" s="328"/>
      <c r="J469" s="319"/>
      <c r="K469" s="328">
        <v>2100.2600000000002</v>
      </c>
      <c r="L469" s="319" t="s">
        <v>1330</v>
      </c>
      <c r="M469" s="328"/>
      <c r="N469" s="328"/>
      <c r="O469" s="329">
        <v>203865</v>
      </c>
      <c r="P469" s="330" t="s">
        <v>3957</v>
      </c>
      <c r="Q469" s="331">
        <v>1166</v>
      </c>
      <c r="R469" s="332" t="s">
        <v>3969</v>
      </c>
      <c r="S469" s="327">
        <v>99999</v>
      </c>
      <c r="T469" s="327">
        <v>70</v>
      </c>
      <c r="U469" s="324"/>
      <c r="V469" s="333" t="s">
        <v>4044</v>
      </c>
    </row>
    <row r="470" spans="1:23" s="334" customFormat="1">
      <c r="A470" s="319"/>
      <c r="B470" s="320">
        <v>35048</v>
      </c>
      <c r="C470" s="321"/>
      <c r="D470" s="321">
        <v>1</v>
      </c>
      <c r="E470" s="322">
        <v>69297</v>
      </c>
      <c r="F470" s="323" t="s">
        <v>2088</v>
      </c>
      <c r="G470" s="324"/>
      <c r="H470" s="325">
        <v>3500</v>
      </c>
      <c r="I470" s="328"/>
      <c r="J470" s="319"/>
      <c r="K470" s="319"/>
      <c r="L470" s="319"/>
      <c r="M470" s="328"/>
      <c r="N470" s="328"/>
      <c r="O470" s="329">
        <v>203865</v>
      </c>
      <c r="P470" s="330" t="s">
        <v>3957</v>
      </c>
      <c r="Q470" s="331">
        <v>1275</v>
      </c>
      <c r="R470" s="332" t="s">
        <v>3964</v>
      </c>
      <c r="S470" s="327">
        <v>99999</v>
      </c>
      <c r="T470" s="327">
        <v>70</v>
      </c>
      <c r="U470" s="324"/>
      <c r="V470" s="333" t="s">
        <v>4044</v>
      </c>
    </row>
    <row r="471" spans="1:23" s="334" customFormat="1">
      <c r="A471" s="319"/>
      <c r="B471" s="320">
        <v>35048</v>
      </c>
      <c r="C471" s="321"/>
      <c r="D471" s="321">
        <v>1</v>
      </c>
      <c r="E471" s="322">
        <v>69301</v>
      </c>
      <c r="F471" s="323" t="s">
        <v>2087</v>
      </c>
      <c r="G471" s="324"/>
      <c r="H471" s="325">
        <v>3000</v>
      </c>
      <c r="I471" s="328"/>
      <c r="J471" s="319"/>
      <c r="K471" s="319"/>
      <c r="L471" s="319"/>
      <c r="M471" s="328"/>
      <c r="N471" s="328"/>
      <c r="O471" s="329">
        <v>203865</v>
      </c>
      <c r="P471" s="330" t="s">
        <v>3957</v>
      </c>
      <c r="Q471" s="331">
        <v>1275</v>
      </c>
      <c r="R471" s="332" t="s">
        <v>3964</v>
      </c>
      <c r="S471" s="327">
        <v>99999</v>
      </c>
      <c r="T471" s="327">
        <v>70</v>
      </c>
      <c r="U471" s="324"/>
      <c r="V471" s="333" t="s">
        <v>4044</v>
      </c>
    </row>
    <row r="472" spans="1:23" s="334" customFormat="1">
      <c r="A472" s="319"/>
      <c r="B472" s="320">
        <v>35048</v>
      </c>
      <c r="C472" s="321">
        <v>203865</v>
      </c>
      <c r="D472" s="321">
        <v>2</v>
      </c>
      <c r="E472" s="322">
        <v>69303</v>
      </c>
      <c r="F472" s="323" t="s">
        <v>1249</v>
      </c>
      <c r="G472" s="324"/>
      <c r="H472" s="325">
        <v>6500</v>
      </c>
      <c r="I472" s="328"/>
      <c r="J472" s="319"/>
      <c r="K472" s="328">
        <v>54317.3</v>
      </c>
      <c r="L472" s="319" t="s">
        <v>1330</v>
      </c>
      <c r="M472" s="328"/>
      <c r="N472" s="328"/>
      <c r="O472" s="329">
        <v>203865</v>
      </c>
      <c r="P472" s="330" t="s">
        <v>3957</v>
      </c>
      <c r="Q472" s="331">
        <v>1367</v>
      </c>
      <c r="R472" s="332" t="s">
        <v>3984</v>
      </c>
      <c r="S472" s="327">
        <v>99999</v>
      </c>
      <c r="T472" s="327">
        <v>70</v>
      </c>
      <c r="U472" s="324"/>
      <c r="V472" s="333" t="s">
        <v>4044</v>
      </c>
    </row>
    <row r="473" spans="1:23" s="334" customFormat="1">
      <c r="A473" s="319"/>
      <c r="B473" s="320">
        <v>35048</v>
      </c>
      <c r="C473" s="321">
        <v>203865</v>
      </c>
      <c r="D473" s="321">
        <v>2</v>
      </c>
      <c r="E473" s="322">
        <v>69304</v>
      </c>
      <c r="F473" s="323" t="s">
        <v>2712</v>
      </c>
      <c r="G473" s="324"/>
      <c r="H473" s="325">
        <v>6500</v>
      </c>
      <c r="I473" s="328"/>
      <c r="J473" s="319"/>
      <c r="K473" s="319"/>
      <c r="L473" s="319"/>
      <c r="M473" s="328"/>
      <c r="N473" s="328"/>
      <c r="O473" s="329">
        <v>203865</v>
      </c>
      <c r="P473" s="330" t="s">
        <v>3957</v>
      </c>
      <c r="Q473" s="331">
        <v>1367</v>
      </c>
      <c r="R473" s="332" t="s">
        <v>3984</v>
      </c>
      <c r="S473" s="327">
        <v>99999</v>
      </c>
      <c r="T473" s="327">
        <v>70</v>
      </c>
      <c r="U473" s="324"/>
      <c r="V473" s="333" t="s">
        <v>4044</v>
      </c>
    </row>
    <row r="474" spans="1:23" s="334" customFormat="1">
      <c r="A474" s="319"/>
      <c r="B474" s="320">
        <v>35048</v>
      </c>
      <c r="C474" s="321"/>
      <c r="D474" s="321">
        <v>1</v>
      </c>
      <c r="E474" s="322">
        <v>69305</v>
      </c>
      <c r="F474" s="323" t="s">
        <v>2083</v>
      </c>
      <c r="G474" s="324"/>
      <c r="H474" s="325">
        <v>1500</v>
      </c>
      <c r="I474" s="328"/>
      <c r="J474" s="319"/>
      <c r="K474" s="328">
        <v>27755</v>
      </c>
      <c r="L474" s="319" t="s">
        <v>1330</v>
      </c>
      <c r="M474" s="328"/>
      <c r="N474" s="328"/>
      <c r="O474" s="329">
        <v>203865</v>
      </c>
      <c r="P474" s="330" t="s">
        <v>3957</v>
      </c>
      <c r="Q474" s="331">
        <v>1147</v>
      </c>
      <c r="R474" s="332" t="s">
        <v>4007</v>
      </c>
      <c r="S474" s="327">
        <v>99999</v>
      </c>
      <c r="T474" s="327">
        <v>70</v>
      </c>
      <c r="U474" s="324"/>
      <c r="V474" s="333" t="s">
        <v>4044</v>
      </c>
    </row>
    <row r="475" spans="1:23" s="334" customFormat="1">
      <c r="A475" s="319"/>
      <c r="B475" s="320">
        <v>35048</v>
      </c>
      <c r="C475" s="321"/>
      <c r="D475" s="321">
        <v>1</v>
      </c>
      <c r="E475" s="322">
        <v>69306</v>
      </c>
      <c r="F475" s="323" t="s">
        <v>2082</v>
      </c>
      <c r="G475" s="324"/>
      <c r="H475" s="325">
        <v>1500</v>
      </c>
      <c r="I475" s="328"/>
      <c r="J475" s="319"/>
      <c r="K475" s="328">
        <v>101279.56</v>
      </c>
      <c r="L475" s="319" t="s">
        <v>1330</v>
      </c>
      <c r="M475" s="328"/>
      <c r="N475" s="328"/>
      <c r="O475" s="329">
        <v>203865</v>
      </c>
      <c r="P475" s="330" t="s">
        <v>3957</v>
      </c>
      <c r="Q475" s="331">
        <v>1147</v>
      </c>
      <c r="R475" s="332" t="s">
        <v>4007</v>
      </c>
      <c r="S475" s="327">
        <v>99999</v>
      </c>
      <c r="T475" s="327">
        <v>70</v>
      </c>
      <c r="U475" s="324"/>
      <c r="V475" s="333" t="s">
        <v>4044</v>
      </c>
    </row>
    <row r="476" spans="1:23" s="318" customFormat="1">
      <c r="A476" s="315"/>
      <c r="B476" s="316">
        <v>35048</v>
      </c>
      <c r="C476" s="317">
        <v>203865</v>
      </c>
      <c r="D476" s="317">
        <v>2</v>
      </c>
      <c r="E476" s="335">
        <v>69981</v>
      </c>
      <c r="F476" s="336" t="s">
        <v>2090</v>
      </c>
      <c r="G476" s="337"/>
      <c r="H476" s="338">
        <v>8000</v>
      </c>
      <c r="I476" s="341"/>
      <c r="J476" s="315"/>
      <c r="K476" s="315"/>
      <c r="L476" s="315"/>
      <c r="M476" s="341"/>
      <c r="N476" s="341"/>
      <c r="O476" s="342">
        <v>203865</v>
      </c>
      <c r="P476" s="343" t="s">
        <v>3957</v>
      </c>
      <c r="Q476" s="344">
        <v>1283</v>
      </c>
      <c r="R476" s="345" t="s">
        <v>3963</v>
      </c>
      <c r="S476" s="340">
        <v>99999</v>
      </c>
      <c r="T476" s="340">
        <v>70</v>
      </c>
      <c r="U476" s="337"/>
      <c r="V476" s="346" t="s">
        <v>4046</v>
      </c>
      <c r="W476" s="318" t="s">
        <v>4054</v>
      </c>
    </row>
    <row r="477" spans="1:23" s="334" customFormat="1">
      <c r="A477" s="319"/>
      <c r="B477" s="320">
        <v>35048</v>
      </c>
      <c r="C477" s="321"/>
      <c r="D477" s="321">
        <v>1</v>
      </c>
      <c r="E477" s="322">
        <v>69984</v>
      </c>
      <c r="F477" s="323" t="s">
        <v>2094</v>
      </c>
      <c r="G477" s="324"/>
      <c r="H477" s="325">
        <v>25000</v>
      </c>
      <c r="I477" s="328"/>
      <c r="J477" s="319"/>
      <c r="K477" s="319"/>
      <c r="L477" s="319"/>
      <c r="M477" s="328"/>
      <c r="N477" s="328"/>
      <c r="O477" s="329">
        <v>203865</v>
      </c>
      <c r="P477" s="330" t="s">
        <v>3957</v>
      </c>
      <c r="Q477" s="331">
        <v>1187</v>
      </c>
      <c r="R477" s="332" t="s">
        <v>3977</v>
      </c>
      <c r="S477" s="327">
        <v>99999</v>
      </c>
      <c r="T477" s="327">
        <v>70</v>
      </c>
      <c r="U477" s="324"/>
      <c r="V477" s="333" t="s">
        <v>4044</v>
      </c>
    </row>
    <row r="478" spans="1:23" s="334" customFormat="1">
      <c r="A478" s="319"/>
      <c r="B478" s="320">
        <v>35048</v>
      </c>
      <c r="C478" s="321"/>
      <c r="D478" s="321">
        <v>1</v>
      </c>
      <c r="E478" s="322">
        <v>69985</v>
      </c>
      <c r="F478" s="323" t="s">
        <v>2097</v>
      </c>
      <c r="G478" s="324"/>
      <c r="H478" s="325">
        <v>45000</v>
      </c>
      <c r="I478" s="328"/>
      <c r="J478" s="319"/>
      <c r="K478" s="328">
        <v>7879.7</v>
      </c>
      <c r="L478" s="319" t="s">
        <v>1330</v>
      </c>
      <c r="M478" s="328"/>
      <c r="N478" s="328"/>
      <c r="O478" s="329">
        <v>203865</v>
      </c>
      <c r="P478" s="330" t="s">
        <v>3957</v>
      </c>
      <c r="Q478" s="331">
        <v>1275</v>
      </c>
      <c r="R478" s="332" t="s">
        <v>3964</v>
      </c>
      <c r="S478" s="327">
        <v>99999</v>
      </c>
      <c r="T478" s="327">
        <v>70</v>
      </c>
      <c r="U478" s="324"/>
      <c r="V478" s="333" t="s">
        <v>4044</v>
      </c>
    </row>
    <row r="479" spans="1:23" s="334" customFormat="1">
      <c r="A479" s="319"/>
      <c r="B479" s="320">
        <v>35048</v>
      </c>
      <c r="C479" s="321">
        <v>203865</v>
      </c>
      <c r="D479" s="321">
        <v>2</v>
      </c>
      <c r="E479" s="322">
        <v>69987</v>
      </c>
      <c r="F479" s="323" t="s">
        <v>1965</v>
      </c>
      <c r="G479" s="324"/>
      <c r="H479" s="325">
        <v>3500</v>
      </c>
      <c r="I479" s="328"/>
      <c r="J479" s="319"/>
      <c r="K479" s="319"/>
      <c r="L479" s="319"/>
      <c r="M479" s="328"/>
      <c r="N479" s="328"/>
      <c r="O479" s="329">
        <v>203865</v>
      </c>
      <c r="P479" s="330" t="s">
        <v>3957</v>
      </c>
      <c r="Q479" s="331">
        <v>1259</v>
      </c>
      <c r="R479" s="332" t="s">
        <v>3976</v>
      </c>
      <c r="S479" s="327">
        <v>99999</v>
      </c>
      <c r="T479" s="327">
        <v>70</v>
      </c>
      <c r="U479" s="324"/>
      <c r="V479" s="333" t="s">
        <v>4044</v>
      </c>
    </row>
    <row r="480" spans="1:23" s="334" customFormat="1">
      <c r="A480" s="319"/>
      <c r="B480" s="320">
        <v>35048</v>
      </c>
      <c r="C480" s="321"/>
      <c r="D480" s="321">
        <v>1</v>
      </c>
      <c r="E480" s="322">
        <v>69989</v>
      </c>
      <c r="F480" s="323" t="s">
        <v>2084</v>
      </c>
      <c r="G480" s="324"/>
      <c r="H480" s="325">
        <v>1500</v>
      </c>
      <c r="I480" s="328"/>
      <c r="J480" s="319"/>
      <c r="K480" s="319"/>
      <c r="L480" s="319"/>
      <c r="M480" s="328"/>
      <c r="N480" s="328"/>
      <c r="O480" s="329">
        <v>203865</v>
      </c>
      <c r="P480" s="330" t="s">
        <v>3957</v>
      </c>
      <c r="Q480" s="331">
        <v>1275</v>
      </c>
      <c r="R480" s="332" t="s">
        <v>3964</v>
      </c>
      <c r="S480" s="327">
        <v>99999</v>
      </c>
      <c r="T480" s="327">
        <v>70</v>
      </c>
      <c r="U480" s="324"/>
      <c r="V480" s="333" t="s">
        <v>4044</v>
      </c>
    </row>
    <row r="481" spans="1:23" s="334" customFormat="1">
      <c r="A481" s="319"/>
      <c r="B481" s="320">
        <v>35048</v>
      </c>
      <c r="C481" s="321">
        <v>203865</v>
      </c>
      <c r="D481" s="321">
        <v>2</v>
      </c>
      <c r="E481" s="322">
        <v>69990</v>
      </c>
      <c r="F481" s="323" t="s">
        <v>1961</v>
      </c>
      <c r="G481" s="324"/>
      <c r="H481" s="325">
        <v>3000</v>
      </c>
      <c r="I481" s="328"/>
      <c r="J481" s="319"/>
      <c r="K481" s="319"/>
      <c r="L481" s="319"/>
      <c r="M481" s="328"/>
      <c r="N481" s="328"/>
      <c r="O481" s="329">
        <v>203865</v>
      </c>
      <c r="P481" s="330" t="s">
        <v>3957</v>
      </c>
      <c r="Q481" s="331">
        <v>1259</v>
      </c>
      <c r="R481" s="332" t="s">
        <v>3976</v>
      </c>
      <c r="S481" s="327">
        <v>99999</v>
      </c>
      <c r="T481" s="327">
        <v>70</v>
      </c>
      <c r="U481" s="324"/>
      <c r="V481" s="333" t="s">
        <v>4044</v>
      </c>
    </row>
    <row r="482" spans="1:23" s="334" customFormat="1">
      <c r="A482" s="319"/>
      <c r="B482" s="320">
        <v>35048</v>
      </c>
      <c r="C482" s="321">
        <v>203865</v>
      </c>
      <c r="D482" s="321">
        <v>2</v>
      </c>
      <c r="E482" s="322">
        <v>69991</v>
      </c>
      <c r="F482" s="323" t="s">
        <v>1971</v>
      </c>
      <c r="G482" s="324"/>
      <c r="H482" s="325">
        <v>5000</v>
      </c>
      <c r="I482" s="328"/>
      <c r="J482" s="319"/>
      <c r="K482" s="319"/>
      <c r="L482" s="319"/>
      <c r="M482" s="328"/>
      <c r="N482" s="328"/>
      <c r="O482" s="329">
        <v>203865</v>
      </c>
      <c r="P482" s="330" t="s">
        <v>3957</v>
      </c>
      <c r="Q482" s="331">
        <v>1259</v>
      </c>
      <c r="R482" s="332" t="s">
        <v>3976</v>
      </c>
      <c r="S482" s="327">
        <v>99999</v>
      </c>
      <c r="T482" s="327">
        <v>70</v>
      </c>
      <c r="U482" s="324"/>
      <c r="V482" s="333" t="s">
        <v>4044</v>
      </c>
    </row>
    <row r="483" spans="1:23" s="334" customFormat="1">
      <c r="A483" s="319"/>
      <c r="B483" s="320">
        <v>35185</v>
      </c>
      <c r="C483" s="321">
        <v>203865</v>
      </c>
      <c r="D483" s="321">
        <v>2</v>
      </c>
      <c r="E483" s="322">
        <v>67729</v>
      </c>
      <c r="F483" s="323" t="s">
        <v>270</v>
      </c>
      <c r="G483" s="324"/>
      <c r="H483" s="325">
        <v>4480</v>
      </c>
      <c r="I483" s="328"/>
      <c r="J483" s="319"/>
      <c r="K483" s="328">
        <v>40171</v>
      </c>
      <c r="L483" s="319" t="s">
        <v>1330</v>
      </c>
      <c r="M483" s="328"/>
      <c r="N483" s="328"/>
      <c r="O483" s="329">
        <v>203865</v>
      </c>
      <c r="P483" s="330" t="s">
        <v>3957</v>
      </c>
      <c r="Q483" s="331">
        <v>1275</v>
      </c>
      <c r="R483" s="332" t="s">
        <v>3964</v>
      </c>
      <c r="S483" s="327">
        <v>99999</v>
      </c>
      <c r="T483" s="327">
        <v>70</v>
      </c>
      <c r="U483" s="324"/>
      <c r="V483" s="333" t="s">
        <v>4044</v>
      </c>
    </row>
    <row r="484" spans="1:23">
      <c r="B484" s="282">
        <v>35444</v>
      </c>
      <c r="C484" s="283">
        <v>203865</v>
      </c>
      <c r="D484" s="283">
        <v>2</v>
      </c>
      <c r="E484" s="356">
        <v>65301</v>
      </c>
      <c r="F484" s="285" t="s">
        <v>552</v>
      </c>
      <c r="G484" s="286"/>
      <c r="H484" s="287">
        <v>7436</v>
      </c>
      <c r="K484" s="262">
        <v>109305.32</v>
      </c>
      <c r="L484" s="256" t="s">
        <v>1330</v>
      </c>
      <c r="M484" s="262"/>
      <c r="N484" s="262"/>
      <c r="O484" s="300">
        <v>203865</v>
      </c>
      <c r="P484" s="301" t="s">
        <v>3957</v>
      </c>
      <c r="Q484" s="302">
        <v>1254</v>
      </c>
      <c r="R484" s="303" t="s">
        <v>3966</v>
      </c>
      <c r="S484" s="291">
        <v>99999</v>
      </c>
      <c r="T484" s="291">
        <v>70</v>
      </c>
      <c r="U484" s="286"/>
      <c r="V484" s="304" t="s">
        <v>4047</v>
      </c>
      <c r="W484" s="261" t="s">
        <v>4078</v>
      </c>
    </row>
    <row r="485" spans="1:23" s="318" customFormat="1">
      <c r="A485" s="315"/>
      <c r="B485" s="316">
        <v>35451</v>
      </c>
      <c r="C485" s="317"/>
      <c r="D485" s="317">
        <v>1</v>
      </c>
      <c r="E485" s="335">
        <v>66905</v>
      </c>
      <c r="F485" s="336" t="s">
        <v>2948</v>
      </c>
      <c r="G485" s="337"/>
      <c r="H485" s="338">
        <v>15996.5</v>
      </c>
      <c r="I485" s="341"/>
      <c r="J485" s="315"/>
      <c r="K485" s="315"/>
      <c r="L485" s="315"/>
      <c r="M485" s="341"/>
      <c r="N485" s="341"/>
      <c r="O485" s="342">
        <v>203865</v>
      </c>
      <c r="P485" s="343" t="s">
        <v>3957</v>
      </c>
      <c r="Q485" s="344">
        <v>1123</v>
      </c>
      <c r="R485" s="345" t="s">
        <v>3991</v>
      </c>
      <c r="S485" s="340">
        <v>99999</v>
      </c>
      <c r="T485" s="340">
        <v>70</v>
      </c>
      <c r="U485" s="337"/>
      <c r="V485" s="346" t="s">
        <v>4044</v>
      </c>
      <c r="W485" s="318" t="s">
        <v>4052</v>
      </c>
    </row>
    <row r="486" spans="1:23">
      <c r="B486" s="282">
        <v>35611</v>
      </c>
      <c r="C486" s="283">
        <v>203865</v>
      </c>
      <c r="D486" s="283">
        <v>2</v>
      </c>
      <c r="E486" s="284">
        <v>65141</v>
      </c>
      <c r="F486" s="285" t="s">
        <v>2554</v>
      </c>
      <c r="G486" s="286"/>
      <c r="H486" s="287">
        <v>6452.1</v>
      </c>
      <c r="K486" s="262">
        <v>9669.89</v>
      </c>
      <c r="L486" s="256" t="s">
        <v>1330</v>
      </c>
      <c r="M486" s="262"/>
      <c r="N486" s="262"/>
      <c r="O486" s="300">
        <v>203865</v>
      </c>
      <c r="P486" s="301" t="s">
        <v>3957</v>
      </c>
      <c r="Q486" s="302">
        <v>1207</v>
      </c>
      <c r="R486" s="303" t="s">
        <v>3993</v>
      </c>
      <c r="S486" s="291">
        <v>99999</v>
      </c>
      <c r="T486" s="291">
        <v>70</v>
      </c>
      <c r="U486" s="291" t="s">
        <v>3941</v>
      </c>
      <c r="V486" s="304" t="s">
        <v>4037</v>
      </c>
      <c r="W486" s="261" t="s">
        <v>4078</v>
      </c>
    </row>
    <row r="487" spans="1:23" s="318" customFormat="1">
      <c r="A487" s="315"/>
      <c r="B487" s="316">
        <v>35837</v>
      </c>
      <c r="C487" s="317"/>
      <c r="D487" s="317">
        <v>1</v>
      </c>
      <c r="E487" s="335">
        <v>65138</v>
      </c>
      <c r="F487" s="336" t="s">
        <v>514</v>
      </c>
      <c r="G487" s="337"/>
      <c r="H487" s="338">
        <v>15996.5</v>
      </c>
      <c r="I487" s="341"/>
      <c r="J487" s="315"/>
      <c r="K487" s="341">
        <v>16816.34</v>
      </c>
      <c r="L487" s="315" t="s">
        <v>1330</v>
      </c>
      <c r="M487" s="341"/>
      <c r="N487" s="341"/>
      <c r="O487" s="342">
        <v>203865</v>
      </c>
      <c r="P487" s="343" t="s">
        <v>3957</v>
      </c>
      <c r="Q487" s="344">
        <v>1123</v>
      </c>
      <c r="R487" s="345" t="s">
        <v>3991</v>
      </c>
      <c r="S487" s="340">
        <v>99999</v>
      </c>
      <c r="T487" s="340">
        <v>70</v>
      </c>
      <c r="U487" s="337"/>
      <c r="V487" s="346" t="s">
        <v>4044</v>
      </c>
      <c r="W487" s="318" t="s">
        <v>4052</v>
      </c>
    </row>
    <row r="488" spans="1:23">
      <c r="B488" s="282">
        <v>35857</v>
      </c>
      <c r="C488" s="283"/>
      <c r="D488" s="283">
        <v>1</v>
      </c>
      <c r="E488" s="284">
        <v>67612</v>
      </c>
      <c r="F488" s="285" t="s">
        <v>636</v>
      </c>
      <c r="G488" s="286"/>
      <c r="H488" s="287">
        <v>19786.240000000002</v>
      </c>
      <c r="M488" s="262"/>
      <c r="N488" s="262"/>
      <c r="O488" s="300">
        <v>203865</v>
      </c>
      <c r="P488" s="301" t="s">
        <v>3957</v>
      </c>
      <c r="Q488" s="302">
        <v>1166</v>
      </c>
      <c r="R488" s="303" t="s">
        <v>3969</v>
      </c>
      <c r="S488" s="291">
        <v>99999</v>
      </c>
      <c r="T488" s="291">
        <v>70</v>
      </c>
      <c r="U488" s="286"/>
      <c r="V488" s="304" t="s">
        <v>4041</v>
      </c>
      <c r="W488" s="261" t="s">
        <v>4129</v>
      </c>
    </row>
    <row r="489" spans="1:23" s="318" customFormat="1">
      <c r="A489" s="315"/>
      <c r="B489" s="316">
        <v>35892</v>
      </c>
      <c r="C489" s="317"/>
      <c r="D489" s="317">
        <v>1</v>
      </c>
      <c r="E489" s="335">
        <v>65816</v>
      </c>
      <c r="F489" s="336" t="s">
        <v>521</v>
      </c>
      <c r="G489" s="337"/>
      <c r="H489" s="338">
        <v>3386.55</v>
      </c>
      <c r="I489" s="341"/>
      <c r="J489" s="315"/>
      <c r="K489" s="341"/>
      <c r="L489" s="315"/>
      <c r="M489" s="341">
        <v>2270</v>
      </c>
      <c r="N489" s="341"/>
      <c r="O489" s="342">
        <v>203865</v>
      </c>
      <c r="P489" s="343" t="s">
        <v>3957</v>
      </c>
      <c r="Q489" s="344">
        <v>1123</v>
      </c>
      <c r="R489" s="345" t="s">
        <v>3991</v>
      </c>
      <c r="S489" s="340">
        <v>99999</v>
      </c>
      <c r="T489" s="340">
        <v>70</v>
      </c>
      <c r="U489" s="337"/>
      <c r="V489" s="346" t="s">
        <v>4044</v>
      </c>
      <c r="W489" s="318" t="s">
        <v>4052</v>
      </c>
    </row>
    <row r="490" spans="1:23" s="318" customFormat="1">
      <c r="A490" s="315"/>
      <c r="B490" s="316">
        <v>36040</v>
      </c>
      <c r="C490" s="317"/>
      <c r="D490" s="317">
        <v>1</v>
      </c>
      <c r="E490" s="335">
        <v>67111</v>
      </c>
      <c r="F490" s="336" t="s">
        <v>137</v>
      </c>
      <c r="G490" s="337"/>
      <c r="H490" s="338">
        <v>9173.6</v>
      </c>
      <c r="I490" s="341"/>
      <c r="J490" s="315"/>
      <c r="K490" s="341"/>
      <c r="L490" s="315"/>
      <c r="M490" s="341">
        <v>7280</v>
      </c>
      <c r="N490" s="341"/>
      <c r="O490" s="342">
        <v>203865</v>
      </c>
      <c r="P490" s="343" t="s">
        <v>3957</v>
      </c>
      <c r="Q490" s="344">
        <v>1123</v>
      </c>
      <c r="R490" s="345" t="s">
        <v>3991</v>
      </c>
      <c r="S490" s="340">
        <v>99999</v>
      </c>
      <c r="T490" s="340">
        <v>70</v>
      </c>
      <c r="U490" s="337"/>
      <c r="V490" s="346" t="s">
        <v>4044</v>
      </c>
      <c r="W490" s="318" t="s">
        <v>4052</v>
      </c>
    </row>
    <row r="491" spans="1:23" s="318" customFormat="1">
      <c r="A491" s="315"/>
      <c r="B491" s="316">
        <v>36040</v>
      </c>
      <c r="C491" s="317"/>
      <c r="D491" s="317">
        <v>1</v>
      </c>
      <c r="E491" s="335">
        <v>67114</v>
      </c>
      <c r="F491" s="336" t="s">
        <v>525</v>
      </c>
      <c r="G491" s="337"/>
      <c r="H491" s="338">
        <v>8483.5</v>
      </c>
      <c r="I491" s="341"/>
      <c r="J491" s="315"/>
      <c r="K491" s="341"/>
      <c r="L491" s="315"/>
      <c r="M491" s="341">
        <v>111163.7</v>
      </c>
      <c r="N491" s="341"/>
      <c r="O491" s="342">
        <v>203865</v>
      </c>
      <c r="P491" s="343" t="s">
        <v>3957</v>
      </c>
      <c r="Q491" s="344">
        <v>1123</v>
      </c>
      <c r="R491" s="345" t="s">
        <v>3991</v>
      </c>
      <c r="S491" s="340">
        <v>99999</v>
      </c>
      <c r="T491" s="340">
        <v>70</v>
      </c>
      <c r="U491" s="337"/>
      <c r="V491" s="346" t="s">
        <v>4044</v>
      </c>
      <c r="W491" s="318" t="s">
        <v>4052</v>
      </c>
    </row>
    <row r="492" spans="1:23">
      <c r="B492" s="282">
        <v>36040</v>
      </c>
      <c r="C492" s="283"/>
      <c r="D492" s="283">
        <v>1</v>
      </c>
      <c r="E492" s="284">
        <v>67115</v>
      </c>
      <c r="F492" s="285" t="s">
        <v>138</v>
      </c>
      <c r="G492" s="286"/>
      <c r="H492" s="287">
        <v>27755</v>
      </c>
      <c r="K492" s="262"/>
      <c r="M492" s="262">
        <v>25276</v>
      </c>
      <c r="N492" s="262"/>
      <c r="O492" s="300">
        <v>203865</v>
      </c>
      <c r="P492" s="301" t="s">
        <v>3957</v>
      </c>
      <c r="Q492" s="302">
        <v>1275</v>
      </c>
      <c r="R492" s="303" t="s">
        <v>3964</v>
      </c>
      <c r="S492" s="291">
        <v>99999</v>
      </c>
      <c r="T492" s="291">
        <v>70</v>
      </c>
      <c r="U492" s="286"/>
      <c r="V492" s="304" t="s">
        <v>4048</v>
      </c>
      <c r="W492" s="261" t="s">
        <v>4130</v>
      </c>
    </row>
    <row r="493" spans="1:23" s="334" customFormat="1">
      <c r="A493" s="319"/>
      <c r="B493" s="320">
        <v>36242</v>
      </c>
      <c r="C493" s="321">
        <v>203865</v>
      </c>
      <c r="D493" s="321">
        <v>2</v>
      </c>
      <c r="E493" s="322">
        <v>68724</v>
      </c>
      <c r="F493" s="323" t="s">
        <v>1327</v>
      </c>
      <c r="G493" s="324"/>
      <c r="H493" s="325">
        <v>36489.129999999997</v>
      </c>
      <c r="I493" s="328"/>
      <c r="J493" s="319"/>
      <c r="K493" s="328"/>
      <c r="L493" s="319"/>
      <c r="M493" s="328">
        <v>7926.28</v>
      </c>
      <c r="N493" s="328"/>
      <c r="O493" s="329">
        <v>203865</v>
      </c>
      <c r="P493" s="330" t="s">
        <v>3957</v>
      </c>
      <c r="Q493" s="331">
        <v>1283</v>
      </c>
      <c r="R493" s="332" t="s">
        <v>3963</v>
      </c>
      <c r="S493" s="327">
        <v>99999</v>
      </c>
      <c r="T493" s="327">
        <v>70</v>
      </c>
      <c r="U493" s="324"/>
      <c r="V493" s="333" t="s">
        <v>4038</v>
      </c>
      <c r="W493" s="334" t="s">
        <v>4099</v>
      </c>
    </row>
    <row r="494" spans="1:23" s="318" customFormat="1">
      <c r="A494" s="315"/>
      <c r="B494" s="316">
        <v>36257</v>
      </c>
      <c r="C494" s="317">
        <v>203865</v>
      </c>
      <c r="D494" s="317">
        <v>2</v>
      </c>
      <c r="E494" s="335">
        <v>61792</v>
      </c>
      <c r="F494" s="336" t="s">
        <v>1474</v>
      </c>
      <c r="G494" s="337"/>
      <c r="H494" s="338">
        <v>5124</v>
      </c>
      <c r="I494" s="341"/>
      <c r="J494" s="315"/>
      <c r="K494" s="341"/>
      <c r="L494" s="315"/>
      <c r="M494" s="341">
        <v>16430.62</v>
      </c>
      <c r="N494" s="341"/>
      <c r="O494" s="342">
        <v>203865</v>
      </c>
      <c r="P494" s="343" t="s">
        <v>3957</v>
      </c>
      <c r="Q494" s="344">
        <v>1147</v>
      </c>
      <c r="R494" s="345" t="s">
        <v>4007</v>
      </c>
      <c r="S494" s="340">
        <v>99999</v>
      </c>
      <c r="T494" s="340">
        <v>70</v>
      </c>
      <c r="U494" s="337"/>
      <c r="V494" s="346" t="s">
        <v>4044</v>
      </c>
      <c r="W494" s="318" t="s">
        <v>4074</v>
      </c>
    </row>
    <row r="495" spans="1:23" s="318" customFormat="1">
      <c r="A495" s="315"/>
      <c r="B495" s="316">
        <v>36950</v>
      </c>
      <c r="C495" s="317">
        <v>203865</v>
      </c>
      <c r="D495" s="317">
        <v>2</v>
      </c>
      <c r="E495" s="335">
        <v>62965</v>
      </c>
      <c r="F495" s="336" t="s">
        <v>2693</v>
      </c>
      <c r="G495" s="337"/>
      <c r="H495" s="338">
        <v>7941.82</v>
      </c>
      <c r="I495" s="341"/>
      <c r="J495" s="315"/>
      <c r="K495" s="341"/>
      <c r="L495" s="315"/>
      <c r="M495" s="341">
        <v>11561.78</v>
      </c>
      <c r="N495" s="341"/>
      <c r="O495" s="342">
        <v>203865</v>
      </c>
      <c r="P495" s="343" t="s">
        <v>3957</v>
      </c>
      <c r="Q495" s="344">
        <v>1166</v>
      </c>
      <c r="R495" s="345" t="s">
        <v>3969</v>
      </c>
      <c r="S495" s="340">
        <v>99999</v>
      </c>
      <c r="T495" s="340">
        <v>70</v>
      </c>
      <c r="U495" s="337"/>
      <c r="V495" s="346" t="s">
        <v>4041</v>
      </c>
      <c r="W495" s="318" t="s">
        <v>4111</v>
      </c>
    </row>
    <row r="496" spans="1:23" s="318" customFormat="1">
      <c r="A496" s="315"/>
      <c r="B496" s="316">
        <v>37043</v>
      </c>
      <c r="C496" s="317"/>
      <c r="D496" s="317">
        <v>1</v>
      </c>
      <c r="E496" s="335">
        <v>65252</v>
      </c>
      <c r="F496" s="336" t="s">
        <v>280</v>
      </c>
      <c r="G496" s="337"/>
      <c r="H496" s="338">
        <v>226537.37</v>
      </c>
      <c r="I496" s="341"/>
      <c r="J496" s="315"/>
      <c r="K496" s="341"/>
      <c r="L496" s="315"/>
      <c r="M496" s="341"/>
      <c r="N496" s="341">
        <v>5279.62</v>
      </c>
      <c r="O496" s="342">
        <v>203865</v>
      </c>
      <c r="P496" s="343" t="s">
        <v>3957</v>
      </c>
      <c r="Q496" s="344">
        <v>1275</v>
      </c>
      <c r="R496" s="345" t="s">
        <v>3964</v>
      </c>
      <c r="S496" s="340">
        <v>99999</v>
      </c>
      <c r="T496" s="340">
        <v>70</v>
      </c>
      <c r="U496" s="337"/>
      <c r="V496" s="346" t="s">
        <v>4044</v>
      </c>
      <c r="W496" s="318" t="s">
        <v>4074</v>
      </c>
    </row>
    <row r="497" spans="1:23">
      <c r="B497" s="282">
        <v>37043</v>
      </c>
      <c r="C497" s="283">
        <v>203865</v>
      </c>
      <c r="D497" s="283">
        <v>2</v>
      </c>
      <c r="E497" s="284">
        <v>65254</v>
      </c>
      <c r="F497" s="285" t="s">
        <v>3336</v>
      </c>
      <c r="G497" s="286"/>
      <c r="H497" s="287">
        <v>290833.67</v>
      </c>
      <c r="K497" s="262"/>
      <c r="M497" s="262"/>
      <c r="N497" s="262">
        <v>28850.75</v>
      </c>
      <c r="O497" s="300">
        <v>203865</v>
      </c>
      <c r="P497" s="301" t="s">
        <v>3957</v>
      </c>
      <c r="Q497" s="302">
        <v>1272</v>
      </c>
      <c r="R497" s="303" t="s">
        <v>3974</v>
      </c>
      <c r="S497" s="291">
        <v>99999</v>
      </c>
      <c r="T497" s="291">
        <v>70</v>
      </c>
      <c r="U497" s="286"/>
      <c r="V497" s="304" t="s">
        <v>4041</v>
      </c>
      <c r="W497" s="261" t="s">
        <v>4073</v>
      </c>
    </row>
    <row r="498" spans="1:23" s="334" customFormat="1">
      <c r="A498" s="319"/>
      <c r="B498" s="320">
        <v>37043</v>
      </c>
      <c r="C498" s="321"/>
      <c r="D498" s="321">
        <v>1</v>
      </c>
      <c r="E498" s="322">
        <v>65256</v>
      </c>
      <c r="F498" s="323" t="s">
        <v>3339</v>
      </c>
      <c r="G498" s="324"/>
      <c r="H498" s="325">
        <v>684048.36</v>
      </c>
      <c r="I498" s="328"/>
      <c r="J498" s="319"/>
      <c r="K498" s="328"/>
      <c r="L498" s="319"/>
      <c r="M498" s="328">
        <v>18404</v>
      </c>
      <c r="N498" s="328"/>
      <c r="O498" s="329">
        <v>203865</v>
      </c>
      <c r="P498" s="330" t="s">
        <v>3957</v>
      </c>
      <c r="Q498" s="331">
        <v>1187</v>
      </c>
      <c r="R498" s="332" t="s">
        <v>3977</v>
      </c>
      <c r="S498" s="327">
        <v>99999</v>
      </c>
      <c r="T498" s="327">
        <v>70</v>
      </c>
      <c r="U498" s="324"/>
      <c r="V498" s="333" t="s">
        <v>4044</v>
      </c>
    </row>
    <row r="499" spans="1:23" s="334" customFormat="1">
      <c r="A499" s="319"/>
      <c r="B499" s="320">
        <v>37043</v>
      </c>
      <c r="C499" s="321">
        <v>203865</v>
      </c>
      <c r="D499" s="321">
        <v>2</v>
      </c>
      <c r="E499" s="322">
        <v>65258</v>
      </c>
      <c r="F499" s="323" t="s">
        <v>278</v>
      </c>
      <c r="G499" s="324"/>
      <c r="H499" s="325">
        <v>33561.85</v>
      </c>
      <c r="I499" s="328"/>
      <c r="J499" s="319"/>
      <c r="K499" s="328"/>
      <c r="L499" s="319"/>
      <c r="M499" s="328"/>
      <c r="N499" s="328">
        <v>28850.75</v>
      </c>
      <c r="O499" s="329">
        <v>203865</v>
      </c>
      <c r="P499" s="330" t="s">
        <v>3957</v>
      </c>
      <c r="Q499" s="331">
        <v>1077</v>
      </c>
      <c r="R499" s="332" t="s">
        <v>4023</v>
      </c>
      <c r="S499" s="327">
        <v>99999</v>
      </c>
      <c r="T499" s="327">
        <v>70</v>
      </c>
      <c r="U499" s="324"/>
      <c r="V499" s="333" t="s">
        <v>4044</v>
      </c>
    </row>
    <row r="500" spans="1:23" s="334" customFormat="1">
      <c r="A500" s="319"/>
      <c r="B500" s="320">
        <v>37043</v>
      </c>
      <c r="C500" s="321">
        <v>203865</v>
      </c>
      <c r="D500" s="321">
        <v>2</v>
      </c>
      <c r="E500" s="322">
        <v>66322</v>
      </c>
      <c r="F500" s="323" t="s">
        <v>281</v>
      </c>
      <c r="G500" s="324"/>
      <c r="H500" s="325">
        <v>280141.26</v>
      </c>
      <c r="I500" s="328"/>
      <c r="J500" s="319"/>
      <c r="K500" s="328"/>
      <c r="L500" s="319"/>
      <c r="M500" s="328">
        <v>257111.36</v>
      </c>
      <c r="N500" s="328"/>
      <c r="O500" s="329">
        <v>203865</v>
      </c>
      <c r="P500" s="330" t="s">
        <v>3957</v>
      </c>
      <c r="Q500" s="331">
        <v>1281</v>
      </c>
      <c r="R500" s="332" t="s">
        <v>3973</v>
      </c>
      <c r="S500" s="327">
        <v>99999</v>
      </c>
      <c r="T500" s="327">
        <v>70</v>
      </c>
      <c r="U500" s="324"/>
      <c r="V500" s="333" t="s">
        <v>4044</v>
      </c>
    </row>
    <row r="501" spans="1:23" s="334" customFormat="1">
      <c r="A501" s="319"/>
      <c r="B501" s="320">
        <v>37256</v>
      </c>
      <c r="C501" s="321"/>
      <c r="D501" s="321">
        <v>1</v>
      </c>
      <c r="E501" s="322">
        <v>69933</v>
      </c>
      <c r="F501" s="323" t="s">
        <v>575</v>
      </c>
      <c r="G501" s="324"/>
      <c r="H501" s="325">
        <v>47489.59</v>
      </c>
      <c r="I501" s="328"/>
      <c r="J501" s="319"/>
      <c r="K501" s="328"/>
      <c r="L501" s="319"/>
      <c r="M501" s="328">
        <v>70709.94</v>
      </c>
      <c r="N501" s="328"/>
      <c r="O501" s="329">
        <v>203865</v>
      </c>
      <c r="P501" s="330" t="s">
        <v>3957</v>
      </c>
      <c r="Q501" s="331">
        <v>1275</v>
      </c>
      <c r="R501" s="332" t="s">
        <v>3964</v>
      </c>
      <c r="S501" s="327">
        <v>99999</v>
      </c>
      <c r="T501" s="327">
        <v>70</v>
      </c>
      <c r="U501" s="324"/>
      <c r="V501" s="333" t="s">
        <v>4044</v>
      </c>
    </row>
    <row r="502" spans="1:23" s="334" customFormat="1">
      <c r="A502" s="319"/>
      <c r="B502" s="320">
        <v>37256</v>
      </c>
      <c r="C502" s="321"/>
      <c r="D502" s="321">
        <v>1</v>
      </c>
      <c r="E502" s="322">
        <v>70595</v>
      </c>
      <c r="F502" s="323" t="s">
        <v>580</v>
      </c>
      <c r="G502" s="324"/>
      <c r="H502" s="325">
        <v>53634.37</v>
      </c>
      <c r="I502" s="328"/>
      <c r="J502" s="319"/>
      <c r="K502" s="328"/>
      <c r="L502" s="319"/>
      <c r="M502" s="328"/>
      <c r="N502" s="328">
        <v>5279.62</v>
      </c>
      <c r="O502" s="329">
        <v>203865</v>
      </c>
      <c r="P502" s="330" t="s">
        <v>3957</v>
      </c>
      <c r="Q502" s="331">
        <v>1187</v>
      </c>
      <c r="R502" s="332" t="s">
        <v>3977</v>
      </c>
      <c r="S502" s="327">
        <v>99999</v>
      </c>
      <c r="T502" s="327">
        <v>70</v>
      </c>
      <c r="U502" s="324"/>
      <c r="V502" s="333" t="s">
        <v>4044</v>
      </c>
    </row>
    <row r="503" spans="1:23" s="334" customFormat="1">
      <c r="A503" s="319"/>
      <c r="B503" s="320">
        <v>37256</v>
      </c>
      <c r="C503" s="321"/>
      <c r="D503" s="321">
        <v>1</v>
      </c>
      <c r="E503" s="322">
        <v>70597</v>
      </c>
      <c r="F503" s="323" t="s">
        <v>577</v>
      </c>
      <c r="G503" s="324"/>
      <c r="H503" s="325">
        <v>51505.06</v>
      </c>
      <c r="I503" s="328">
        <f>SUM(H479:H503)</f>
        <v>1849252.4700000002</v>
      </c>
      <c r="J503" s="319"/>
      <c r="K503" s="328"/>
      <c r="L503" s="319"/>
      <c r="M503" s="328">
        <v>16413.8</v>
      </c>
      <c r="N503" s="328"/>
      <c r="O503" s="329">
        <v>203865</v>
      </c>
      <c r="P503" s="330" t="s">
        <v>3957</v>
      </c>
      <c r="Q503" s="331">
        <v>1147</v>
      </c>
      <c r="R503" s="332" t="s">
        <v>4007</v>
      </c>
      <c r="S503" s="327">
        <v>99999</v>
      </c>
      <c r="T503" s="327">
        <v>70</v>
      </c>
      <c r="U503" s="324"/>
      <c r="V503" s="333" t="s">
        <v>4044</v>
      </c>
    </row>
    <row r="504" spans="1:23" s="334" customFormat="1">
      <c r="A504" s="319"/>
      <c r="B504" s="320">
        <v>37376</v>
      </c>
      <c r="C504" s="321"/>
      <c r="D504" s="321">
        <v>1</v>
      </c>
      <c r="E504" s="322">
        <v>70598</v>
      </c>
      <c r="F504" s="323" t="s">
        <v>1081</v>
      </c>
      <c r="G504" s="324"/>
      <c r="H504" s="325">
        <v>117084.1</v>
      </c>
      <c r="I504" s="328"/>
      <c r="J504" s="319"/>
      <c r="K504" s="328"/>
      <c r="L504" s="319"/>
      <c r="M504" s="328">
        <v>440194.08</v>
      </c>
      <c r="N504" s="328"/>
      <c r="O504" s="329">
        <v>203865</v>
      </c>
      <c r="P504" s="330" t="s">
        <v>3957</v>
      </c>
      <c r="Q504" s="331">
        <v>1166</v>
      </c>
      <c r="R504" s="332" t="s">
        <v>3969</v>
      </c>
      <c r="S504" s="327">
        <v>99999</v>
      </c>
      <c r="T504" s="327">
        <v>70</v>
      </c>
      <c r="U504" s="324"/>
      <c r="V504" s="333" t="s">
        <v>4044</v>
      </c>
    </row>
    <row r="505" spans="1:23" s="334" customFormat="1">
      <c r="A505" s="319"/>
      <c r="B505" s="320">
        <v>37376</v>
      </c>
      <c r="C505" s="321"/>
      <c r="D505" s="321">
        <v>1</v>
      </c>
      <c r="E505" s="322">
        <v>70599</v>
      </c>
      <c r="F505" s="323" t="s">
        <v>298</v>
      </c>
      <c r="G505" s="324"/>
      <c r="H505" s="325">
        <v>112359.8</v>
      </c>
      <c r="I505" s="328"/>
      <c r="J505" s="319"/>
      <c r="K505" s="328"/>
      <c r="L505" s="319"/>
      <c r="M505" s="328">
        <v>246488.61</v>
      </c>
      <c r="N505" s="328"/>
      <c r="O505" s="329">
        <v>203865</v>
      </c>
      <c r="P505" s="330" t="s">
        <v>3957</v>
      </c>
      <c r="Q505" s="331">
        <v>1147</v>
      </c>
      <c r="R505" s="332" t="s">
        <v>4007</v>
      </c>
      <c r="S505" s="327">
        <v>99999</v>
      </c>
      <c r="T505" s="327">
        <v>70</v>
      </c>
      <c r="U505" s="324"/>
      <c r="V505" s="333" t="s">
        <v>4044</v>
      </c>
    </row>
    <row r="506" spans="1:23" s="318" customFormat="1">
      <c r="A506" s="315"/>
      <c r="B506" s="316">
        <v>37408</v>
      </c>
      <c r="C506" s="317">
        <v>203865</v>
      </c>
      <c r="D506" s="317">
        <v>2</v>
      </c>
      <c r="E506" s="335">
        <v>70625</v>
      </c>
      <c r="F506" s="336" t="s">
        <v>3884</v>
      </c>
      <c r="G506" s="337"/>
      <c r="H506" s="338">
        <v>14591.42</v>
      </c>
      <c r="I506" s="341"/>
      <c r="J506" s="315"/>
      <c r="K506" s="341"/>
      <c r="L506" s="315"/>
      <c r="M506" s="341">
        <v>46000</v>
      </c>
      <c r="N506" s="341"/>
      <c r="O506" s="342">
        <v>203865</v>
      </c>
      <c r="P506" s="343" t="s">
        <v>3957</v>
      </c>
      <c r="Q506" s="344">
        <v>1239</v>
      </c>
      <c r="R506" s="345" t="s">
        <v>3981</v>
      </c>
      <c r="S506" s="340">
        <v>99999</v>
      </c>
      <c r="T506" s="340">
        <v>70</v>
      </c>
      <c r="U506" s="337"/>
      <c r="V506" s="346" t="s">
        <v>4037</v>
      </c>
      <c r="W506" s="318" t="s">
        <v>4072</v>
      </c>
    </row>
    <row r="507" spans="1:23" s="334" customFormat="1">
      <c r="A507" s="319"/>
      <c r="B507" s="320">
        <v>37653</v>
      </c>
      <c r="C507" s="321"/>
      <c r="D507" s="321">
        <v>1</v>
      </c>
      <c r="E507" s="322">
        <v>64361</v>
      </c>
      <c r="F507" s="323" t="s">
        <v>3795</v>
      </c>
      <c r="G507" s="324"/>
      <c r="H507" s="325">
        <v>259115.92</v>
      </c>
      <c r="I507" s="328"/>
      <c r="J507" s="319"/>
      <c r="K507" s="328"/>
      <c r="L507" s="319"/>
      <c r="M507" s="328"/>
      <c r="N507" s="328">
        <v>27423.7</v>
      </c>
      <c r="O507" s="329">
        <v>203865</v>
      </c>
      <c r="P507" s="330" t="s">
        <v>3957</v>
      </c>
      <c r="Q507" s="331">
        <v>1275</v>
      </c>
      <c r="R507" s="332" t="s">
        <v>3964</v>
      </c>
      <c r="S507" s="327">
        <v>99999</v>
      </c>
      <c r="T507" s="327">
        <v>70</v>
      </c>
      <c r="U507" s="324"/>
      <c r="V507" s="333" t="s">
        <v>4044</v>
      </c>
    </row>
    <row r="508" spans="1:23" s="334" customFormat="1">
      <c r="A508" s="319"/>
      <c r="B508" s="320">
        <v>37653</v>
      </c>
      <c r="C508" s="321"/>
      <c r="D508" s="321">
        <v>1</v>
      </c>
      <c r="E508" s="322">
        <v>65064</v>
      </c>
      <c r="F508" s="323" t="s">
        <v>1802</v>
      </c>
      <c r="G508" s="324"/>
      <c r="H508" s="325">
        <v>15551.78</v>
      </c>
      <c r="I508" s="328"/>
      <c r="J508" s="319"/>
      <c r="K508" s="328"/>
      <c r="L508" s="319"/>
      <c r="M508" s="328"/>
      <c r="N508" s="328">
        <v>12430.16</v>
      </c>
      <c r="O508" s="329">
        <v>203865</v>
      </c>
      <c r="P508" s="330" t="s">
        <v>3957</v>
      </c>
      <c r="Q508" s="331">
        <v>1275</v>
      </c>
      <c r="R508" s="332" t="s">
        <v>3964</v>
      </c>
      <c r="S508" s="327">
        <v>99999</v>
      </c>
      <c r="T508" s="327">
        <v>70</v>
      </c>
      <c r="U508" s="324"/>
      <c r="V508" s="333" t="s">
        <v>4044</v>
      </c>
    </row>
    <row r="509" spans="1:23" s="334" customFormat="1">
      <c r="A509" s="319"/>
      <c r="B509" s="320">
        <v>37653</v>
      </c>
      <c r="C509" s="321"/>
      <c r="D509" s="321">
        <v>1</v>
      </c>
      <c r="E509" s="322">
        <v>65066</v>
      </c>
      <c r="F509" s="323" t="s">
        <v>3790</v>
      </c>
      <c r="G509" s="324"/>
      <c r="H509" s="325">
        <v>226193.97</v>
      </c>
      <c r="I509" s="328"/>
      <c r="J509" s="319"/>
      <c r="K509" s="328"/>
      <c r="L509" s="319"/>
      <c r="M509" s="328">
        <v>43145.61</v>
      </c>
      <c r="N509" s="328"/>
      <c r="O509" s="329">
        <v>203865</v>
      </c>
      <c r="P509" s="330" t="s">
        <v>3957</v>
      </c>
      <c r="Q509" s="331">
        <v>1187</v>
      </c>
      <c r="R509" s="332" t="s">
        <v>3977</v>
      </c>
      <c r="S509" s="327">
        <v>99999</v>
      </c>
      <c r="T509" s="327">
        <v>70</v>
      </c>
      <c r="U509" s="324"/>
      <c r="V509" s="333" t="s">
        <v>4044</v>
      </c>
    </row>
    <row r="510" spans="1:23" s="334" customFormat="1">
      <c r="A510" s="319"/>
      <c r="B510" s="320">
        <v>37653</v>
      </c>
      <c r="C510" s="321"/>
      <c r="D510" s="321">
        <v>1</v>
      </c>
      <c r="E510" s="322">
        <v>65070</v>
      </c>
      <c r="F510" s="323" t="s">
        <v>3785</v>
      </c>
      <c r="G510" s="324"/>
      <c r="H510" s="325">
        <v>109314.43</v>
      </c>
      <c r="I510" s="328"/>
      <c r="J510" s="319"/>
      <c r="K510" s="328"/>
      <c r="L510" s="319"/>
      <c r="M510" s="328">
        <v>18330.97</v>
      </c>
      <c r="N510" s="328"/>
      <c r="O510" s="329">
        <v>203865</v>
      </c>
      <c r="P510" s="330" t="s">
        <v>3957</v>
      </c>
      <c r="Q510" s="331">
        <v>1166</v>
      </c>
      <c r="R510" s="332" t="s">
        <v>3969</v>
      </c>
      <c r="S510" s="327">
        <v>99999</v>
      </c>
      <c r="T510" s="327">
        <v>70</v>
      </c>
      <c r="U510" s="324"/>
      <c r="V510" s="333" t="s">
        <v>4044</v>
      </c>
    </row>
    <row r="511" spans="1:23" s="334" customFormat="1">
      <c r="A511" s="319"/>
      <c r="B511" s="320">
        <v>37653</v>
      </c>
      <c r="C511" s="321"/>
      <c r="D511" s="321">
        <v>1</v>
      </c>
      <c r="E511" s="322">
        <v>65074</v>
      </c>
      <c r="F511" s="323" t="s">
        <v>1809</v>
      </c>
      <c r="G511" s="324"/>
      <c r="H511" s="325">
        <v>25018.48</v>
      </c>
      <c r="I511" s="328"/>
      <c r="J511" s="319"/>
      <c r="K511" s="328"/>
      <c r="L511" s="319"/>
      <c r="M511" s="328"/>
      <c r="N511" s="328">
        <v>13606.77</v>
      </c>
      <c r="O511" s="329">
        <v>203865</v>
      </c>
      <c r="P511" s="330" t="s">
        <v>3957</v>
      </c>
      <c r="Q511" s="331">
        <v>1283</v>
      </c>
      <c r="R511" s="332" t="s">
        <v>3963</v>
      </c>
      <c r="S511" s="327">
        <v>99999</v>
      </c>
      <c r="T511" s="327">
        <v>70</v>
      </c>
      <c r="U511" s="324"/>
      <c r="V511" s="333" t="s">
        <v>4044</v>
      </c>
    </row>
    <row r="512" spans="1:23" s="318" customFormat="1">
      <c r="A512" s="315"/>
      <c r="B512" s="316">
        <v>37653</v>
      </c>
      <c r="C512" s="317">
        <v>203865</v>
      </c>
      <c r="D512" s="317">
        <v>2</v>
      </c>
      <c r="E512" s="335">
        <v>66112</v>
      </c>
      <c r="F512" s="336" t="s">
        <v>3117</v>
      </c>
      <c r="G512" s="337"/>
      <c r="H512" s="338">
        <v>3050.84</v>
      </c>
      <c r="I512" s="341"/>
      <c r="J512" s="315"/>
      <c r="K512" s="341"/>
      <c r="L512" s="315"/>
      <c r="M512" s="341"/>
      <c r="N512" s="341">
        <v>16000</v>
      </c>
      <c r="O512" s="342">
        <v>203865</v>
      </c>
      <c r="P512" s="343" t="s">
        <v>3957</v>
      </c>
      <c r="Q512" s="344">
        <v>1367</v>
      </c>
      <c r="R512" s="345" t="s">
        <v>3984</v>
      </c>
      <c r="S512" s="340">
        <v>99999</v>
      </c>
      <c r="T512" s="340">
        <v>70</v>
      </c>
      <c r="U512" s="337"/>
      <c r="V512" s="346" t="s">
        <v>4037</v>
      </c>
      <c r="W512" s="318" t="s">
        <v>4052</v>
      </c>
    </row>
    <row r="513" spans="1:23" s="318" customFormat="1">
      <c r="A513" s="315"/>
      <c r="B513" s="316">
        <v>37653</v>
      </c>
      <c r="C513" s="317">
        <v>203865</v>
      </c>
      <c r="D513" s="317">
        <v>2</v>
      </c>
      <c r="E513" s="335">
        <v>66797</v>
      </c>
      <c r="F513" s="336" t="s">
        <v>3792</v>
      </c>
      <c r="G513" s="337"/>
      <c r="H513" s="338">
        <v>247053.8</v>
      </c>
      <c r="I513" s="341"/>
      <c r="J513" s="315"/>
      <c r="K513" s="341"/>
      <c r="L513" s="315"/>
      <c r="M513" s="341"/>
      <c r="N513" s="341">
        <v>49764</v>
      </c>
      <c r="O513" s="342">
        <v>203865</v>
      </c>
      <c r="P513" s="343" t="s">
        <v>3957</v>
      </c>
      <c r="Q513" s="344">
        <v>1127</v>
      </c>
      <c r="R513" s="345" t="s">
        <v>4006</v>
      </c>
      <c r="S513" s="340">
        <v>99999</v>
      </c>
      <c r="T513" s="340">
        <v>70</v>
      </c>
      <c r="U513" s="337"/>
      <c r="V513" s="346" t="s">
        <v>4041</v>
      </c>
      <c r="W513" s="318" t="s">
        <v>4052</v>
      </c>
    </row>
    <row r="514" spans="1:23" s="318" customFormat="1">
      <c r="A514" s="315"/>
      <c r="B514" s="316">
        <v>37653</v>
      </c>
      <c r="C514" s="317">
        <v>203865</v>
      </c>
      <c r="D514" s="317">
        <v>2</v>
      </c>
      <c r="E514" s="335">
        <v>66798</v>
      </c>
      <c r="F514" s="336" t="s">
        <v>1054</v>
      </c>
      <c r="G514" s="337"/>
      <c r="H514" s="338">
        <v>372529.68</v>
      </c>
      <c r="I514" s="341"/>
      <c r="J514" s="315"/>
      <c r="K514" s="341"/>
      <c r="L514" s="315"/>
      <c r="M514" s="341"/>
      <c r="N514" s="341">
        <v>43234.35</v>
      </c>
      <c r="O514" s="342">
        <v>203865</v>
      </c>
      <c r="P514" s="343" t="s">
        <v>3957</v>
      </c>
      <c r="Q514" s="344">
        <v>1101</v>
      </c>
      <c r="R514" s="345" t="s">
        <v>4024</v>
      </c>
      <c r="S514" s="340">
        <v>99999</v>
      </c>
      <c r="T514" s="340">
        <v>70</v>
      </c>
      <c r="U514" s="337"/>
      <c r="V514" s="346" t="s">
        <v>4041</v>
      </c>
      <c r="W514" s="318" t="s">
        <v>4052</v>
      </c>
    </row>
    <row r="515" spans="1:23">
      <c r="B515" s="282">
        <v>37789</v>
      </c>
      <c r="C515" s="283"/>
      <c r="D515" s="283">
        <v>1</v>
      </c>
      <c r="E515" s="356">
        <v>69639</v>
      </c>
      <c r="F515" s="285" t="s">
        <v>1703</v>
      </c>
      <c r="G515" s="286"/>
      <c r="H515" s="287">
        <v>7752.15</v>
      </c>
      <c r="K515" s="262"/>
      <c r="M515" s="262">
        <v>251474.61</v>
      </c>
      <c r="N515" s="262"/>
      <c r="O515" s="300">
        <v>203865</v>
      </c>
      <c r="P515" s="301" t="s">
        <v>3957</v>
      </c>
      <c r="Q515" s="302">
        <v>1275</v>
      </c>
      <c r="R515" s="303" t="s">
        <v>3964</v>
      </c>
      <c r="S515" s="291">
        <v>99999</v>
      </c>
      <c r="T515" s="291">
        <v>70</v>
      </c>
      <c r="U515" s="286"/>
      <c r="V515" s="304" t="s">
        <v>4041</v>
      </c>
      <c r="W515" s="261" t="s">
        <v>4071</v>
      </c>
    </row>
    <row r="516" spans="1:23" s="334" customFormat="1">
      <c r="A516" s="319"/>
      <c r="B516" s="320">
        <v>37986</v>
      </c>
      <c r="C516" s="321"/>
      <c r="D516" s="321">
        <v>1</v>
      </c>
      <c r="E516" s="322">
        <v>62086</v>
      </c>
      <c r="F516" s="323" t="s">
        <v>1358</v>
      </c>
      <c r="G516" s="324"/>
      <c r="H516" s="325">
        <v>18984.68</v>
      </c>
      <c r="I516" s="328">
        <f>SUM(H484:H516)</f>
        <v>3360373.5200000005</v>
      </c>
      <c r="J516" s="319"/>
      <c r="K516" s="328"/>
      <c r="L516" s="319"/>
      <c r="M516" s="328">
        <v>48654.23</v>
      </c>
      <c r="N516" s="328"/>
      <c r="O516" s="329">
        <v>203865</v>
      </c>
      <c r="P516" s="330" t="s">
        <v>3957</v>
      </c>
      <c r="Q516" s="331">
        <v>1275</v>
      </c>
      <c r="R516" s="332" t="s">
        <v>3964</v>
      </c>
      <c r="S516" s="327">
        <v>99999</v>
      </c>
      <c r="T516" s="327">
        <v>70</v>
      </c>
      <c r="U516" s="324"/>
      <c r="V516" s="333" t="s">
        <v>4044</v>
      </c>
    </row>
    <row r="517" spans="1:23" s="334" customFormat="1">
      <c r="A517" s="319"/>
      <c r="B517" s="320">
        <v>38139</v>
      </c>
      <c r="C517" s="321"/>
      <c r="D517" s="321">
        <v>1</v>
      </c>
      <c r="E517" s="322">
        <v>69007</v>
      </c>
      <c r="F517" s="323" t="s">
        <v>3600</v>
      </c>
      <c r="G517" s="324"/>
      <c r="H517" s="325">
        <v>14601.26</v>
      </c>
      <c r="I517" s="328"/>
      <c r="J517" s="319"/>
      <c r="K517" s="328"/>
      <c r="L517" s="319"/>
      <c r="M517" s="328">
        <v>152089</v>
      </c>
      <c r="N517" s="328"/>
      <c r="O517" s="329">
        <v>203865</v>
      </c>
      <c r="P517" s="330" t="s">
        <v>3957</v>
      </c>
      <c r="Q517" s="331">
        <v>1123</v>
      </c>
      <c r="R517" s="332" t="s">
        <v>3991</v>
      </c>
      <c r="S517" s="327">
        <v>99999</v>
      </c>
      <c r="T517" s="327">
        <v>70</v>
      </c>
      <c r="U517" s="324"/>
      <c r="V517" s="333" t="s">
        <v>4044</v>
      </c>
    </row>
    <row r="518" spans="1:23" s="318" customFormat="1">
      <c r="A518" s="315"/>
      <c r="B518" s="316">
        <v>38504</v>
      </c>
      <c r="C518" s="317">
        <v>203865</v>
      </c>
      <c r="D518" s="317">
        <v>2</v>
      </c>
      <c r="E518" s="335">
        <v>70792</v>
      </c>
      <c r="F518" s="336" t="s">
        <v>362</v>
      </c>
      <c r="G518" s="337"/>
      <c r="H518" s="338">
        <v>9264.06</v>
      </c>
      <c r="I518" s="341"/>
      <c r="J518" s="315"/>
      <c r="K518" s="341"/>
      <c r="L518" s="315"/>
      <c r="M518" s="341">
        <v>33421.769999999997</v>
      </c>
      <c r="N518" s="341"/>
      <c r="O518" s="342">
        <v>203865</v>
      </c>
      <c r="P518" s="343" t="s">
        <v>3957</v>
      </c>
      <c r="Q518" s="344">
        <v>1283</v>
      </c>
      <c r="R518" s="345" t="s">
        <v>3963</v>
      </c>
      <c r="S518" s="340">
        <v>99999</v>
      </c>
      <c r="T518" s="340">
        <v>70</v>
      </c>
      <c r="U518" s="337"/>
      <c r="V518" s="346" t="s">
        <v>4038</v>
      </c>
      <c r="W518" s="318" t="s">
        <v>4052</v>
      </c>
    </row>
    <row r="519" spans="1:23" s="318" customFormat="1">
      <c r="A519" s="315"/>
      <c r="B519" s="316">
        <v>38504</v>
      </c>
      <c r="C519" s="317">
        <v>203865</v>
      </c>
      <c r="D519" s="317">
        <v>2</v>
      </c>
      <c r="E519" s="335">
        <v>70793</v>
      </c>
      <c r="F519" s="336" t="s">
        <v>363</v>
      </c>
      <c r="G519" s="337"/>
      <c r="H519" s="338">
        <v>27295.7</v>
      </c>
      <c r="I519" s="341"/>
      <c r="J519" s="315"/>
      <c r="K519" s="341"/>
      <c r="L519" s="315"/>
      <c r="M519" s="341">
        <v>13452</v>
      </c>
      <c r="N519" s="341"/>
      <c r="O519" s="342">
        <v>203865</v>
      </c>
      <c r="P519" s="343" t="s">
        <v>3957</v>
      </c>
      <c r="Q519" s="344">
        <v>1272</v>
      </c>
      <c r="R519" s="345" t="s">
        <v>3974</v>
      </c>
      <c r="S519" s="340">
        <v>99999</v>
      </c>
      <c r="T519" s="340">
        <v>70</v>
      </c>
      <c r="U519" s="337"/>
      <c r="V519" s="346" t="s">
        <v>4038</v>
      </c>
      <c r="W519" s="318" t="s">
        <v>4052</v>
      </c>
    </row>
    <row r="520" spans="1:23" s="334" customFormat="1">
      <c r="A520" s="319"/>
      <c r="B520" s="320">
        <v>38504</v>
      </c>
      <c r="C520" s="321"/>
      <c r="D520" s="321">
        <v>1</v>
      </c>
      <c r="E520" s="322">
        <v>70947</v>
      </c>
      <c r="F520" s="323" t="s">
        <v>612</v>
      </c>
      <c r="G520" s="324"/>
      <c r="H520" s="325">
        <v>12505.22</v>
      </c>
      <c r="I520" s="328"/>
      <c r="J520" s="319"/>
      <c r="K520" s="328"/>
      <c r="L520" s="319"/>
      <c r="M520" s="328">
        <v>315476.65999999997</v>
      </c>
      <c r="N520" s="328"/>
      <c r="O520" s="329">
        <v>203865</v>
      </c>
      <c r="P520" s="330" t="s">
        <v>3957</v>
      </c>
      <c r="Q520" s="331">
        <v>1147</v>
      </c>
      <c r="R520" s="332" t="s">
        <v>4007</v>
      </c>
      <c r="S520" s="327">
        <v>99999</v>
      </c>
      <c r="T520" s="327">
        <v>70</v>
      </c>
      <c r="U520" s="324"/>
      <c r="V520" s="333" t="s">
        <v>4044</v>
      </c>
    </row>
    <row r="521" spans="1:23" s="334" customFormat="1">
      <c r="A521" s="319"/>
      <c r="B521" s="320">
        <v>38534</v>
      </c>
      <c r="C521" s="321"/>
      <c r="D521" s="321">
        <v>1</v>
      </c>
      <c r="E521" s="322">
        <v>70818</v>
      </c>
      <c r="F521" s="323" t="s">
        <v>1703</v>
      </c>
      <c r="G521" s="324"/>
      <c r="H521" s="325">
        <v>13714.68</v>
      </c>
      <c r="I521" s="328">
        <f>SUM(H463:H521)</f>
        <v>3885734.4400000004</v>
      </c>
      <c r="J521" s="319"/>
      <c r="K521" s="328"/>
      <c r="L521" s="319"/>
      <c r="M521" s="328"/>
      <c r="N521" s="328">
        <v>12745.95</v>
      </c>
      <c r="O521" s="329">
        <v>203865</v>
      </c>
      <c r="P521" s="330" t="s">
        <v>3957</v>
      </c>
      <c r="Q521" s="331">
        <v>1275</v>
      </c>
      <c r="R521" s="332" t="s">
        <v>3964</v>
      </c>
      <c r="S521" s="327">
        <v>99999</v>
      </c>
      <c r="T521" s="327">
        <v>70</v>
      </c>
      <c r="U521" s="324"/>
      <c r="V521" s="333" t="s">
        <v>4044</v>
      </c>
    </row>
    <row r="522" spans="1:23" s="334" customFormat="1">
      <c r="A522" s="319"/>
      <c r="B522" s="320">
        <v>39234</v>
      </c>
      <c r="C522" s="321"/>
      <c r="D522" s="321">
        <v>1</v>
      </c>
      <c r="E522" s="322">
        <v>201180</v>
      </c>
      <c r="F522" s="323" t="s">
        <v>532</v>
      </c>
      <c r="G522" s="324"/>
      <c r="H522" s="325">
        <v>194929.42</v>
      </c>
      <c r="I522" s="328"/>
      <c r="J522" s="319"/>
      <c r="K522" s="328"/>
      <c r="L522" s="319"/>
      <c r="M522" s="328"/>
      <c r="N522" s="328">
        <v>80746.97</v>
      </c>
      <c r="O522" s="329">
        <v>203865</v>
      </c>
      <c r="P522" s="330" t="s">
        <v>3957</v>
      </c>
      <c r="Q522" s="331">
        <v>1275</v>
      </c>
      <c r="R522" s="332" t="s">
        <v>3964</v>
      </c>
      <c r="S522" s="327">
        <v>40000</v>
      </c>
      <c r="T522" s="327">
        <v>70</v>
      </c>
      <c r="U522" s="324"/>
      <c r="V522" s="333" t="s">
        <v>4044</v>
      </c>
    </row>
    <row r="523" spans="1:23" s="334" customFormat="1">
      <c r="A523" s="319"/>
      <c r="B523" s="320">
        <v>39234</v>
      </c>
      <c r="C523" s="321"/>
      <c r="D523" s="321">
        <v>1</v>
      </c>
      <c r="E523" s="322">
        <v>201181</v>
      </c>
      <c r="F523" s="323" t="s">
        <v>3003</v>
      </c>
      <c r="G523" s="324"/>
      <c r="H523" s="325">
        <v>9850.73</v>
      </c>
      <c r="I523" s="328"/>
      <c r="J523" s="319"/>
      <c r="K523" s="328"/>
      <c r="L523" s="319"/>
      <c r="M523" s="328"/>
      <c r="N523" s="328">
        <v>5000</v>
      </c>
      <c r="O523" s="329">
        <v>203865</v>
      </c>
      <c r="P523" s="330" t="s">
        <v>3957</v>
      </c>
      <c r="Q523" s="331">
        <v>1259</v>
      </c>
      <c r="R523" s="332" t="s">
        <v>3976</v>
      </c>
      <c r="S523" s="327">
        <v>40000</v>
      </c>
      <c r="T523" s="327">
        <v>70</v>
      </c>
      <c r="U523" s="324"/>
      <c r="V523" s="333" t="s">
        <v>4044</v>
      </c>
    </row>
    <row r="524" spans="1:23" s="334" customFormat="1">
      <c r="A524" s="319"/>
      <c r="B524" s="320">
        <v>39234</v>
      </c>
      <c r="C524" s="321"/>
      <c r="D524" s="321">
        <v>1</v>
      </c>
      <c r="E524" s="322">
        <v>201182</v>
      </c>
      <c r="F524" s="323" t="s">
        <v>3001</v>
      </c>
      <c r="G524" s="324"/>
      <c r="H524" s="325">
        <v>82329.09</v>
      </c>
      <c r="I524" s="328"/>
      <c r="J524" s="319"/>
      <c r="K524" s="328"/>
      <c r="L524" s="319"/>
      <c r="M524" s="328">
        <v>174935.66</v>
      </c>
      <c r="N524" s="328"/>
      <c r="O524" s="329">
        <v>203865</v>
      </c>
      <c r="P524" s="330" t="s">
        <v>3957</v>
      </c>
      <c r="Q524" s="331">
        <v>1166</v>
      </c>
      <c r="R524" s="332" t="s">
        <v>3969</v>
      </c>
      <c r="S524" s="327">
        <v>40000</v>
      </c>
      <c r="T524" s="327">
        <v>70</v>
      </c>
      <c r="U524" s="324"/>
      <c r="V524" s="333" t="s">
        <v>4044</v>
      </c>
    </row>
    <row r="525" spans="1:23" s="334" customFormat="1">
      <c r="A525" s="319"/>
      <c r="B525" s="320">
        <v>39234</v>
      </c>
      <c r="C525" s="321"/>
      <c r="D525" s="321">
        <v>1</v>
      </c>
      <c r="E525" s="322">
        <v>201585</v>
      </c>
      <c r="F525" s="323" t="s">
        <v>3002</v>
      </c>
      <c r="G525" s="324"/>
      <c r="H525" s="325">
        <v>2171.89</v>
      </c>
      <c r="I525" s="328">
        <f>SUM(H522:H525)</f>
        <v>289281.13</v>
      </c>
      <c r="J525" s="319"/>
      <c r="K525" s="328"/>
      <c r="L525" s="319"/>
      <c r="M525" s="328">
        <v>17417.62</v>
      </c>
      <c r="N525" s="328"/>
      <c r="O525" s="329">
        <v>203865</v>
      </c>
      <c r="P525" s="330" t="s">
        <v>3957</v>
      </c>
      <c r="Q525" s="331">
        <v>1187</v>
      </c>
      <c r="R525" s="332" t="s">
        <v>3977</v>
      </c>
      <c r="S525" s="327">
        <v>40000</v>
      </c>
      <c r="T525" s="327">
        <v>70</v>
      </c>
      <c r="U525" s="324"/>
      <c r="V525" s="333" t="s">
        <v>4044</v>
      </c>
    </row>
    <row r="526" spans="1:23" s="318" customFormat="1">
      <c r="A526" s="315"/>
      <c r="B526" s="316">
        <v>27029</v>
      </c>
      <c r="C526" s="317"/>
      <c r="D526" s="317">
        <v>1</v>
      </c>
      <c r="E526" s="335">
        <v>60347</v>
      </c>
      <c r="F526" s="336" t="s">
        <v>1359</v>
      </c>
      <c r="G526" s="337"/>
      <c r="H526" s="338">
        <v>1189023</v>
      </c>
      <c r="I526" s="341"/>
      <c r="J526" s="315"/>
      <c r="K526" s="315"/>
      <c r="L526" s="315"/>
      <c r="M526" s="341"/>
      <c r="N526" s="341"/>
      <c r="O526" s="342">
        <v>203990</v>
      </c>
      <c r="P526" s="343" t="s">
        <v>3951</v>
      </c>
      <c r="Q526" s="344">
        <v>1273</v>
      </c>
      <c r="R526" s="345" t="s">
        <v>3962</v>
      </c>
      <c r="S526" s="340">
        <v>99999</v>
      </c>
      <c r="T526" s="340">
        <v>70</v>
      </c>
      <c r="U526" s="337"/>
      <c r="V526" s="346" t="s">
        <v>4038</v>
      </c>
      <c r="W526" s="318" t="s">
        <v>4052</v>
      </c>
    </row>
    <row r="527" spans="1:23" s="318" customFormat="1">
      <c r="A527" s="315"/>
      <c r="B527" s="316">
        <v>27485</v>
      </c>
      <c r="C527" s="317"/>
      <c r="D527" s="317">
        <v>1</v>
      </c>
      <c r="E527" s="335">
        <v>60467</v>
      </c>
      <c r="F527" s="336" t="s">
        <v>1361</v>
      </c>
      <c r="G527" s="337"/>
      <c r="H527" s="338">
        <v>100386</v>
      </c>
      <c r="I527" s="341"/>
      <c r="J527" s="315"/>
      <c r="K527" s="315"/>
      <c r="L527" s="315"/>
      <c r="M527" s="341"/>
      <c r="N527" s="341"/>
      <c r="O527" s="342">
        <v>203990</v>
      </c>
      <c r="P527" s="343" t="s">
        <v>3951</v>
      </c>
      <c r="Q527" s="344">
        <v>1283</v>
      </c>
      <c r="R527" s="345" t="s">
        <v>3963</v>
      </c>
      <c r="S527" s="340">
        <v>99999</v>
      </c>
      <c r="T527" s="340">
        <v>70</v>
      </c>
      <c r="U527" s="337"/>
      <c r="V527" s="346" t="s">
        <v>4038</v>
      </c>
      <c r="W527" s="318" t="s">
        <v>4052</v>
      </c>
    </row>
    <row r="528" spans="1:23" s="318" customFormat="1">
      <c r="A528" s="315"/>
      <c r="B528" s="316">
        <v>27485</v>
      </c>
      <c r="C528" s="317"/>
      <c r="D528" s="317">
        <v>1</v>
      </c>
      <c r="E528" s="335">
        <v>60468</v>
      </c>
      <c r="F528" s="336" t="s">
        <v>1359</v>
      </c>
      <c r="G528" s="337"/>
      <c r="H528" s="338">
        <v>16744</v>
      </c>
      <c r="I528" s="341"/>
      <c r="J528" s="315"/>
      <c r="K528" s="315"/>
      <c r="L528" s="315"/>
      <c r="M528" s="341"/>
      <c r="N528" s="341"/>
      <c r="O528" s="342">
        <v>203990</v>
      </c>
      <c r="P528" s="343" t="s">
        <v>3951</v>
      </c>
      <c r="Q528" s="344">
        <v>1273</v>
      </c>
      <c r="R528" s="345" t="s">
        <v>3962</v>
      </c>
      <c r="S528" s="340">
        <v>99999</v>
      </c>
      <c r="T528" s="340">
        <v>70</v>
      </c>
      <c r="U528" s="337"/>
      <c r="V528" s="346" t="s">
        <v>4038</v>
      </c>
      <c r="W528" s="318" t="s">
        <v>4052</v>
      </c>
    </row>
    <row r="529" spans="1:23" s="334" customFormat="1">
      <c r="A529" s="319"/>
      <c r="B529" s="320">
        <v>31716</v>
      </c>
      <c r="C529" s="321"/>
      <c r="D529" s="321">
        <v>1</v>
      </c>
      <c r="E529" s="322">
        <v>61354</v>
      </c>
      <c r="F529" s="323" t="s">
        <v>742</v>
      </c>
      <c r="G529" s="324"/>
      <c r="H529" s="325">
        <v>81510.61</v>
      </c>
      <c r="I529" s="328"/>
      <c r="J529" s="319"/>
      <c r="K529" s="319"/>
      <c r="L529" s="319"/>
      <c r="M529" s="328"/>
      <c r="N529" s="328"/>
      <c r="O529" s="329">
        <v>203990</v>
      </c>
      <c r="P529" s="330" t="s">
        <v>3951</v>
      </c>
      <c r="Q529" s="331">
        <v>1254</v>
      </c>
      <c r="R529" s="332" t="s">
        <v>3966</v>
      </c>
      <c r="S529" s="327">
        <v>99999</v>
      </c>
      <c r="T529" s="327">
        <v>70</v>
      </c>
      <c r="U529" s="324"/>
      <c r="V529" s="333" t="s">
        <v>4037</v>
      </c>
      <c r="W529" s="334" t="s">
        <v>4099</v>
      </c>
    </row>
    <row r="530" spans="1:23" s="318" customFormat="1">
      <c r="A530" s="315"/>
      <c r="B530" s="316">
        <v>32263</v>
      </c>
      <c r="C530" s="317">
        <v>203990</v>
      </c>
      <c r="D530" s="317">
        <v>2</v>
      </c>
      <c r="E530" s="335">
        <v>59872</v>
      </c>
      <c r="F530" s="336" t="s">
        <v>418</v>
      </c>
      <c r="G530" s="337"/>
      <c r="H530" s="338">
        <v>13500</v>
      </c>
      <c r="I530" s="341"/>
      <c r="J530" s="315"/>
      <c r="K530" s="341">
        <v>15420</v>
      </c>
      <c r="L530" s="315" t="s">
        <v>1330</v>
      </c>
      <c r="M530" s="341"/>
      <c r="N530" s="341"/>
      <c r="O530" s="342">
        <v>203990</v>
      </c>
      <c r="P530" s="343" t="s">
        <v>3951</v>
      </c>
      <c r="Q530" s="344">
        <v>1204</v>
      </c>
      <c r="R530" s="345" t="s">
        <v>3967</v>
      </c>
      <c r="S530" s="340">
        <v>99999</v>
      </c>
      <c r="T530" s="340">
        <v>70</v>
      </c>
      <c r="U530" s="337"/>
      <c r="V530" s="346" t="s">
        <v>4048</v>
      </c>
      <c r="W530" s="318" t="s">
        <v>4057</v>
      </c>
    </row>
    <row r="531" spans="1:23">
      <c r="B531" s="282">
        <v>32356</v>
      </c>
      <c r="C531" s="283">
        <v>203990</v>
      </c>
      <c r="D531" s="283">
        <v>2</v>
      </c>
      <c r="E531" s="284">
        <v>60361</v>
      </c>
      <c r="F531" s="285" t="s">
        <v>432</v>
      </c>
      <c r="G531" s="286"/>
      <c r="H531" s="287">
        <v>3495678.81</v>
      </c>
      <c r="K531" s="262">
        <v>17447</v>
      </c>
      <c r="L531" s="256" t="s">
        <v>1330</v>
      </c>
      <c r="M531" s="262"/>
      <c r="N531" s="262"/>
      <c r="O531" s="300">
        <v>203990</v>
      </c>
      <c r="P531" s="301" t="s">
        <v>3951</v>
      </c>
      <c r="Q531" s="302">
        <v>1139</v>
      </c>
      <c r="R531" s="303" t="s">
        <v>3970</v>
      </c>
      <c r="S531" s="291">
        <v>99999</v>
      </c>
      <c r="T531" s="291">
        <v>70</v>
      </c>
      <c r="U531" s="286"/>
      <c r="V531" s="304" t="s">
        <v>4041</v>
      </c>
      <c r="W531" s="261" t="s">
        <v>4070</v>
      </c>
    </row>
    <row r="532" spans="1:23" s="318" customFormat="1">
      <c r="A532" s="315"/>
      <c r="B532" s="316">
        <v>32386</v>
      </c>
      <c r="C532" s="317"/>
      <c r="D532" s="317">
        <v>1</v>
      </c>
      <c r="E532" s="335">
        <v>60486</v>
      </c>
      <c r="F532" s="336" t="s">
        <v>748</v>
      </c>
      <c r="G532" s="337"/>
      <c r="H532" s="338">
        <v>25180.42</v>
      </c>
      <c r="I532" s="341"/>
      <c r="J532" s="315"/>
      <c r="K532" s="341">
        <v>1189023</v>
      </c>
      <c r="L532" s="315" t="s">
        <v>1330</v>
      </c>
      <c r="M532" s="341"/>
      <c r="N532" s="341"/>
      <c r="O532" s="342">
        <v>203990</v>
      </c>
      <c r="P532" s="343" t="s">
        <v>3951</v>
      </c>
      <c r="Q532" s="344">
        <v>1275</v>
      </c>
      <c r="R532" s="345" t="s">
        <v>3964</v>
      </c>
      <c r="S532" s="340">
        <v>99999</v>
      </c>
      <c r="T532" s="340">
        <v>70</v>
      </c>
      <c r="U532" s="337"/>
      <c r="V532" s="346" t="s">
        <v>4046</v>
      </c>
      <c r="W532" s="318" t="s">
        <v>4052</v>
      </c>
    </row>
    <row r="533" spans="1:23" s="318" customFormat="1">
      <c r="A533" s="315"/>
      <c r="B533" s="316">
        <v>32492</v>
      </c>
      <c r="C533" s="317">
        <v>203990</v>
      </c>
      <c r="D533" s="317">
        <v>2</v>
      </c>
      <c r="E533" s="335">
        <v>60605</v>
      </c>
      <c r="F533" s="336" t="s">
        <v>446</v>
      </c>
      <c r="G533" s="337"/>
      <c r="H533" s="338">
        <v>8615</v>
      </c>
      <c r="I533" s="341"/>
      <c r="J533" s="315"/>
      <c r="K533" s="315"/>
      <c r="L533" s="315"/>
      <c r="M533" s="341"/>
      <c r="N533" s="341"/>
      <c r="O533" s="342">
        <v>203990</v>
      </c>
      <c r="P533" s="343" t="s">
        <v>3951</v>
      </c>
      <c r="Q533" s="344">
        <v>1175</v>
      </c>
      <c r="R533" s="345" t="s">
        <v>3975</v>
      </c>
      <c r="S533" s="340">
        <v>99999</v>
      </c>
      <c r="T533" s="340">
        <v>70</v>
      </c>
      <c r="U533" s="337"/>
      <c r="V533" s="346" t="s">
        <v>4046</v>
      </c>
      <c r="W533" s="318" t="s">
        <v>4052</v>
      </c>
    </row>
    <row r="534" spans="1:23" s="318" customFormat="1">
      <c r="A534" s="315"/>
      <c r="B534" s="316">
        <v>32660</v>
      </c>
      <c r="C534" s="317">
        <v>203990</v>
      </c>
      <c r="D534" s="317">
        <v>2</v>
      </c>
      <c r="E534" s="335">
        <v>61104</v>
      </c>
      <c r="F534" s="336" t="s">
        <v>3282</v>
      </c>
      <c r="G534" s="337"/>
      <c r="H534" s="338">
        <v>5682.65</v>
      </c>
      <c r="I534" s="341"/>
      <c r="J534" s="315"/>
      <c r="K534" s="341">
        <v>25180.42</v>
      </c>
      <c r="L534" s="315" t="s">
        <v>1330</v>
      </c>
      <c r="M534" s="341"/>
      <c r="N534" s="341"/>
      <c r="O534" s="342">
        <v>203990</v>
      </c>
      <c r="P534" s="343" t="s">
        <v>3951</v>
      </c>
      <c r="Q534" s="344">
        <v>1275</v>
      </c>
      <c r="R534" s="345" t="s">
        <v>3964</v>
      </c>
      <c r="S534" s="340">
        <v>99999</v>
      </c>
      <c r="T534" s="340">
        <v>70</v>
      </c>
      <c r="U534" s="337"/>
      <c r="V534" s="346" t="s">
        <v>4046</v>
      </c>
      <c r="W534" s="318" t="s">
        <v>4057</v>
      </c>
    </row>
    <row r="535" spans="1:23" s="318" customFormat="1">
      <c r="A535" s="315"/>
      <c r="B535" s="316">
        <v>32660</v>
      </c>
      <c r="C535" s="317">
        <v>203990</v>
      </c>
      <c r="D535" s="317">
        <v>2</v>
      </c>
      <c r="E535" s="335">
        <v>61204</v>
      </c>
      <c r="F535" s="336" t="s">
        <v>754</v>
      </c>
      <c r="G535" s="337"/>
      <c r="H535" s="338">
        <v>12025.72</v>
      </c>
      <c r="I535" s="341"/>
      <c r="J535" s="315"/>
      <c r="K535" s="315"/>
      <c r="L535" s="315"/>
      <c r="M535" s="341"/>
      <c r="N535" s="341"/>
      <c r="O535" s="342">
        <v>203990</v>
      </c>
      <c r="P535" s="343" t="s">
        <v>3951</v>
      </c>
      <c r="Q535" s="344">
        <v>1272</v>
      </c>
      <c r="R535" s="345" t="s">
        <v>3974</v>
      </c>
      <c r="S535" s="340">
        <v>99999</v>
      </c>
      <c r="T535" s="340">
        <v>70</v>
      </c>
      <c r="U535" s="337"/>
      <c r="V535" s="346" t="s">
        <v>4046</v>
      </c>
      <c r="W535" s="318" t="s">
        <v>4057</v>
      </c>
    </row>
    <row r="536" spans="1:23" s="318" customFormat="1">
      <c r="A536" s="315"/>
      <c r="B536" s="316">
        <v>32673</v>
      </c>
      <c r="C536" s="317">
        <v>203990</v>
      </c>
      <c r="D536" s="317">
        <v>2</v>
      </c>
      <c r="E536" s="335">
        <v>61327</v>
      </c>
      <c r="F536" s="336" t="s">
        <v>2019</v>
      </c>
      <c r="G536" s="337"/>
      <c r="H536" s="338">
        <v>4045.27</v>
      </c>
      <c r="I536" s="341"/>
      <c r="J536" s="315"/>
      <c r="K536" s="315"/>
      <c r="L536" s="315"/>
      <c r="M536" s="341"/>
      <c r="N536" s="341"/>
      <c r="O536" s="342">
        <v>203990</v>
      </c>
      <c r="P536" s="343" t="s">
        <v>3951</v>
      </c>
      <c r="Q536" s="344">
        <v>1497</v>
      </c>
      <c r="R536" s="345" t="s">
        <v>3978</v>
      </c>
      <c r="S536" s="340">
        <v>99999</v>
      </c>
      <c r="T536" s="340">
        <v>70</v>
      </c>
      <c r="U536" s="337"/>
      <c r="V536" s="346" t="s">
        <v>4037</v>
      </c>
      <c r="W536" s="318" t="s">
        <v>4065</v>
      </c>
    </row>
    <row r="537" spans="1:23" s="334" customFormat="1">
      <c r="A537" s="319"/>
      <c r="B537" s="320">
        <v>32720</v>
      </c>
      <c r="C537" s="321"/>
      <c r="D537" s="321">
        <v>1</v>
      </c>
      <c r="E537" s="322">
        <v>61328</v>
      </c>
      <c r="F537" s="323" t="s">
        <v>2024</v>
      </c>
      <c r="G537" s="324"/>
      <c r="H537" s="325">
        <v>92632.11</v>
      </c>
      <c r="I537" s="328"/>
      <c r="J537" s="319"/>
      <c r="K537" s="328">
        <v>396000</v>
      </c>
      <c r="L537" s="319" t="s">
        <v>1330</v>
      </c>
      <c r="M537" s="328"/>
      <c r="N537" s="328"/>
      <c r="O537" s="329">
        <v>203990</v>
      </c>
      <c r="P537" s="330" t="s">
        <v>3951</v>
      </c>
      <c r="Q537" s="331">
        <v>1332</v>
      </c>
      <c r="R537" s="332" t="s">
        <v>3980</v>
      </c>
      <c r="S537" s="327">
        <v>99999</v>
      </c>
      <c r="T537" s="327">
        <v>70</v>
      </c>
      <c r="U537" s="324"/>
      <c r="V537" s="333" t="s">
        <v>4041</v>
      </c>
    </row>
    <row r="538" spans="1:23" s="318" customFormat="1">
      <c r="A538" s="315"/>
      <c r="B538" s="316">
        <v>32812</v>
      </c>
      <c r="C538" s="317"/>
      <c r="D538" s="317">
        <v>1</v>
      </c>
      <c r="E538" s="335">
        <v>61357</v>
      </c>
      <c r="F538" s="336" t="s">
        <v>720</v>
      </c>
      <c r="G538" s="337"/>
      <c r="H538" s="338">
        <v>90000</v>
      </c>
      <c r="I538" s="341"/>
      <c r="J538" s="315"/>
      <c r="K538" s="341">
        <v>98332.07</v>
      </c>
      <c r="L538" s="315" t="s">
        <v>1330</v>
      </c>
      <c r="M538" s="341"/>
      <c r="N538" s="341"/>
      <c r="O538" s="342">
        <v>203990</v>
      </c>
      <c r="P538" s="343" t="s">
        <v>3951</v>
      </c>
      <c r="Q538" s="344">
        <v>1229</v>
      </c>
      <c r="R538" s="345" t="s">
        <v>3982</v>
      </c>
      <c r="S538" s="340">
        <v>99999</v>
      </c>
      <c r="T538" s="340">
        <v>70</v>
      </c>
      <c r="U538" s="337"/>
      <c r="V538" s="346" t="s">
        <v>4048</v>
      </c>
      <c r="W538" s="318" t="s">
        <v>4057</v>
      </c>
    </row>
    <row r="539" spans="1:23" s="318" customFormat="1">
      <c r="A539" s="315"/>
      <c r="B539" s="316">
        <v>32812</v>
      </c>
      <c r="C539" s="317"/>
      <c r="D539" s="317">
        <v>1</v>
      </c>
      <c r="E539" s="335">
        <v>61358</v>
      </c>
      <c r="F539" s="336" t="s">
        <v>721</v>
      </c>
      <c r="G539" s="337"/>
      <c r="H539" s="338">
        <v>169085.16</v>
      </c>
      <c r="I539" s="341"/>
      <c r="J539" s="315"/>
      <c r="K539" s="341">
        <v>38602.620000000003</v>
      </c>
      <c r="L539" s="315" t="s">
        <v>1330</v>
      </c>
      <c r="M539" s="341"/>
      <c r="N539" s="341"/>
      <c r="O539" s="342">
        <v>203990</v>
      </c>
      <c r="P539" s="343" t="s">
        <v>3951</v>
      </c>
      <c r="Q539" s="344">
        <v>1337</v>
      </c>
      <c r="R539" s="345" t="s">
        <v>3983</v>
      </c>
      <c r="S539" s="340">
        <v>99999</v>
      </c>
      <c r="T539" s="340">
        <v>70</v>
      </c>
      <c r="U539" s="337"/>
      <c r="V539" s="346" t="s">
        <v>4048</v>
      </c>
      <c r="W539" s="318" t="s">
        <v>4057</v>
      </c>
    </row>
    <row r="540" spans="1:23" s="334" customFormat="1">
      <c r="A540" s="319"/>
      <c r="B540" s="320">
        <v>33060</v>
      </c>
      <c r="C540" s="321">
        <v>203990</v>
      </c>
      <c r="D540" s="321">
        <v>2</v>
      </c>
      <c r="E540" s="322">
        <v>60992</v>
      </c>
      <c r="F540" s="323" t="s">
        <v>696</v>
      </c>
      <c r="G540" s="324"/>
      <c r="H540" s="325">
        <v>24700</v>
      </c>
      <c r="I540" s="328"/>
      <c r="J540" s="319"/>
      <c r="K540" s="328">
        <v>90000</v>
      </c>
      <c r="L540" s="319" t="s">
        <v>1330</v>
      </c>
      <c r="M540" s="328"/>
      <c r="N540" s="328"/>
      <c r="O540" s="329">
        <v>203990</v>
      </c>
      <c r="P540" s="330" t="s">
        <v>3951</v>
      </c>
      <c r="Q540" s="331">
        <v>1343</v>
      </c>
      <c r="R540" s="332" t="s">
        <v>3987</v>
      </c>
      <c r="S540" s="327">
        <v>99999</v>
      </c>
      <c r="T540" s="327">
        <v>70</v>
      </c>
      <c r="U540" s="324"/>
      <c r="V540" s="333" t="s">
        <v>4041</v>
      </c>
    </row>
    <row r="541" spans="1:23" s="318" customFormat="1">
      <c r="A541" s="315"/>
      <c r="B541" s="316">
        <v>33390</v>
      </c>
      <c r="C541" s="317">
        <v>203990</v>
      </c>
      <c r="D541" s="317">
        <v>2</v>
      </c>
      <c r="E541" s="335">
        <v>59909</v>
      </c>
      <c r="F541" s="336" t="s">
        <v>3421</v>
      </c>
      <c r="G541" s="337"/>
      <c r="H541" s="338">
        <v>4373</v>
      </c>
      <c r="I541" s="341"/>
      <c r="J541" s="315"/>
      <c r="K541" s="341">
        <v>59707.07</v>
      </c>
      <c r="L541" s="315" t="s">
        <v>1330</v>
      </c>
      <c r="M541" s="341"/>
      <c r="N541" s="341"/>
      <c r="O541" s="342">
        <v>203990</v>
      </c>
      <c r="P541" s="343" t="s">
        <v>3951</v>
      </c>
      <c r="Q541" s="344">
        <v>1175</v>
      </c>
      <c r="R541" s="345" t="s">
        <v>3975</v>
      </c>
      <c r="S541" s="340">
        <v>99999</v>
      </c>
      <c r="T541" s="340">
        <v>70</v>
      </c>
      <c r="U541" s="337"/>
      <c r="V541" s="346" t="s">
        <v>4038</v>
      </c>
      <c r="W541" s="318" t="s">
        <v>4121</v>
      </c>
    </row>
    <row r="542" spans="1:23" s="318" customFormat="1">
      <c r="A542" s="315"/>
      <c r="B542" s="316">
        <v>33390</v>
      </c>
      <c r="C542" s="317"/>
      <c r="D542" s="317">
        <v>1</v>
      </c>
      <c r="E542" s="335">
        <v>59911</v>
      </c>
      <c r="F542" s="336" t="s">
        <v>2046</v>
      </c>
      <c r="G542" s="337"/>
      <c r="H542" s="338">
        <v>23349.52</v>
      </c>
      <c r="I542" s="341"/>
      <c r="J542" s="315"/>
      <c r="K542" s="341">
        <v>13397</v>
      </c>
      <c r="L542" s="315" t="s">
        <v>1330</v>
      </c>
      <c r="M542" s="341"/>
      <c r="N542" s="341"/>
      <c r="O542" s="342">
        <v>203990</v>
      </c>
      <c r="P542" s="343" t="s">
        <v>3951</v>
      </c>
      <c r="Q542" s="344">
        <v>1175</v>
      </c>
      <c r="R542" s="345" t="s">
        <v>3975</v>
      </c>
      <c r="S542" s="340">
        <v>99999</v>
      </c>
      <c r="T542" s="340">
        <v>70</v>
      </c>
      <c r="U542" s="337"/>
      <c r="V542" s="346" t="s">
        <v>4038</v>
      </c>
      <c r="W542" s="318" t="s">
        <v>4121</v>
      </c>
    </row>
    <row r="543" spans="1:23" s="318" customFormat="1">
      <c r="A543" s="315"/>
      <c r="B543" s="316">
        <v>33390</v>
      </c>
      <c r="C543" s="317"/>
      <c r="D543" s="317">
        <v>1</v>
      </c>
      <c r="E543" s="335">
        <v>59913</v>
      </c>
      <c r="F543" s="336" t="s">
        <v>2048</v>
      </c>
      <c r="G543" s="337"/>
      <c r="H543" s="338">
        <v>28172.76</v>
      </c>
      <c r="I543" s="341"/>
      <c r="J543" s="315"/>
      <c r="K543" s="341">
        <v>58957.45</v>
      </c>
      <c r="L543" s="315" t="s">
        <v>1330</v>
      </c>
      <c r="M543" s="341"/>
      <c r="N543" s="341"/>
      <c r="O543" s="342">
        <v>203990</v>
      </c>
      <c r="P543" s="343" t="s">
        <v>3951</v>
      </c>
      <c r="Q543" s="344">
        <v>1273</v>
      </c>
      <c r="R543" s="345" t="s">
        <v>3962</v>
      </c>
      <c r="S543" s="340">
        <v>99999</v>
      </c>
      <c r="T543" s="340">
        <v>70</v>
      </c>
      <c r="U543" s="337"/>
      <c r="V543" s="346" t="s">
        <v>4038</v>
      </c>
      <c r="W543" s="318" t="s">
        <v>4121</v>
      </c>
    </row>
    <row r="544" spans="1:23">
      <c r="B544" s="282">
        <v>33511</v>
      </c>
      <c r="C544" s="283"/>
      <c r="D544" s="283">
        <v>1</v>
      </c>
      <c r="E544" s="284">
        <v>60896</v>
      </c>
      <c r="F544" s="285" t="s">
        <v>2055</v>
      </c>
      <c r="G544" s="286"/>
      <c r="H544" s="287">
        <v>15888.95</v>
      </c>
      <c r="K544" s="262">
        <v>143220.04999999999</v>
      </c>
      <c r="L544" s="256" t="s">
        <v>1330</v>
      </c>
      <c r="M544" s="262"/>
      <c r="N544" s="262"/>
      <c r="O544" s="300">
        <v>203990</v>
      </c>
      <c r="P544" s="301" t="s">
        <v>3951</v>
      </c>
      <c r="Q544" s="302">
        <v>1207</v>
      </c>
      <c r="R544" s="303" t="s">
        <v>3993</v>
      </c>
      <c r="S544" s="291">
        <v>99999</v>
      </c>
      <c r="T544" s="291">
        <v>70</v>
      </c>
      <c r="U544" s="286"/>
      <c r="V544" s="304" t="s">
        <v>4049</v>
      </c>
      <c r="W544" s="261" t="s">
        <v>4114</v>
      </c>
    </row>
    <row r="545" spans="1:23">
      <c r="B545" s="282">
        <v>33511</v>
      </c>
      <c r="C545" s="283"/>
      <c r="D545" s="283">
        <v>1</v>
      </c>
      <c r="E545" s="284">
        <v>60897</v>
      </c>
      <c r="F545" s="285" t="s">
        <v>2142</v>
      </c>
      <c r="G545" s="286"/>
      <c r="H545" s="287">
        <v>14000</v>
      </c>
      <c r="M545" s="262"/>
      <c r="N545" s="262"/>
      <c r="O545" s="300">
        <v>203990</v>
      </c>
      <c r="P545" s="301" t="s">
        <v>3951</v>
      </c>
      <c r="Q545" s="302">
        <v>1368</v>
      </c>
      <c r="R545" s="303" t="s">
        <v>3985</v>
      </c>
      <c r="S545" s="291">
        <v>99999</v>
      </c>
      <c r="T545" s="291">
        <v>70</v>
      </c>
      <c r="U545" s="286"/>
      <c r="V545" s="304" t="s">
        <v>4038</v>
      </c>
      <c r="W545" s="261" t="s">
        <v>4114</v>
      </c>
    </row>
    <row r="546" spans="1:23">
      <c r="B546" s="282">
        <v>33511</v>
      </c>
      <c r="C546" s="283"/>
      <c r="D546" s="283">
        <v>1</v>
      </c>
      <c r="E546" s="284">
        <v>60898</v>
      </c>
      <c r="F546" s="285" t="s">
        <v>2143</v>
      </c>
      <c r="G546" s="286"/>
      <c r="H546" s="287">
        <v>16000</v>
      </c>
      <c r="M546" s="262"/>
      <c r="N546" s="262"/>
      <c r="O546" s="300">
        <v>203990</v>
      </c>
      <c r="P546" s="301" t="s">
        <v>3951</v>
      </c>
      <c r="Q546" s="302">
        <v>1368</v>
      </c>
      <c r="R546" s="303" t="s">
        <v>3985</v>
      </c>
      <c r="S546" s="291">
        <v>99999</v>
      </c>
      <c r="T546" s="291">
        <v>70</v>
      </c>
      <c r="U546" s="286"/>
      <c r="V546" s="304" t="s">
        <v>4038</v>
      </c>
      <c r="W546" s="261" t="s">
        <v>4114</v>
      </c>
    </row>
    <row r="547" spans="1:23">
      <c r="B547" s="282">
        <v>33511</v>
      </c>
      <c r="C547" s="283"/>
      <c r="D547" s="283">
        <v>1</v>
      </c>
      <c r="E547" s="284">
        <v>60899</v>
      </c>
      <c r="F547" s="285" t="s">
        <v>2054</v>
      </c>
      <c r="G547" s="286"/>
      <c r="H547" s="287">
        <v>8495</v>
      </c>
      <c r="K547" s="262">
        <v>211102</v>
      </c>
      <c r="L547" s="256" t="s">
        <v>1330</v>
      </c>
      <c r="M547" s="262"/>
      <c r="N547" s="262"/>
      <c r="O547" s="300">
        <v>203990</v>
      </c>
      <c r="P547" s="301" t="s">
        <v>3951</v>
      </c>
      <c r="Q547" s="302">
        <v>1177</v>
      </c>
      <c r="R547" s="303" t="s">
        <v>3990</v>
      </c>
      <c r="S547" s="291">
        <v>99999</v>
      </c>
      <c r="T547" s="291">
        <v>70</v>
      </c>
      <c r="U547" s="286"/>
      <c r="V547" s="304" t="s">
        <v>4038</v>
      </c>
      <c r="W547" s="261" t="s">
        <v>4114</v>
      </c>
    </row>
    <row r="548" spans="1:23" s="318" customFormat="1">
      <c r="A548" s="315"/>
      <c r="B548" s="316">
        <v>33630</v>
      </c>
      <c r="C548" s="317">
        <v>203990</v>
      </c>
      <c r="D548" s="317">
        <v>2</v>
      </c>
      <c r="E548" s="335">
        <v>59797</v>
      </c>
      <c r="F548" s="336" t="s">
        <v>3672</v>
      </c>
      <c r="G548" s="337"/>
      <c r="H548" s="338">
        <v>47559.57</v>
      </c>
      <c r="I548" s="341"/>
      <c r="J548" s="315"/>
      <c r="K548" s="315"/>
      <c r="L548" s="315"/>
      <c r="M548" s="341"/>
      <c r="N548" s="341"/>
      <c r="O548" s="342">
        <v>203990</v>
      </c>
      <c r="P548" s="343" t="s">
        <v>3951</v>
      </c>
      <c r="Q548" s="344">
        <v>1230</v>
      </c>
      <c r="R548" s="345" t="s">
        <v>3988</v>
      </c>
      <c r="S548" s="340">
        <v>99999</v>
      </c>
      <c r="T548" s="340">
        <v>70</v>
      </c>
      <c r="U548" s="337"/>
      <c r="V548" s="346" t="s">
        <v>4046</v>
      </c>
      <c r="W548" s="318" t="s">
        <v>4068</v>
      </c>
    </row>
    <row r="549" spans="1:23" s="334" customFormat="1">
      <c r="A549" s="319"/>
      <c r="B549" s="320">
        <v>33686</v>
      </c>
      <c r="C549" s="321">
        <v>203990</v>
      </c>
      <c r="D549" s="321">
        <v>2</v>
      </c>
      <c r="E549" s="322">
        <v>61236</v>
      </c>
      <c r="F549" s="323" t="s">
        <v>2062</v>
      </c>
      <c r="G549" s="324"/>
      <c r="H549" s="325">
        <v>133592.35</v>
      </c>
      <c r="I549" s="328"/>
      <c r="J549" s="319"/>
      <c r="K549" s="319"/>
      <c r="L549" s="319"/>
      <c r="M549" s="328"/>
      <c r="N549" s="328"/>
      <c r="O549" s="329">
        <v>203990</v>
      </c>
      <c r="P549" s="330" t="s">
        <v>3951</v>
      </c>
      <c r="Q549" s="331">
        <v>1346</v>
      </c>
      <c r="R549" s="332" t="s">
        <v>3968</v>
      </c>
      <c r="S549" s="327">
        <v>99999</v>
      </c>
      <c r="T549" s="327">
        <v>70</v>
      </c>
      <c r="U549" s="324"/>
      <c r="V549" s="333" t="s">
        <v>4046</v>
      </c>
    </row>
    <row r="550" spans="1:23" s="318" customFormat="1">
      <c r="A550" s="315"/>
      <c r="B550" s="316">
        <v>33970</v>
      </c>
      <c r="C550" s="317">
        <v>203990</v>
      </c>
      <c r="D550" s="317">
        <v>2</v>
      </c>
      <c r="E550" s="335">
        <v>59645</v>
      </c>
      <c r="F550" s="336" t="s">
        <v>2371</v>
      </c>
      <c r="G550" s="337"/>
      <c r="H550" s="338">
        <v>264798.03000000003</v>
      </c>
      <c r="I550" s="341"/>
      <c r="J550" s="315"/>
      <c r="K550" s="341">
        <v>15568</v>
      </c>
      <c r="L550" s="315" t="s">
        <v>1330</v>
      </c>
      <c r="M550" s="341"/>
      <c r="N550" s="341"/>
      <c r="O550" s="342">
        <v>203990</v>
      </c>
      <c r="P550" s="343" t="s">
        <v>3951</v>
      </c>
      <c r="Q550" s="344">
        <v>1495</v>
      </c>
      <c r="R550" s="345" t="s">
        <v>4000</v>
      </c>
      <c r="S550" s="340">
        <v>99999</v>
      </c>
      <c r="T550" s="340">
        <v>70</v>
      </c>
      <c r="U550" s="337"/>
      <c r="V550" s="346" t="s">
        <v>4047</v>
      </c>
      <c r="W550" s="318" t="s">
        <v>4067</v>
      </c>
    </row>
    <row r="551" spans="1:23" s="318" customFormat="1">
      <c r="A551" s="315"/>
      <c r="B551" s="316">
        <v>34380</v>
      </c>
      <c r="C551" s="317">
        <v>203990</v>
      </c>
      <c r="D551" s="317">
        <v>2</v>
      </c>
      <c r="E551" s="335">
        <v>60942</v>
      </c>
      <c r="F551" s="336" t="s">
        <v>1898</v>
      </c>
      <c r="G551" s="337"/>
      <c r="H551" s="338">
        <v>16430.62</v>
      </c>
      <c r="I551" s="341"/>
      <c r="J551" s="315"/>
      <c r="K551" s="341">
        <v>12041.4</v>
      </c>
      <c r="L551" s="315" t="s">
        <v>1330</v>
      </c>
      <c r="M551" s="341"/>
      <c r="N551" s="341"/>
      <c r="O551" s="342">
        <v>203990</v>
      </c>
      <c r="P551" s="343" t="s">
        <v>3951</v>
      </c>
      <c r="Q551" s="344">
        <v>1273</v>
      </c>
      <c r="R551" s="345" t="s">
        <v>3962</v>
      </c>
      <c r="S551" s="340">
        <v>99999</v>
      </c>
      <c r="T551" s="340">
        <v>70</v>
      </c>
      <c r="U551" s="337"/>
      <c r="V551" s="346" t="s">
        <v>4038</v>
      </c>
      <c r="W551" s="318" t="s">
        <v>4122</v>
      </c>
    </row>
    <row r="552" spans="1:23" s="318" customFormat="1">
      <c r="A552" s="315"/>
      <c r="B552" s="316">
        <v>34424</v>
      </c>
      <c r="C552" s="317">
        <v>203990</v>
      </c>
      <c r="D552" s="317">
        <v>2</v>
      </c>
      <c r="E552" s="335">
        <v>60941</v>
      </c>
      <c r="F552" s="336" t="s">
        <v>3308</v>
      </c>
      <c r="G552" s="337"/>
      <c r="H552" s="338">
        <v>18215.59</v>
      </c>
      <c r="I552" s="341"/>
      <c r="J552" s="315"/>
      <c r="K552" s="315"/>
      <c r="L552" s="315"/>
      <c r="M552" s="341"/>
      <c r="N552" s="341"/>
      <c r="O552" s="342">
        <v>203990</v>
      </c>
      <c r="P552" s="343" t="s">
        <v>3951</v>
      </c>
      <c r="Q552" s="344">
        <v>1273</v>
      </c>
      <c r="R552" s="345" t="s">
        <v>3962</v>
      </c>
      <c r="S552" s="340">
        <v>99999</v>
      </c>
      <c r="T552" s="340">
        <v>70</v>
      </c>
      <c r="U552" s="337"/>
      <c r="V552" s="346" t="s">
        <v>4038</v>
      </c>
      <c r="W552" s="318" t="s">
        <v>4122</v>
      </c>
    </row>
    <row r="553" spans="1:23" s="318" customFormat="1">
      <c r="A553" s="315"/>
      <c r="B553" s="316">
        <v>34486</v>
      </c>
      <c r="C553" s="317">
        <v>203990</v>
      </c>
      <c r="D553" s="317">
        <v>2</v>
      </c>
      <c r="E553" s="335">
        <v>61072</v>
      </c>
      <c r="F553" s="336" t="s">
        <v>1628</v>
      </c>
      <c r="G553" s="337"/>
      <c r="H553" s="338">
        <v>30171.26</v>
      </c>
      <c r="I553" s="341"/>
      <c r="J553" s="315"/>
      <c r="K553" s="341">
        <v>127110.66</v>
      </c>
      <c r="L553" s="315" t="s">
        <v>1330</v>
      </c>
      <c r="M553" s="341"/>
      <c r="N553" s="341"/>
      <c r="O553" s="342">
        <v>203990</v>
      </c>
      <c r="P553" s="343" t="s">
        <v>3951</v>
      </c>
      <c r="Q553" s="344">
        <v>1273</v>
      </c>
      <c r="R553" s="345" t="s">
        <v>3962</v>
      </c>
      <c r="S553" s="340">
        <v>99999</v>
      </c>
      <c r="T553" s="340">
        <v>70</v>
      </c>
      <c r="U553" s="337"/>
      <c r="V553" s="346" t="s">
        <v>4038</v>
      </c>
      <c r="W553" s="318" t="s">
        <v>4122</v>
      </c>
    </row>
    <row r="554" spans="1:23" s="318" customFormat="1">
      <c r="A554" s="315"/>
      <c r="B554" s="316">
        <v>34577</v>
      </c>
      <c r="C554" s="317">
        <v>203990</v>
      </c>
      <c r="D554" s="317">
        <v>2</v>
      </c>
      <c r="E554" s="335">
        <v>64662</v>
      </c>
      <c r="F554" s="336" t="s">
        <v>885</v>
      </c>
      <c r="G554" s="337"/>
      <c r="H554" s="338">
        <v>9699.33</v>
      </c>
      <c r="I554" s="341"/>
      <c r="J554" s="315"/>
      <c r="K554" s="341">
        <v>8415.73</v>
      </c>
      <c r="L554" s="315" t="s">
        <v>1330</v>
      </c>
      <c r="M554" s="341"/>
      <c r="N554" s="341"/>
      <c r="O554" s="342">
        <v>203990</v>
      </c>
      <c r="P554" s="343" t="s">
        <v>3951</v>
      </c>
      <c r="Q554" s="344">
        <v>1312</v>
      </c>
      <c r="R554" s="345" t="s">
        <v>4003</v>
      </c>
      <c r="S554" s="340">
        <v>99999</v>
      </c>
      <c r="T554" s="340">
        <v>70</v>
      </c>
      <c r="U554" s="337"/>
      <c r="V554" s="346" t="s">
        <v>4038</v>
      </c>
      <c r="W554" s="318" t="s">
        <v>4052</v>
      </c>
    </row>
    <row r="555" spans="1:23" s="318" customFormat="1">
      <c r="A555" s="315"/>
      <c r="B555" s="316">
        <v>34608</v>
      </c>
      <c r="C555" s="317">
        <v>203990</v>
      </c>
      <c r="D555" s="317">
        <v>2</v>
      </c>
      <c r="E555" s="335">
        <v>64668</v>
      </c>
      <c r="F555" s="336" t="s">
        <v>1557</v>
      </c>
      <c r="G555" s="337"/>
      <c r="H555" s="338">
        <v>19924.66</v>
      </c>
      <c r="I555" s="341"/>
      <c r="J555" s="315"/>
      <c r="K555" s="341">
        <v>236172.82</v>
      </c>
      <c r="L555" s="315" t="s">
        <v>1330</v>
      </c>
      <c r="M555" s="341"/>
      <c r="N555" s="341"/>
      <c r="O555" s="342">
        <v>203990</v>
      </c>
      <c r="P555" s="343" t="s">
        <v>3951</v>
      </c>
      <c r="Q555" s="344">
        <v>1499</v>
      </c>
      <c r="R555" s="345" t="s">
        <v>4004</v>
      </c>
      <c r="S555" s="340">
        <v>99999</v>
      </c>
      <c r="T555" s="340">
        <v>70</v>
      </c>
      <c r="U555" s="337"/>
      <c r="V555" s="346" t="s">
        <v>4048</v>
      </c>
      <c r="W555" s="318" t="s">
        <v>4057</v>
      </c>
    </row>
    <row r="556" spans="1:23" s="318" customFormat="1">
      <c r="A556" s="315"/>
      <c r="B556" s="316">
        <v>34638</v>
      </c>
      <c r="C556" s="317"/>
      <c r="D556" s="317">
        <v>1</v>
      </c>
      <c r="E556" s="335">
        <v>61274</v>
      </c>
      <c r="F556" s="336" t="s">
        <v>2076</v>
      </c>
      <c r="G556" s="337"/>
      <c r="H556" s="338">
        <v>6200</v>
      </c>
      <c r="I556" s="341"/>
      <c r="J556" s="315"/>
      <c r="K556" s="315"/>
      <c r="L556" s="315"/>
      <c r="M556" s="341"/>
      <c r="N556" s="341"/>
      <c r="O556" s="342">
        <v>203990</v>
      </c>
      <c r="P556" s="343" t="s">
        <v>3951</v>
      </c>
      <c r="Q556" s="344">
        <v>1123</v>
      </c>
      <c r="R556" s="345" t="s">
        <v>3991</v>
      </c>
      <c r="S556" s="340">
        <v>99999</v>
      </c>
      <c r="T556" s="340">
        <v>70</v>
      </c>
      <c r="U556" s="337"/>
      <c r="V556" s="346" t="s">
        <v>4038</v>
      </c>
      <c r="W556" s="318" t="s">
        <v>4052</v>
      </c>
    </row>
    <row r="557" spans="1:23">
      <c r="B557" s="282">
        <v>34851</v>
      </c>
      <c r="C557" s="283">
        <v>203990</v>
      </c>
      <c r="D557" s="283">
        <v>2</v>
      </c>
      <c r="E557" s="284">
        <v>65909</v>
      </c>
      <c r="F557" s="285" t="s">
        <v>1931</v>
      </c>
      <c r="G557" s="286"/>
      <c r="H557" s="287">
        <v>43234.35</v>
      </c>
      <c r="K557" s="262">
        <v>11610.67</v>
      </c>
      <c r="L557" s="256" t="s">
        <v>1330</v>
      </c>
      <c r="M557" s="262"/>
      <c r="N557" s="262"/>
      <c r="O557" s="300">
        <v>203990</v>
      </c>
      <c r="P557" s="301" t="s">
        <v>3951</v>
      </c>
      <c r="Q557" s="302">
        <v>1201</v>
      </c>
      <c r="R557" s="303" t="s">
        <v>3986</v>
      </c>
      <c r="S557" s="291">
        <v>99999</v>
      </c>
      <c r="T557" s="291">
        <v>70</v>
      </c>
      <c r="U557" s="286"/>
      <c r="V557" s="304" t="s">
        <v>4041</v>
      </c>
      <c r="W557" s="261" t="s">
        <v>4123</v>
      </c>
    </row>
    <row r="558" spans="1:23">
      <c r="B558" s="282">
        <v>34926</v>
      </c>
      <c r="C558" s="283">
        <v>203990</v>
      </c>
      <c r="D558" s="283">
        <v>2</v>
      </c>
      <c r="E558" s="284">
        <v>66576</v>
      </c>
      <c r="F558" s="285" t="s">
        <v>1943</v>
      </c>
      <c r="G558" s="286"/>
      <c r="H558" s="287">
        <v>4890</v>
      </c>
      <c r="K558" s="262">
        <v>81340.320000000007</v>
      </c>
      <c r="L558" s="256" t="s">
        <v>1330</v>
      </c>
      <c r="M558" s="262"/>
      <c r="N558" s="262"/>
      <c r="O558" s="300">
        <v>203990</v>
      </c>
      <c r="P558" s="301" t="s">
        <v>3951</v>
      </c>
      <c r="Q558" s="302">
        <v>1254</v>
      </c>
      <c r="R558" s="303" t="s">
        <v>3966</v>
      </c>
      <c r="S558" s="291">
        <v>99999</v>
      </c>
      <c r="T558" s="291">
        <v>70</v>
      </c>
      <c r="U558" s="286"/>
      <c r="V558" s="304" t="s">
        <v>4037</v>
      </c>
      <c r="W558" s="261" t="s">
        <v>4078</v>
      </c>
    </row>
    <row r="559" spans="1:23">
      <c r="B559" s="282">
        <v>35185</v>
      </c>
      <c r="C559" s="283"/>
      <c r="D559" s="283">
        <v>1</v>
      </c>
      <c r="E559" s="284">
        <v>64467</v>
      </c>
      <c r="F559" s="285" t="s">
        <v>2740</v>
      </c>
      <c r="G559" s="286"/>
      <c r="H559" s="287">
        <v>138431.82999999999</v>
      </c>
      <c r="K559" s="262">
        <v>11206.62</v>
      </c>
      <c r="L559" s="256" t="s">
        <v>1330</v>
      </c>
      <c r="M559" s="262"/>
      <c r="N559" s="262"/>
      <c r="O559" s="300">
        <v>203990</v>
      </c>
      <c r="P559" s="301" t="s">
        <v>3951</v>
      </c>
      <c r="Q559" s="302">
        <v>1337</v>
      </c>
      <c r="R559" s="303" t="s">
        <v>3983</v>
      </c>
      <c r="S559" s="291">
        <v>99999</v>
      </c>
      <c r="T559" s="291">
        <v>70</v>
      </c>
      <c r="U559" s="286"/>
      <c r="V559" s="304" t="s">
        <v>4038</v>
      </c>
      <c r="W559" s="261" t="s">
        <v>4052</v>
      </c>
    </row>
    <row r="560" spans="1:23">
      <c r="B560" s="282">
        <v>35185</v>
      </c>
      <c r="C560" s="283"/>
      <c r="D560" s="283">
        <v>1</v>
      </c>
      <c r="E560" s="284">
        <v>64468</v>
      </c>
      <c r="F560" s="285" t="s">
        <v>2741</v>
      </c>
      <c r="G560" s="286"/>
      <c r="H560" s="287">
        <v>203891.88</v>
      </c>
      <c r="M560" s="262"/>
      <c r="N560" s="262"/>
      <c r="O560" s="300">
        <v>203990</v>
      </c>
      <c r="P560" s="301" t="s">
        <v>3951</v>
      </c>
      <c r="Q560" s="302">
        <v>1207</v>
      </c>
      <c r="R560" s="303" t="s">
        <v>3993</v>
      </c>
      <c r="S560" s="291">
        <v>99999</v>
      </c>
      <c r="T560" s="291">
        <v>70</v>
      </c>
      <c r="U560" s="286"/>
      <c r="V560" s="304" t="s">
        <v>4049</v>
      </c>
      <c r="W560" s="261" t="s">
        <v>4078</v>
      </c>
    </row>
    <row r="561" spans="1:23" s="334" customFormat="1">
      <c r="A561" s="319"/>
      <c r="B561" s="320">
        <v>35246</v>
      </c>
      <c r="C561" s="321">
        <v>203990</v>
      </c>
      <c r="D561" s="321">
        <v>2</v>
      </c>
      <c r="E561" s="322">
        <v>65779</v>
      </c>
      <c r="F561" s="323" t="s">
        <v>182</v>
      </c>
      <c r="G561" s="324"/>
      <c r="H561" s="325">
        <v>96269</v>
      </c>
      <c r="I561" s="328"/>
      <c r="J561" s="319"/>
      <c r="K561" s="319"/>
      <c r="L561" s="319"/>
      <c r="M561" s="328"/>
      <c r="N561" s="328"/>
      <c r="O561" s="329">
        <v>203990</v>
      </c>
      <c r="P561" s="330" t="s">
        <v>3951</v>
      </c>
      <c r="Q561" s="331">
        <v>1343</v>
      </c>
      <c r="R561" s="332" t="s">
        <v>3987</v>
      </c>
      <c r="S561" s="327">
        <v>99999</v>
      </c>
      <c r="T561" s="327">
        <v>70</v>
      </c>
      <c r="U561" s="324"/>
      <c r="V561" s="333" t="s">
        <v>4041</v>
      </c>
    </row>
    <row r="562" spans="1:23" s="318" customFormat="1">
      <c r="A562" s="315"/>
      <c r="B562" s="316">
        <v>35246</v>
      </c>
      <c r="C562" s="317"/>
      <c r="D562" s="317">
        <v>1</v>
      </c>
      <c r="E562" s="335">
        <v>65780</v>
      </c>
      <c r="F562" s="336" t="s">
        <v>276</v>
      </c>
      <c r="G562" s="337"/>
      <c r="H562" s="338">
        <v>137219.29999999999</v>
      </c>
      <c r="I562" s="341"/>
      <c r="J562" s="315"/>
      <c r="K562" s="315"/>
      <c r="L562" s="315"/>
      <c r="M562" s="341"/>
      <c r="N562" s="341"/>
      <c r="O562" s="342">
        <v>203990</v>
      </c>
      <c r="P562" s="343" t="s">
        <v>3951</v>
      </c>
      <c r="Q562" s="344">
        <v>1273</v>
      </c>
      <c r="R562" s="345" t="s">
        <v>3962</v>
      </c>
      <c r="S562" s="340">
        <v>99999</v>
      </c>
      <c r="T562" s="340">
        <v>70</v>
      </c>
      <c r="U562" s="337"/>
      <c r="V562" s="346" t="s">
        <v>4038</v>
      </c>
      <c r="W562" s="318" t="s">
        <v>4066</v>
      </c>
    </row>
    <row r="563" spans="1:23" s="318" customFormat="1">
      <c r="A563" s="315"/>
      <c r="B563" s="316">
        <v>35246</v>
      </c>
      <c r="C563" s="317"/>
      <c r="D563" s="317">
        <v>1</v>
      </c>
      <c r="E563" s="335">
        <v>66883</v>
      </c>
      <c r="F563" s="336" t="s">
        <v>184</v>
      </c>
      <c r="G563" s="337"/>
      <c r="H563" s="338">
        <v>466719.24</v>
      </c>
      <c r="I563" s="341"/>
      <c r="J563" s="315"/>
      <c r="K563" s="315"/>
      <c r="L563" s="315"/>
      <c r="M563" s="341"/>
      <c r="N563" s="341"/>
      <c r="O563" s="342">
        <v>203990</v>
      </c>
      <c r="P563" s="343" t="s">
        <v>3951</v>
      </c>
      <c r="Q563" s="344">
        <v>1273</v>
      </c>
      <c r="R563" s="345" t="s">
        <v>3962</v>
      </c>
      <c r="S563" s="340">
        <v>99999</v>
      </c>
      <c r="T563" s="340">
        <v>70</v>
      </c>
      <c r="U563" s="337"/>
      <c r="V563" s="346" t="s">
        <v>4038</v>
      </c>
      <c r="W563" s="318" t="s">
        <v>4062</v>
      </c>
    </row>
    <row r="564" spans="1:23">
      <c r="B564" s="282">
        <v>35481</v>
      </c>
      <c r="C564" s="283">
        <v>203990</v>
      </c>
      <c r="D564" s="283">
        <v>2</v>
      </c>
      <c r="E564" s="284">
        <v>67590</v>
      </c>
      <c r="F564" s="285" t="s">
        <v>3183</v>
      </c>
      <c r="G564" s="286"/>
      <c r="H564" s="287">
        <v>11200.76</v>
      </c>
      <c r="K564" s="262">
        <v>12112.4</v>
      </c>
      <c r="L564" s="256" t="s">
        <v>1330</v>
      </c>
      <c r="M564" s="262"/>
      <c r="N564" s="262"/>
      <c r="O564" s="300">
        <v>203990</v>
      </c>
      <c r="P564" s="301" t="s">
        <v>3951</v>
      </c>
      <c r="Q564" s="302">
        <v>1254</v>
      </c>
      <c r="R564" s="303" t="s">
        <v>3966</v>
      </c>
      <c r="S564" s="291">
        <v>99999</v>
      </c>
      <c r="T564" s="291">
        <v>70</v>
      </c>
      <c r="U564" s="286"/>
      <c r="V564" s="304" t="s">
        <v>4037</v>
      </c>
      <c r="W564" s="261" t="s">
        <v>4124</v>
      </c>
    </row>
    <row r="565" spans="1:23" s="318" customFormat="1">
      <c r="A565" s="315"/>
      <c r="B565" s="316">
        <v>35502</v>
      </c>
      <c r="C565" s="317">
        <v>203990</v>
      </c>
      <c r="D565" s="317">
        <v>2</v>
      </c>
      <c r="E565" s="335">
        <v>67583</v>
      </c>
      <c r="F565" s="336" t="s">
        <v>3185</v>
      </c>
      <c r="G565" s="337"/>
      <c r="H565" s="338">
        <v>4092.5</v>
      </c>
      <c r="I565" s="341"/>
      <c r="J565" s="315"/>
      <c r="K565" s="315"/>
      <c r="L565" s="315"/>
      <c r="M565" s="341"/>
      <c r="N565" s="341"/>
      <c r="O565" s="342">
        <v>203990</v>
      </c>
      <c r="P565" s="343" t="s">
        <v>3951</v>
      </c>
      <c r="Q565" s="344">
        <v>1229</v>
      </c>
      <c r="R565" s="345" t="s">
        <v>3982</v>
      </c>
      <c r="S565" s="340">
        <v>99999</v>
      </c>
      <c r="T565" s="340">
        <v>70</v>
      </c>
      <c r="U565" s="337"/>
      <c r="V565" s="346" t="s">
        <v>4037</v>
      </c>
      <c r="W565" s="318" t="s">
        <v>4065</v>
      </c>
    </row>
    <row r="566" spans="1:23" s="318" customFormat="1">
      <c r="A566" s="315"/>
      <c r="B566" s="316">
        <v>35506</v>
      </c>
      <c r="C566" s="317"/>
      <c r="D566" s="317">
        <v>1</v>
      </c>
      <c r="E566" s="335">
        <v>66903</v>
      </c>
      <c r="F566" s="336" t="s">
        <v>3187</v>
      </c>
      <c r="G566" s="337"/>
      <c r="H566" s="338">
        <v>11061.08</v>
      </c>
      <c r="I566" s="341"/>
      <c r="J566" s="315"/>
      <c r="K566" s="341">
        <v>48324.85</v>
      </c>
      <c r="L566" s="315" t="s">
        <v>1330</v>
      </c>
      <c r="M566" s="341"/>
      <c r="N566" s="341"/>
      <c r="O566" s="342">
        <v>203990</v>
      </c>
      <c r="P566" s="343" t="s">
        <v>3951</v>
      </c>
      <c r="Q566" s="344">
        <v>1283</v>
      </c>
      <c r="R566" s="345" t="s">
        <v>3963</v>
      </c>
      <c r="S566" s="340">
        <v>99999</v>
      </c>
      <c r="T566" s="340">
        <v>70</v>
      </c>
      <c r="U566" s="337"/>
      <c r="V566" s="346" t="s">
        <v>4038</v>
      </c>
      <c r="W566" s="318" t="s">
        <v>4125</v>
      </c>
    </row>
    <row r="567" spans="1:23" s="318" customFormat="1">
      <c r="A567" s="315"/>
      <c r="B567" s="316">
        <v>35508</v>
      </c>
      <c r="C567" s="317">
        <v>203990</v>
      </c>
      <c r="D567" s="317">
        <v>2</v>
      </c>
      <c r="E567" s="335">
        <v>66906</v>
      </c>
      <c r="F567" s="336" t="s">
        <v>3190</v>
      </c>
      <c r="G567" s="337"/>
      <c r="H567" s="338">
        <v>6382.44</v>
      </c>
      <c r="I567" s="341"/>
      <c r="J567" s="315"/>
      <c r="K567" s="315"/>
      <c r="L567" s="315"/>
      <c r="M567" s="341"/>
      <c r="N567" s="341"/>
      <c r="O567" s="342">
        <v>203990</v>
      </c>
      <c r="P567" s="343" t="s">
        <v>3951</v>
      </c>
      <c r="Q567" s="344">
        <v>1300</v>
      </c>
      <c r="R567" s="345" t="s">
        <v>3965</v>
      </c>
      <c r="S567" s="340">
        <v>99999</v>
      </c>
      <c r="T567" s="340">
        <v>70</v>
      </c>
      <c r="U567" s="337"/>
      <c r="V567" s="346" t="s">
        <v>4049</v>
      </c>
      <c r="W567" s="318" t="s">
        <v>4125</v>
      </c>
    </row>
    <row r="568" spans="1:23" s="318" customFormat="1">
      <c r="A568" s="315"/>
      <c r="B568" s="316">
        <v>35529</v>
      </c>
      <c r="C568" s="317"/>
      <c r="D568" s="317">
        <v>1</v>
      </c>
      <c r="E568" s="335">
        <v>67757</v>
      </c>
      <c r="F568" s="336" t="s">
        <v>47</v>
      </c>
      <c r="G568" s="337"/>
      <c r="H568" s="338">
        <v>288553.83</v>
      </c>
      <c r="I568" s="341"/>
      <c r="J568" s="315"/>
      <c r="K568" s="341">
        <v>35559.35</v>
      </c>
      <c r="L568" s="315" t="s">
        <v>1330</v>
      </c>
      <c r="M568" s="341"/>
      <c r="N568" s="341"/>
      <c r="O568" s="342">
        <v>203990</v>
      </c>
      <c r="P568" s="343" t="s">
        <v>3951</v>
      </c>
      <c r="Q568" s="344">
        <v>1273</v>
      </c>
      <c r="R568" s="345" t="s">
        <v>3962</v>
      </c>
      <c r="S568" s="340">
        <v>99999</v>
      </c>
      <c r="T568" s="340">
        <v>70</v>
      </c>
      <c r="U568" s="337"/>
      <c r="V568" s="346" t="s">
        <v>4038</v>
      </c>
      <c r="W568" s="318" t="s">
        <v>4125</v>
      </c>
    </row>
    <row r="569" spans="1:23" s="318" customFormat="1">
      <c r="A569" s="315"/>
      <c r="B569" s="316">
        <v>35582</v>
      </c>
      <c r="C569" s="317">
        <v>203990</v>
      </c>
      <c r="D569" s="317">
        <v>2</v>
      </c>
      <c r="E569" s="335">
        <v>61755</v>
      </c>
      <c r="F569" s="336" t="s">
        <v>504</v>
      </c>
      <c r="G569" s="337"/>
      <c r="H569" s="338">
        <v>8854.25</v>
      </c>
      <c r="I569" s="341"/>
      <c r="J569" s="315"/>
      <c r="K569" s="315"/>
      <c r="L569" s="315"/>
      <c r="M569" s="341"/>
      <c r="N569" s="341"/>
      <c r="O569" s="342">
        <v>203990</v>
      </c>
      <c r="P569" s="343" t="s">
        <v>3951</v>
      </c>
      <c r="Q569" s="344">
        <v>1497</v>
      </c>
      <c r="R569" s="345" t="s">
        <v>3978</v>
      </c>
      <c r="S569" s="340">
        <v>99999</v>
      </c>
      <c r="T569" s="340">
        <v>70</v>
      </c>
      <c r="U569" s="337"/>
      <c r="V569" s="346" t="s">
        <v>4049</v>
      </c>
      <c r="W569" s="318" t="s">
        <v>4125</v>
      </c>
    </row>
    <row r="570" spans="1:23" s="318" customFormat="1">
      <c r="A570" s="315"/>
      <c r="B570" s="316">
        <v>35611</v>
      </c>
      <c r="C570" s="317"/>
      <c r="D570" s="317">
        <v>1</v>
      </c>
      <c r="E570" s="335">
        <v>61743</v>
      </c>
      <c r="F570" s="336" t="s">
        <v>505</v>
      </c>
      <c r="G570" s="337"/>
      <c r="H570" s="338">
        <v>46538.91</v>
      </c>
      <c r="I570" s="341"/>
      <c r="J570" s="315"/>
      <c r="K570" s="341">
        <v>9669.89</v>
      </c>
      <c r="L570" s="315" t="s">
        <v>1330</v>
      </c>
      <c r="M570" s="341"/>
      <c r="N570" s="341"/>
      <c r="O570" s="342">
        <v>203990</v>
      </c>
      <c r="P570" s="343" t="s">
        <v>3951</v>
      </c>
      <c r="Q570" s="344">
        <v>1273</v>
      </c>
      <c r="R570" s="345" t="s">
        <v>3962</v>
      </c>
      <c r="S570" s="340">
        <v>99999</v>
      </c>
      <c r="T570" s="340">
        <v>70</v>
      </c>
      <c r="U570" s="337"/>
      <c r="V570" s="346" t="s">
        <v>4038</v>
      </c>
      <c r="W570" s="318" t="s">
        <v>4125</v>
      </c>
    </row>
    <row r="571" spans="1:23" s="318" customFormat="1">
      <c r="A571" s="315"/>
      <c r="B571" s="316">
        <v>35611</v>
      </c>
      <c r="C571" s="317">
        <v>203990</v>
      </c>
      <c r="D571" s="317">
        <v>2</v>
      </c>
      <c r="E571" s="335">
        <v>69382</v>
      </c>
      <c r="F571" s="336" t="s">
        <v>1008</v>
      </c>
      <c r="G571" s="337"/>
      <c r="H571" s="338">
        <v>4092.5</v>
      </c>
      <c r="I571" s="341"/>
      <c r="J571" s="315"/>
      <c r="K571" s="341">
        <v>154761.04</v>
      </c>
      <c r="L571" s="315" t="s">
        <v>1330</v>
      </c>
      <c r="M571" s="341"/>
      <c r="N571" s="341"/>
      <c r="O571" s="342">
        <v>203990</v>
      </c>
      <c r="P571" s="343" t="s">
        <v>3951</v>
      </c>
      <c r="Q571" s="344">
        <v>1254</v>
      </c>
      <c r="R571" s="345" t="s">
        <v>3966</v>
      </c>
      <c r="S571" s="340">
        <v>99999</v>
      </c>
      <c r="T571" s="340">
        <v>70</v>
      </c>
      <c r="U571" s="337"/>
      <c r="V571" s="346" t="s">
        <v>4037</v>
      </c>
      <c r="W571" s="318" t="s">
        <v>4065</v>
      </c>
    </row>
    <row r="572" spans="1:23">
      <c r="B572" s="282">
        <v>35811</v>
      </c>
      <c r="C572" s="283"/>
      <c r="D572" s="283">
        <v>1</v>
      </c>
      <c r="E572" s="284">
        <v>70486</v>
      </c>
      <c r="F572" s="285" t="s">
        <v>1447</v>
      </c>
      <c r="G572" s="286"/>
      <c r="H572" s="287">
        <v>8006.25</v>
      </c>
      <c r="K572" s="262">
        <v>347390.98</v>
      </c>
      <c r="L572" s="256" t="s">
        <v>1330</v>
      </c>
      <c r="M572" s="262"/>
      <c r="N572" s="262"/>
      <c r="O572" s="300">
        <v>203990</v>
      </c>
      <c r="P572" s="301" t="s">
        <v>3951</v>
      </c>
      <c r="Q572" s="302">
        <v>1283</v>
      </c>
      <c r="R572" s="303" t="s">
        <v>3963</v>
      </c>
      <c r="S572" s="291">
        <v>99999</v>
      </c>
      <c r="T572" s="291">
        <v>70</v>
      </c>
      <c r="U572" s="286"/>
      <c r="V572" s="304" t="s">
        <v>4038</v>
      </c>
      <c r="W572" s="318" t="s">
        <v>4125</v>
      </c>
    </row>
    <row r="573" spans="1:23">
      <c r="B573" s="282">
        <v>35816</v>
      </c>
      <c r="C573" s="283"/>
      <c r="D573" s="283">
        <v>1</v>
      </c>
      <c r="E573" s="284">
        <v>65988</v>
      </c>
      <c r="F573" s="285" t="s">
        <v>3136</v>
      </c>
      <c r="G573" s="286"/>
      <c r="H573" s="287">
        <v>466088.98</v>
      </c>
      <c r="K573" s="262">
        <v>629995.41</v>
      </c>
      <c r="L573" s="256" t="s">
        <v>1330</v>
      </c>
      <c r="M573" s="262"/>
      <c r="N573" s="262"/>
      <c r="O573" s="300">
        <v>203990</v>
      </c>
      <c r="P573" s="301" t="s">
        <v>3951</v>
      </c>
      <c r="Q573" s="302">
        <v>1283</v>
      </c>
      <c r="R573" s="303" t="s">
        <v>3963</v>
      </c>
      <c r="S573" s="291">
        <v>99999</v>
      </c>
      <c r="T573" s="291">
        <v>70</v>
      </c>
      <c r="U573" s="286"/>
      <c r="V573" s="304" t="s">
        <v>4046</v>
      </c>
      <c r="W573" s="318" t="s">
        <v>4125</v>
      </c>
    </row>
    <row r="574" spans="1:23">
      <c r="B574" s="282">
        <v>35843</v>
      </c>
      <c r="C574" s="283"/>
      <c r="D574" s="283">
        <v>1</v>
      </c>
      <c r="E574" s="284">
        <v>66919</v>
      </c>
      <c r="F574" s="285" t="s">
        <v>3151</v>
      </c>
      <c r="G574" s="286"/>
      <c r="H574" s="287">
        <v>58880.56</v>
      </c>
      <c r="M574" s="262"/>
      <c r="N574" s="262"/>
      <c r="O574" s="300">
        <v>203990</v>
      </c>
      <c r="P574" s="301" t="s">
        <v>3951</v>
      </c>
      <c r="Q574" s="302">
        <v>1346</v>
      </c>
      <c r="R574" s="303" t="s">
        <v>3968</v>
      </c>
      <c r="S574" s="291">
        <v>99999</v>
      </c>
      <c r="T574" s="291">
        <v>70</v>
      </c>
      <c r="U574" s="286"/>
      <c r="V574" s="304" t="s">
        <v>4046</v>
      </c>
      <c r="W574" s="318" t="s">
        <v>4125</v>
      </c>
    </row>
    <row r="575" spans="1:23">
      <c r="B575" s="282">
        <v>35846</v>
      </c>
      <c r="C575" s="283">
        <v>203990</v>
      </c>
      <c r="D575" s="283">
        <v>2</v>
      </c>
      <c r="E575" s="284">
        <v>70484</v>
      </c>
      <c r="F575" s="285" t="s">
        <v>3153</v>
      </c>
      <c r="G575" s="286"/>
      <c r="H575" s="287">
        <v>14200.76</v>
      </c>
      <c r="K575" s="262">
        <v>874797.45</v>
      </c>
      <c r="L575" s="256" t="s">
        <v>1330</v>
      </c>
      <c r="M575" s="262"/>
      <c r="N575" s="262"/>
      <c r="O575" s="300">
        <v>203990</v>
      </c>
      <c r="P575" s="301" t="s">
        <v>3951</v>
      </c>
      <c r="Q575" s="302">
        <v>1254</v>
      </c>
      <c r="R575" s="303" t="s">
        <v>3966</v>
      </c>
      <c r="S575" s="291">
        <v>99999</v>
      </c>
      <c r="T575" s="291">
        <v>70</v>
      </c>
      <c r="U575" s="286"/>
      <c r="V575" s="304" t="s">
        <v>4047</v>
      </c>
      <c r="W575" s="261" t="s">
        <v>4124</v>
      </c>
    </row>
    <row r="576" spans="1:23">
      <c r="B576" s="282">
        <v>35878</v>
      </c>
      <c r="C576" s="283">
        <v>203990</v>
      </c>
      <c r="D576" s="283">
        <v>2</v>
      </c>
      <c r="E576" s="284">
        <v>70485</v>
      </c>
      <c r="F576" s="285" t="s">
        <v>656</v>
      </c>
      <c r="G576" s="286"/>
      <c r="H576" s="287">
        <v>6382.44</v>
      </c>
      <c r="M576" s="262"/>
      <c r="N576" s="262"/>
      <c r="O576" s="300">
        <v>203990</v>
      </c>
      <c r="P576" s="301" t="s">
        <v>3951</v>
      </c>
      <c r="Q576" s="302">
        <v>1300</v>
      </c>
      <c r="R576" s="303" t="s">
        <v>3965</v>
      </c>
      <c r="S576" s="291">
        <v>99999</v>
      </c>
      <c r="T576" s="291">
        <v>70</v>
      </c>
      <c r="U576" s="286"/>
      <c r="V576" s="304" t="s">
        <v>4049</v>
      </c>
      <c r="W576" s="261" t="s">
        <v>4127</v>
      </c>
    </row>
    <row r="577" spans="1:23">
      <c r="B577" s="282">
        <v>35884</v>
      </c>
      <c r="C577" s="283"/>
      <c r="D577" s="283">
        <v>1</v>
      </c>
      <c r="E577" s="284">
        <v>65817</v>
      </c>
      <c r="F577" s="285" t="s">
        <v>518</v>
      </c>
      <c r="G577" s="286"/>
      <c r="H577" s="287">
        <v>14091</v>
      </c>
      <c r="K577" s="262"/>
      <c r="M577" s="262"/>
      <c r="N577" s="262">
        <v>6750</v>
      </c>
      <c r="O577" s="300">
        <v>203990</v>
      </c>
      <c r="P577" s="301" t="s">
        <v>3951</v>
      </c>
      <c r="Q577" s="302">
        <v>1338</v>
      </c>
      <c r="R577" s="303" t="s">
        <v>4013</v>
      </c>
      <c r="S577" s="291">
        <v>99999</v>
      </c>
      <c r="T577" s="291">
        <v>70</v>
      </c>
      <c r="U577" s="286"/>
      <c r="V577" s="304" t="s">
        <v>4038</v>
      </c>
      <c r="W577" s="261" t="s">
        <v>4125</v>
      </c>
    </row>
    <row r="578" spans="1:23">
      <c r="B578" s="282">
        <v>35888</v>
      </c>
      <c r="C578" s="283">
        <v>203990</v>
      </c>
      <c r="D578" s="283">
        <v>2</v>
      </c>
      <c r="E578" s="284">
        <v>61766</v>
      </c>
      <c r="F578" s="285" t="s">
        <v>664</v>
      </c>
      <c r="G578" s="286"/>
      <c r="H578" s="287">
        <v>9750.5499999999993</v>
      </c>
      <c r="K578" s="262"/>
      <c r="M578" s="262">
        <v>48720</v>
      </c>
      <c r="N578" s="262"/>
      <c r="O578" s="300">
        <v>203990</v>
      </c>
      <c r="P578" s="301" t="s">
        <v>3951</v>
      </c>
      <c r="Q578" s="302">
        <v>1254</v>
      </c>
      <c r="R578" s="303" t="s">
        <v>3966</v>
      </c>
      <c r="S578" s="291">
        <v>99999</v>
      </c>
      <c r="T578" s="291">
        <v>70</v>
      </c>
      <c r="U578" s="286"/>
      <c r="V578" s="304" t="s">
        <v>4049</v>
      </c>
      <c r="W578" s="261" t="s">
        <v>4107</v>
      </c>
    </row>
    <row r="579" spans="1:23" s="318" customFormat="1">
      <c r="A579" s="315"/>
      <c r="B579" s="316">
        <v>35892</v>
      </c>
      <c r="C579" s="317">
        <v>203990</v>
      </c>
      <c r="D579" s="317">
        <v>2</v>
      </c>
      <c r="E579" s="335">
        <v>65146</v>
      </c>
      <c r="F579" s="336" t="s">
        <v>1573</v>
      </c>
      <c r="G579" s="337"/>
      <c r="H579" s="338">
        <v>12282.66</v>
      </c>
      <c r="I579" s="341"/>
      <c r="J579" s="315"/>
      <c r="K579" s="341"/>
      <c r="L579" s="315"/>
      <c r="M579" s="341">
        <v>3740</v>
      </c>
      <c r="N579" s="341"/>
      <c r="O579" s="342">
        <v>203990</v>
      </c>
      <c r="P579" s="343" t="s">
        <v>3951</v>
      </c>
      <c r="Q579" s="344">
        <v>1499</v>
      </c>
      <c r="R579" s="345" t="s">
        <v>4004</v>
      </c>
      <c r="S579" s="340">
        <v>99999</v>
      </c>
      <c r="T579" s="340">
        <v>70</v>
      </c>
      <c r="U579" s="337"/>
      <c r="V579" s="346" t="s">
        <v>4050</v>
      </c>
      <c r="W579" s="318" t="s">
        <v>4064</v>
      </c>
    </row>
    <row r="580" spans="1:23">
      <c r="B580" s="282">
        <v>35898</v>
      </c>
      <c r="C580" s="283">
        <v>203990</v>
      </c>
      <c r="D580" s="283">
        <v>2</v>
      </c>
      <c r="E580" s="356">
        <v>61765</v>
      </c>
      <c r="F580" s="285" t="s">
        <v>670</v>
      </c>
      <c r="G580" s="286"/>
      <c r="H580" s="287">
        <v>11561.78</v>
      </c>
      <c r="K580" s="262"/>
      <c r="M580" s="262">
        <v>2760</v>
      </c>
      <c r="N580" s="262"/>
      <c r="O580" s="300">
        <v>203990</v>
      </c>
      <c r="P580" s="301" t="s">
        <v>3951</v>
      </c>
      <c r="Q580" s="302">
        <v>1236</v>
      </c>
      <c r="R580" s="303" t="s">
        <v>4014</v>
      </c>
      <c r="S580" s="291">
        <v>99999</v>
      </c>
      <c r="T580" s="291">
        <v>70</v>
      </c>
      <c r="U580" s="286"/>
      <c r="V580" s="304" t="s">
        <v>4047</v>
      </c>
      <c r="W580" s="261" t="s">
        <v>4127</v>
      </c>
    </row>
    <row r="581" spans="1:23" s="318" customFormat="1">
      <c r="A581" s="315"/>
      <c r="B581" s="316">
        <v>35898</v>
      </c>
      <c r="C581" s="317">
        <v>203990</v>
      </c>
      <c r="D581" s="317">
        <v>2</v>
      </c>
      <c r="E581" s="335">
        <v>63571</v>
      </c>
      <c r="F581" s="336" t="s">
        <v>1574</v>
      </c>
      <c r="G581" s="337"/>
      <c r="H581" s="338">
        <v>3196.1</v>
      </c>
      <c r="I581" s="341"/>
      <c r="J581" s="315"/>
      <c r="K581" s="341"/>
      <c r="L581" s="315"/>
      <c r="M581" s="341">
        <v>47559.57</v>
      </c>
      <c r="N581" s="341"/>
      <c r="O581" s="342">
        <v>203990</v>
      </c>
      <c r="P581" s="343" t="s">
        <v>3951</v>
      </c>
      <c r="Q581" s="344">
        <v>1499</v>
      </c>
      <c r="R581" s="345" t="s">
        <v>4004</v>
      </c>
      <c r="S581" s="340">
        <v>99999</v>
      </c>
      <c r="T581" s="340">
        <v>70</v>
      </c>
      <c r="U581" s="337"/>
      <c r="V581" s="346" t="s">
        <v>4050</v>
      </c>
      <c r="W581" s="318" t="s">
        <v>4126</v>
      </c>
    </row>
    <row r="582" spans="1:23">
      <c r="B582" s="282">
        <v>36024</v>
      </c>
      <c r="C582" s="283">
        <v>203990</v>
      </c>
      <c r="D582" s="283">
        <v>2</v>
      </c>
      <c r="E582" s="284">
        <v>63577</v>
      </c>
      <c r="F582" s="285" t="s">
        <v>129</v>
      </c>
      <c r="G582" s="286"/>
      <c r="H582" s="287">
        <v>4846.45</v>
      </c>
      <c r="K582" s="262"/>
      <c r="M582" s="262">
        <v>38313.620000000003</v>
      </c>
      <c r="N582" s="262"/>
      <c r="O582" s="300">
        <v>203990</v>
      </c>
      <c r="P582" s="301" t="s">
        <v>3951</v>
      </c>
      <c r="Q582" s="302">
        <v>1254</v>
      </c>
      <c r="R582" s="303" t="s">
        <v>3966</v>
      </c>
      <c r="S582" s="291">
        <v>99999</v>
      </c>
      <c r="T582" s="291">
        <v>70</v>
      </c>
      <c r="U582" s="286"/>
      <c r="V582" s="304" t="s">
        <v>4037</v>
      </c>
      <c r="W582" s="261" t="s">
        <v>4124</v>
      </c>
    </row>
    <row r="583" spans="1:23" s="318" customFormat="1">
      <c r="A583" s="315"/>
      <c r="B583" s="316">
        <v>36028</v>
      </c>
      <c r="C583" s="317">
        <v>203990</v>
      </c>
      <c r="D583" s="317">
        <v>2</v>
      </c>
      <c r="E583" s="335">
        <v>65341</v>
      </c>
      <c r="F583" s="336" t="s">
        <v>132</v>
      </c>
      <c r="G583" s="337"/>
      <c r="H583" s="338">
        <v>131189.03</v>
      </c>
      <c r="I583" s="341"/>
      <c r="J583" s="315"/>
      <c r="K583" s="341"/>
      <c r="L583" s="315"/>
      <c r="M583" s="341">
        <v>87245.57</v>
      </c>
      <c r="N583" s="341"/>
      <c r="O583" s="342">
        <v>203990</v>
      </c>
      <c r="P583" s="343" t="s">
        <v>3951</v>
      </c>
      <c r="Q583" s="344">
        <v>1254</v>
      </c>
      <c r="R583" s="345" t="s">
        <v>3966</v>
      </c>
      <c r="S583" s="340">
        <v>99999</v>
      </c>
      <c r="T583" s="340">
        <v>70</v>
      </c>
      <c r="U583" s="337"/>
      <c r="V583" s="346" t="s">
        <v>4037</v>
      </c>
      <c r="W583" s="318" t="s">
        <v>4052</v>
      </c>
    </row>
    <row r="584" spans="1:23" s="318" customFormat="1">
      <c r="A584" s="315"/>
      <c r="B584" s="316">
        <v>36070</v>
      </c>
      <c r="C584" s="317"/>
      <c r="D584" s="317">
        <v>1</v>
      </c>
      <c r="E584" s="335">
        <v>66948</v>
      </c>
      <c r="F584" s="336" t="s">
        <v>150</v>
      </c>
      <c r="G584" s="337"/>
      <c r="H584" s="338">
        <v>11240.78</v>
      </c>
      <c r="I584" s="341"/>
      <c r="J584" s="315"/>
      <c r="K584" s="341"/>
      <c r="L584" s="315"/>
      <c r="M584" s="341"/>
      <c r="N584" s="341">
        <v>8998</v>
      </c>
      <c r="O584" s="342">
        <v>203990</v>
      </c>
      <c r="P584" s="343" t="s">
        <v>3951</v>
      </c>
      <c r="Q584" s="344">
        <v>1495</v>
      </c>
      <c r="R584" s="345" t="s">
        <v>4000</v>
      </c>
      <c r="S584" s="340">
        <v>99999</v>
      </c>
      <c r="T584" s="340">
        <v>70</v>
      </c>
      <c r="U584" s="337"/>
      <c r="V584" s="346" t="s">
        <v>4047</v>
      </c>
      <c r="W584" s="318" t="s">
        <v>4054</v>
      </c>
    </row>
    <row r="585" spans="1:23" s="318" customFormat="1">
      <c r="A585" s="315"/>
      <c r="B585" s="316">
        <v>36088</v>
      </c>
      <c r="C585" s="317"/>
      <c r="D585" s="317">
        <v>1</v>
      </c>
      <c r="E585" s="335">
        <v>66013</v>
      </c>
      <c r="F585" s="336" t="s">
        <v>154</v>
      </c>
      <c r="G585" s="337"/>
      <c r="H585" s="338">
        <v>10686.74</v>
      </c>
      <c r="I585" s="341"/>
      <c r="J585" s="315"/>
      <c r="K585" s="341"/>
      <c r="L585" s="315"/>
      <c r="M585" s="341">
        <v>1504.5</v>
      </c>
      <c r="N585" s="341"/>
      <c r="O585" s="342">
        <v>203990</v>
      </c>
      <c r="P585" s="343" t="s">
        <v>3951</v>
      </c>
      <c r="Q585" s="344">
        <v>1275</v>
      </c>
      <c r="R585" s="345" t="s">
        <v>3964</v>
      </c>
      <c r="S585" s="340">
        <v>99999</v>
      </c>
      <c r="T585" s="340">
        <v>70</v>
      </c>
      <c r="U585" s="337"/>
      <c r="V585" s="346" t="s">
        <v>4047</v>
      </c>
      <c r="W585" s="318" t="s">
        <v>4054</v>
      </c>
    </row>
    <row r="586" spans="1:23" s="318" customFormat="1">
      <c r="A586" s="315"/>
      <c r="B586" s="316">
        <v>36234</v>
      </c>
      <c r="C586" s="317">
        <v>203990</v>
      </c>
      <c r="D586" s="317">
        <v>2</v>
      </c>
      <c r="E586" s="335">
        <v>65354</v>
      </c>
      <c r="F586" s="336" t="s">
        <v>2393</v>
      </c>
      <c r="G586" s="337"/>
      <c r="H586" s="338">
        <v>5657.75</v>
      </c>
      <c r="I586" s="341"/>
      <c r="J586" s="315"/>
      <c r="K586" s="341"/>
      <c r="L586" s="315"/>
      <c r="M586" s="341">
        <v>19572.48</v>
      </c>
      <c r="N586" s="341"/>
      <c r="O586" s="342">
        <v>203990</v>
      </c>
      <c r="P586" s="343" t="s">
        <v>3951</v>
      </c>
      <c r="Q586" s="344">
        <v>1500</v>
      </c>
      <c r="R586" s="345" t="s">
        <v>4019</v>
      </c>
      <c r="S586" s="340">
        <v>99999</v>
      </c>
      <c r="T586" s="340">
        <v>70</v>
      </c>
      <c r="U586" s="337"/>
      <c r="V586" s="346" t="s">
        <v>4047</v>
      </c>
      <c r="W586" s="318" t="s">
        <v>4054</v>
      </c>
    </row>
    <row r="587" spans="1:23" s="318" customFormat="1">
      <c r="A587" s="315"/>
      <c r="B587" s="316">
        <v>36431</v>
      </c>
      <c r="C587" s="317"/>
      <c r="D587" s="317">
        <v>1</v>
      </c>
      <c r="E587" s="335">
        <v>66296</v>
      </c>
      <c r="F587" s="336" t="s">
        <v>1990</v>
      </c>
      <c r="G587" s="337"/>
      <c r="H587" s="338">
        <v>20096.099999999999</v>
      </c>
      <c r="I587" s="341"/>
      <c r="J587" s="315"/>
      <c r="K587" s="341"/>
      <c r="L587" s="315"/>
      <c r="M587" s="341">
        <v>12025.72</v>
      </c>
      <c r="N587" s="341"/>
      <c r="O587" s="342">
        <v>203990</v>
      </c>
      <c r="P587" s="343" t="s">
        <v>3951</v>
      </c>
      <c r="Q587" s="344">
        <v>1346</v>
      </c>
      <c r="R587" s="345" t="s">
        <v>3968</v>
      </c>
      <c r="S587" s="340">
        <v>99999</v>
      </c>
      <c r="T587" s="340">
        <v>70</v>
      </c>
      <c r="U587" s="337"/>
      <c r="V587" s="346" t="s">
        <v>4046</v>
      </c>
      <c r="W587" s="318" t="s">
        <v>4128</v>
      </c>
    </row>
    <row r="588" spans="1:23" s="318" customFormat="1">
      <c r="A588" s="315"/>
      <c r="B588" s="316">
        <v>36509</v>
      </c>
      <c r="C588" s="317"/>
      <c r="D588" s="317">
        <v>1</v>
      </c>
      <c r="E588" s="335">
        <v>67146</v>
      </c>
      <c r="F588" s="336" t="s">
        <v>2245</v>
      </c>
      <c r="G588" s="337"/>
      <c r="H588" s="338">
        <v>101279.56</v>
      </c>
      <c r="I588" s="341"/>
      <c r="J588" s="315"/>
      <c r="K588" s="341"/>
      <c r="L588" s="315"/>
      <c r="M588" s="341">
        <v>34842.22</v>
      </c>
      <c r="N588" s="341"/>
      <c r="O588" s="342">
        <v>203990</v>
      </c>
      <c r="P588" s="343" t="s">
        <v>3951</v>
      </c>
      <c r="Q588" s="344">
        <v>1137</v>
      </c>
      <c r="R588" s="345" t="s">
        <v>3992</v>
      </c>
      <c r="S588" s="340">
        <v>99999</v>
      </c>
      <c r="T588" s="340">
        <v>70</v>
      </c>
      <c r="U588" s="337"/>
      <c r="V588" s="346" t="s">
        <v>4038</v>
      </c>
      <c r="W588" s="318" t="s">
        <v>4063</v>
      </c>
    </row>
    <row r="589" spans="1:23" s="318" customFormat="1">
      <c r="A589" s="315"/>
      <c r="B589" s="316">
        <v>36549</v>
      </c>
      <c r="C589" s="317"/>
      <c r="D589" s="317">
        <v>1</v>
      </c>
      <c r="E589" s="335">
        <v>65219</v>
      </c>
      <c r="F589" s="336" t="s">
        <v>2672</v>
      </c>
      <c r="G589" s="337"/>
      <c r="H589" s="338">
        <v>12041.4</v>
      </c>
      <c r="I589" s="341"/>
      <c r="J589" s="315"/>
      <c r="K589" s="341"/>
      <c r="L589" s="315"/>
      <c r="M589" s="341">
        <v>10860</v>
      </c>
      <c r="N589" s="341"/>
      <c r="O589" s="342">
        <v>203990</v>
      </c>
      <c r="P589" s="343" t="s">
        <v>3951</v>
      </c>
      <c r="Q589" s="344">
        <v>1073</v>
      </c>
      <c r="R589" s="345" t="s">
        <v>4021</v>
      </c>
      <c r="S589" s="340">
        <v>99999</v>
      </c>
      <c r="T589" s="340">
        <v>70</v>
      </c>
      <c r="U589" s="337"/>
      <c r="V589" s="346" t="s">
        <v>4046</v>
      </c>
      <c r="W589" s="318" t="s">
        <v>4054</v>
      </c>
    </row>
    <row r="590" spans="1:23">
      <c r="B590" s="282">
        <v>36678</v>
      </c>
      <c r="C590" s="283"/>
      <c r="D590" s="283">
        <v>1</v>
      </c>
      <c r="E590" s="284">
        <v>67002</v>
      </c>
      <c r="F590" s="285" t="s">
        <v>3710</v>
      </c>
      <c r="G590" s="286"/>
      <c r="H590" s="287">
        <v>112525.59</v>
      </c>
      <c r="K590" s="262"/>
      <c r="M590" s="262">
        <v>4945.05</v>
      </c>
      <c r="N590" s="262"/>
      <c r="O590" s="300">
        <v>203990</v>
      </c>
      <c r="P590" s="301" t="s">
        <v>3951</v>
      </c>
      <c r="Q590" s="302">
        <v>1254</v>
      </c>
      <c r="R590" s="303" t="s">
        <v>3966</v>
      </c>
      <c r="S590" s="291">
        <v>99999</v>
      </c>
      <c r="T590" s="291">
        <v>70</v>
      </c>
      <c r="U590" s="286"/>
      <c r="V590" s="304" t="s">
        <v>4037</v>
      </c>
      <c r="W590" s="261" t="s">
        <v>4124</v>
      </c>
    </row>
    <row r="591" spans="1:23" s="318" customFormat="1">
      <c r="A591" s="315"/>
      <c r="B591" s="316">
        <v>37043</v>
      </c>
      <c r="C591" s="317"/>
      <c r="D591" s="317">
        <v>1</v>
      </c>
      <c r="E591" s="335">
        <v>66327</v>
      </c>
      <c r="F591" s="336" t="s">
        <v>279</v>
      </c>
      <c r="G591" s="337"/>
      <c r="H591" s="338">
        <v>81340.320000000007</v>
      </c>
      <c r="I591" s="341"/>
      <c r="J591" s="315"/>
      <c r="K591" s="341"/>
      <c r="L591" s="315"/>
      <c r="M591" s="341">
        <v>51592.67</v>
      </c>
      <c r="N591" s="341"/>
      <c r="O591" s="342">
        <v>203990</v>
      </c>
      <c r="P591" s="343" t="s">
        <v>3951</v>
      </c>
      <c r="Q591" s="344">
        <v>1175</v>
      </c>
      <c r="R591" s="345" t="s">
        <v>3975</v>
      </c>
      <c r="S591" s="340">
        <v>99999</v>
      </c>
      <c r="T591" s="340">
        <v>70</v>
      </c>
      <c r="U591" s="337"/>
      <c r="V591" s="346" t="s">
        <v>4046</v>
      </c>
      <c r="W591" s="318" t="s">
        <v>4054</v>
      </c>
    </row>
    <row r="592" spans="1:23" s="318" customFormat="1">
      <c r="A592" s="315"/>
      <c r="B592" s="316">
        <v>37195</v>
      </c>
      <c r="C592" s="317"/>
      <c r="D592" s="317">
        <v>1</v>
      </c>
      <c r="E592" s="335">
        <v>64617</v>
      </c>
      <c r="F592" s="336" t="s">
        <v>3458</v>
      </c>
      <c r="G592" s="337"/>
      <c r="H592" s="338">
        <v>49939.83</v>
      </c>
      <c r="I592" s="341"/>
      <c r="J592" s="315"/>
      <c r="K592" s="341"/>
      <c r="L592" s="315"/>
      <c r="M592" s="341">
        <v>3909.54</v>
      </c>
      <c r="N592" s="341"/>
      <c r="O592" s="342">
        <v>203990</v>
      </c>
      <c r="P592" s="343" t="s">
        <v>3951</v>
      </c>
      <c r="Q592" s="344">
        <v>1272</v>
      </c>
      <c r="R592" s="345" t="s">
        <v>3974</v>
      </c>
      <c r="S592" s="340">
        <v>99999</v>
      </c>
      <c r="T592" s="340">
        <v>70</v>
      </c>
      <c r="U592" s="337"/>
      <c r="V592" s="346" t="s">
        <v>4046</v>
      </c>
      <c r="W592" s="318" t="s">
        <v>4054</v>
      </c>
    </row>
    <row r="593" spans="1:23" s="318" customFormat="1">
      <c r="A593" s="315"/>
      <c r="B593" s="316">
        <v>37408</v>
      </c>
      <c r="C593" s="317"/>
      <c r="D593" s="317">
        <v>1</v>
      </c>
      <c r="E593" s="335">
        <v>64626</v>
      </c>
      <c r="F593" s="336" t="s">
        <v>299</v>
      </c>
      <c r="G593" s="337"/>
      <c r="H593" s="338">
        <v>21406.42</v>
      </c>
      <c r="I593" s="341"/>
      <c r="J593" s="315"/>
      <c r="K593" s="341"/>
      <c r="L593" s="315"/>
      <c r="M593" s="341">
        <v>66226.009999999995</v>
      </c>
      <c r="N593" s="341"/>
      <c r="O593" s="342">
        <v>203990</v>
      </c>
      <c r="P593" s="343" t="s">
        <v>3951</v>
      </c>
      <c r="Q593" s="344">
        <v>1273</v>
      </c>
      <c r="R593" s="345" t="s">
        <v>3962</v>
      </c>
      <c r="S593" s="340">
        <v>99999</v>
      </c>
      <c r="T593" s="340">
        <v>70</v>
      </c>
      <c r="U593" s="337"/>
      <c r="V593" s="346" t="s">
        <v>4038</v>
      </c>
      <c r="W593" s="318" t="s">
        <v>4052</v>
      </c>
    </row>
    <row r="594" spans="1:23" s="318" customFormat="1">
      <c r="A594" s="315"/>
      <c r="B594" s="316">
        <v>37408</v>
      </c>
      <c r="C594" s="317"/>
      <c r="D594" s="317">
        <v>1</v>
      </c>
      <c r="E594" s="335">
        <v>65438</v>
      </c>
      <c r="F594" s="336" t="s">
        <v>1007</v>
      </c>
      <c r="G594" s="337"/>
      <c r="H594" s="338">
        <v>76343.009999999995</v>
      </c>
      <c r="I594" s="341"/>
      <c r="J594" s="315"/>
      <c r="K594" s="341"/>
      <c r="L594" s="315"/>
      <c r="M594" s="341">
        <v>97380.7</v>
      </c>
      <c r="N594" s="341"/>
      <c r="O594" s="342">
        <v>203990</v>
      </c>
      <c r="P594" s="343" t="s">
        <v>3951</v>
      </c>
      <c r="Q594" s="344">
        <v>1273</v>
      </c>
      <c r="R594" s="345" t="s">
        <v>3962</v>
      </c>
      <c r="S594" s="340">
        <v>99999</v>
      </c>
      <c r="T594" s="340">
        <v>70</v>
      </c>
      <c r="U594" s="337"/>
      <c r="V594" s="346" t="s">
        <v>4038</v>
      </c>
      <c r="W594" s="318" t="s">
        <v>4062</v>
      </c>
    </row>
    <row r="595" spans="1:23">
      <c r="B595" s="282">
        <v>37462</v>
      </c>
      <c r="C595" s="283">
        <v>203990</v>
      </c>
      <c r="D595" s="283">
        <v>2</v>
      </c>
      <c r="E595" s="284">
        <v>64624</v>
      </c>
      <c r="F595" s="285" t="s">
        <v>1874</v>
      </c>
      <c r="G595" s="286"/>
      <c r="H595" s="287">
        <v>97380.7</v>
      </c>
      <c r="K595" s="262"/>
      <c r="M595" s="262"/>
      <c r="N595" s="262">
        <v>924472.19</v>
      </c>
      <c r="O595" s="300">
        <v>203990</v>
      </c>
      <c r="P595" s="301" t="s">
        <v>3951</v>
      </c>
      <c r="Q595" s="302">
        <v>1272</v>
      </c>
      <c r="R595" s="303" t="s">
        <v>3974</v>
      </c>
      <c r="S595" s="291">
        <v>99999</v>
      </c>
      <c r="T595" s="291">
        <v>70</v>
      </c>
      <c r="U595" s="286"/>
      <c r="V595" s="304" t="s">
        <v>4046</v>
      </c>
      <c r="W595" s="261" t="s">
        <v>4091</v>
      </c>
    </row>
    <row r="596" spans="1:23">
      <c r="B596" s="282">
        <v>37468</v>
      </c>
      <c r="C596" s="283"/>
      <c r="D596" s="283">
        <v>1</v>
      </c>
      <c r="E596" s="356">
        <v>68143</v>
      </c>
      <c r="F596" s="285" t="s">
        <v>304</v>
      </c>
      <c r="G596" s="286"/>
      <c r="H596" s="287">
        <v>13354.94</v>
      </c>
      <c r="K596" s="262"/>
      <c r="M596" s="262">
        <v>49860</v>
      </c>
      <c r="N596" s="262"/>
      <c r="O596" s="300">
        <v>203990</v>
      </c>
      <c r="P596" s="301" t="s">
        <v>3951</v>
      </c>
      <c r="Q596" s="302">
        <v>1497</v>
      </c>
      <c r="R596" s="303" t="s">
        <v>3978</v>
      </c>
      <c r="S596" s="291">
        <v>99999</v>
      </c>
      <c r="T596" s="291">
        <v>70</v>
      </c>
      <c r="U596" s="286"/>
      <c r="V596" s="304" t="s">
        <v>4041</v>
      </c>
      <c r="W596" s="261" t="s">
        <v>4089</v>
      </c>
    </row>
    <row r="597" spans="1:23" s="318" customFormat="1">
      <c r="A597" s="315"/>
      <c r="B597" s="316">
        <v>37530</v>
      </c>
      <c r="C597" s="317"/>
      <c r="D597" s="317">
        <v>1</v>
      </c>
      <c r="E597" s="335">
        <v>63685</v>
      </c>
      <c r="F597" s="336" t="s">
        <v>308</v>
      </c>
      <c r="G597" s="337"/>
      <c r="H597" s="338">
        <v>125655.8</v>
      </c>
      <c r="I597" s="341"/>
      <c r="J597" s="315"/>
      <c r="K597" s="341"/>
      <c r="L597" s="315"/>
      <c r="M597" s="341">
        <v>290833.67</v>
      </c>
      <c r="N597" s="341"/>
      <c r="O597" s="342">
        <v>203990</v>
      </c>
      <c r="P597" s="343" t="s">
        <v>3951</v>
      </c>
      <c r="Q597" s="344">
        <v>1273</v>
      </c>
      <c r="R597" s="345" t="s">
        <v>3962</v>
      </c>
      <c r="S597" s="340">
        <v>99999</v>
      </c>
      <c r="T597" s="340">
        <v>70</v>
      </c>
      <c r="U597" s="337"/>
      <c r="V597" s="346" t="s">
        <v>4046</v>
      </c>
      <c r="W597" s="318" t="s">
        <v>4090</v>
      </c>
    </row>
    <row r="598" spans="1:23" s="318" customFormat="1">
      <c r="A598" s="315"/>
      <c r="B598" s="316">
        <v>38108</v>
      </c>
      <c r="C598" s="317">
        <v>203990</v>
      </c>
      <c r="D598" s="317">
        <v>2</v>
      </c>
      <c r="E598" s="335">
        <v>63073</v>
      </c>
      <c r="F598" s="336" t="s">
        <v>64</v>
      </c>
      <c r="G598" s="337"/>
      <c r="H598" s="338">
        <v>45924</v>
      </c>
      <c r="I598" s="341"/>
      <c r="J598" s="315"/>
      <c r="K598" s="341"/>
      <c r="L598" s="315"/>
      <c r="M598" s="341">
        <v>74365</v>
      </c>
      <c r="N598" s="341"/>
      <c r="O598" s="342">
        <v>203990</v>
      </c>
      <c r="P598" s="343" t="s">
        <v>3951</v>
      </c>
      <c r="Q598" s="344">
        <v>1300</v>
      </c>
      <c r="R598" s="345" t="s">
        <v>3965</v>
      </c>
      <c r="S598" s="340">
        <v>99999</v>
      </c>
      <c r="T598" s="340">
        <v>70</v>
      </c>
      <c r="U598" s="337"/>
      <c r="V598" s="346" t="s">
        <v>4038</v>
      </c>
      <c r="W598" s="318" t="s">
        <v>4052</v>
      </c>
    </row>
    <row r="599" spans="1:23">
      <c r="B599" s="282">
        <v>38139</v>
      </c>
      <c r="C599" s="283"/>
      <c r="D599" s="283">
        <v>1</v>
      </c>
      <c r="E599" s="284">
        <v>61442</v>
      </c>
      <c r="F599" s="285" t="s">
        <v>3603</v>
      </c>
      <c r="G599" s="286"/>
      <c r="H599" s="287">
        <v>16689.52</v>
      </c>
      <c r="K599" s="262"/>
      <c r="M599" s="262">
        <v>232964</v>
      </c>
      <c r="N599" s="262"/>
      <c r="O599" s="300">
        <v>203990</v>
      </c>
      <c r="P599" s="301" t="s">
        <v>3951</v>
      </c>
      <c r="Q599" s="302">
        <v>1207</v>
      </c>
      <c r="R599" s="303" t="s">
        <v>3993</v>
      </c>
      <c r="S599" s="291">
        <v>99999</v>
      </c>
      <c r="T599" s="291">
        <v>70</v>
      </c>
      <c r="U599" s="286"/>
      <c r="V599" s="304" t="s">
        <v>4049</v>
      </c>
      <c r="W599" s="261" t="s">
        <v>4078</v>
      </c>
    </row>
    <row r="600" spans="1:23">
      <c r="B600" s="282">
        <v>38139</v>
      </c>
      <c r="C600" s="283"/>
      <c r="D600" s="283">
        <v>1</v>
      </c>
      <c r="E600" s="284">
        <v>63765</v>
      </c>
      <c r="F600" s="285" t="s">
        <v>1843</v>
      </c>
      <c r="G600" s="286"/>
      <c r="H600" s="287">
        <v>98451.85</v>
      </c>
      <c r="K600" s="262"/>
      <c r="M600" s="262"/>
      <c r="N600" s="262">
        <v>13558.92</v>
      </c>
      <c r="O600" s="300">
        <v>203990</v>
      </c>
      <c r="P600" s="301" t="s">
        <v>3951</v>
      </c>
      <c r="Q600" s="302">
        <v>1273</v>
      </c>
      <c r="R600" s="303" t="s">
        <v>3962</v>
      </c>
      <c r="S600" s="291">
        <v>99999</v>
      </c>
      <c r="T600" s="291">
        <v>70</v>
      </c>
      <c r="U600" s="286"/>
      <c r="V600" s="304" t="s">
        <v>4038</v>
      </c>
      <c r="W600" s="261" t="s">
        <v>4060</v>
      </c>
    </row>
    <row r="601" spans="1:23" s="318" customFormat="1">
      <c r="A601" s="315"/>
      <c r="B601" s="316">
        <v>38139</v>
      </c>
      <c r="C601" s="317"/>
      <c r="D601" s="317">
        <v>1</v>
      </c>
      <c r="E601" s="335">
        <v>68310</v>
      </c>
      <c r="F601" s="336" t="s">
        <v>1345</v>
      </c>
      <c r="G601" s="337"/>
      <c r="H601" s="338">
        <v>39727.949999999997</v>
      </c>
      <c r="I601" s="341"/>
      <c r="J601" s="315"/>
      <c r="K601" s="341"/>
      <c r="L601" s="315"/>
      <c r="M601" s="341"/>
      <c r="N601" s="341">
        <v>9006</v>
      </c>
      <c r="O601" s="342">
        <v>203990</v>
      </c>
      <c r="P601" s="343" t="s">
        <v>3951</v>
      </c>
      <c r="Q601" s="344">
        <v>1259</v>
      </c>
      <c r="R601" s="345" t="s">
        <v>3976</v>
      </c>
      <c r="S601" s="340">
        <v>99999</v>
      </c>
      <c r="T601" s="340">
        <v>70</v>
      </c>
      <c r="U601" s="337"/>
      <c r="V601" s="346" t="s">
        <v>4038</v>
      </c>
      <c r="W601" s="318" t="s">
        <v>4052</v>
      </c>
    </row>
    <row r="602" spans="1:23" s="318" customFormat="1">
      <c r="A602" s="315"/>
      <c r="B602" s="316">
        <v>38139</v>
      </c>
      <c r="C602" s="317"/>
      <c r="D602" s="317">
        <v>1</v>
      </c>
      <c r="E602" s="335">
        <v>68311</v>
      </c>
      <c r="F602" s="336" t="s">
        <v>3662</v>
      </c>
      <c r="G602" s="337"/>
      <c r="H602" s="338">
        <v>30820.83</v>
      </c>
      <c r="I602" s="341"/>
      <c r="J602" s="315"/>
      <c r="K602" s="341"/>
      <c r="L602" s="315"/>
      <c r="M602" s="341">
        <v>45600.01</v>
      </c>
      <c r="N602" s="341"/>
      <c r="O602" s="342">
        <v>203990</v>
      </c>
      <c r="P602" s="343" t="s">
        <v>3951</v>
      </c>
      <c r="Q602" s="344">
        <v>1355</v>
      </c>
      <c r="R602" s="345" t="s">
        <v>4029</v>
      </c>
      <c r="S602" s="340">
        <v>99999</v>
      </c>
      <c r="T602" s="340">
        <v>70</v>
      </c>
      <c r="U602" s="337"/>
      <c r="V602" s="346" t="s">
        <v>4038</v>
      </c>
      <c r="W602" s="318" t="s">
        <v>4052</v>
      </c>
    </row>
    <row r="603" spans="1:23" s="318" customFormat="1">
      <c r="A603" s="315"/>
      <c r="B603" s="316">
        <v>38139</v>
      </c>
      <c r="C603" s="317"/>
      <c r="D603" s="317">
        <v>1</v>
      </c>
      <c r="E603" s="335">
        <v>68313</v>
      </c>
      <c r="F603" s="336" t="s">
        <v>1347</v>
      </c>
      <c r="G603" s="337"/>
      <c r="H603" s="338">
        <v>40579.26</v>
      </c>
      <c r="I603" s="341"/>
      <c r="J603" s="315"/>
      <c r="K603" s="341"/>
      <c r="L603" s="315"/>
      <c r="M603" s="341">
        <v>82186.740000000005</v>
      </c>
      <c r="N603" s="341"/>
      <c r="O603" s="342">
        <v>203990</v>
      </c>
      <c r="P603" s="343" t="s">
        <v>3951</v>
      </c>
      <c r="Q603" s="344">
        <v>1257</v>
      </c>
      <c r="R603" s="345" t="s">
        <v>4030</v>
      </c>
      <c r="S603" s="340">
        <v>99999</v>
      </c>
      <c r="T603" s="340">
        <v>70</v>
      </c>
      <c r="U603" s="337"/>
      <c r="V603" s="346" t="s">
        <v>4038</v>
      </c>
      <c r="W603" s="318" t="s">
        <v>4052</v>
      </c>
    </row>
    <row r="604" spans="1:23" s="318" customFormat="1">
      <c r="A604" s="315"/>
      <c r="B604" s="316">
        <v>38139</v>
      </c>
      <c r="C604" s="317"/>
      <c r="D604" s="317">
        <v>1</v>
      </c>
      <c r="E604" s="335">
        <v>68314</v>
      </c>
      <c r="F604" s="336" t="s">
        <v>3460</v>
      </c>
      <c r="G604" s="337"/>
      <c r="H604" s="338">
        <v>51393.78</v>
      </c>
      <c r="I604" s="341"/>
      <c r="J604" s="315"/>
      <c r="K604" s="341"/>
      <c r="L604" s="315"/>
      <c r="M604" s="341">
        <v>253248.1</v>
      </c>
      <c r="N604" s="341"/>
      <c r="O604" s="342">
        <v>203990</v>
      </c>
      <c r="P604" s="343" t="s">
        <v>3951</v>
      </c>
      <c r="Q604" s="344">
        <v>1283</v>
      </c>
      <c r="R604" s="345" t="s">
        <v>3963</v>
      </c>
      <c r="S604" s="340">
        <v>99999</v>
      </c>
      <c r="T604" s="340">
        <v>70</v>
      </c>
      <c r="U604" s="337"/>
      <c r="V604" s="346" t="s">
        <v>4038</v>
      </c>
      <c r="W604" s="318" t="s">
        <v>4052</v>
      </c>
    </row>
    <row r="605" spans="1:23" s="318" customFormat="1">
      <c r="A605" s="315"/>
      <c r="B605" s="316">
        <v>38139</v>
      </c>
      <c r="C605" s="317"/>
      <c r="D605" s="317">
        <v>1</v>
      </c>
      <c r="E605" s="335">
        <v>68315</v>
      </c>
      <c r="F605" s="336" t="s">
        <v>3601</v>
      </c>
      <c r="G605" s="337"/>
      <c r="H605" s="338">
        <v>15208.15</v>
      </c>
      <c r="I605" s="341"/>
      <c r="J605" s="315"/>
      <c r="K605" s="341"/>
      <c r="L605" s="315"/>
      <c r="M605" s="341"/>
      <c r="N605" s="341">
        <v>164688.39000000001</v>
      </c>
      <c r="O605" s="342">
        <v>203990</v>
      </c>
      <c r="P605" s="343" t="s">
        <v>3951</v>
      </c>
      <c r="Q605" s="344">
        <v>1368</v>
      </c>
      <c r="R605" s="345" t="s">
        <v>3985</v>
      </c>
      <c r="S605" s="340">
        <v>99999</v>
      </c>
      <c r="T605" s="340">
        <v>70</v>
      </c>
      <c r="U605" s="337"/>
      <c r="V605" s="346" t="s">
        <v>4038</v>
      </c>
      <c r="W605" s="318" t="s">
        <v>4052</v>
      </c>
    </row>
    <row r="606" spans="1:23" s="318" customFormat="1">
      <c r="A606" s="315"/>
      <c r="B606" s="316">
        <v>38139</v>
      </c>
      <c r="C606" s="317"/>
      <c r="D606" s="317">
        <v>1</v>
      </c>
      <c r="E606" s="335">
        <v>68316</v>
      </c>
      <c r="F606" s="336" t="s">
        <v>1845</v>
      </c>
      <c r="G606" s="337"/>
      <c r="H606" s="338">
        <v>103598.97</v>
      </c>
      <c r="I606" s="341"/>
      <c r="J606" s="315"/>
      <c r="K606" s="341"/>
      <c r="L606" s="315"/>
      <c r="M606" s="341">
        <v>17285.36</v>
      </c>
      <c r="N606" s="341"/>
      <c r="O606" s="342">
        <v>203990</v>
      </c>
      <c r="P606" s="343" t="s">
        <v>3951</v>
      </c>
      <c r="Q606" s="344">
        <v>1283</v>
      </c>
      <c r="R606" s="345" t="s">
        <v>3963</v>
      </c>
      <c r="S606" s="340">
        <v>99999</v>
      </c>
      <c r="T606" s="340">
        <v>70</v>
      </c>
      <c r="U606" s="337"/>
      <c r="V606" s="346" t="s">
        <v>4038</v>
      </c>
      <c r="W606" s="318" t="s">
        <v>4052</v>
      </c>
    </row>
    <row r="607" spans="1:23" s="318" customFormat="1">
      <c r="A607" s="315"/>
      <c r="B607" s="316">
        <v>38139</v>
      </c>
      <c r="C607" s="317"/>
      <c r="D607" s="317">
        <v>1</v>
      </c>
      <c r="E607" s="335">
        <v>68317</v>
      </c>
      <c r="F607" s="336" t="s">
        <v>3657</v>
      </c>
      <c r="G607" s="337"/>
      <c r="H607" s="338">
        <v>20842.990000000002</v>
      </c>
      <c r="I607" s="341"/>
      <c r="J607" s="315"/>
      <c r="K607" s="341"/>
      <c r="L607" s="315"/>
      <c r="M607" s="341"/>
      <c r="N607" s="341">
        <v>524211.17</v>
      </c>
      <c r="O607" s="342">
        <v>203990</v>
      </c>
      <c r="P607" s="343" t="s">
        <v>3951</v>
      </c>
      <c r="Q607" s="344">
        <v>1257</v>
      </c>
      <c r="R607" s="345" t="s">
        <v>4030</v>
      </c>
      <c r="S607" s="340">
        <v>99999</v>
      </c>
      <c r="T607" s="340">
        <v>70</v>
      </c>
      <c r="U607" s="337"/>
      <c r="V607" s="346" t="s">
        <v>4038</v>
      </c>
      <c r="W607" s="318" t="s">
        <v>4052</v>
      </c>
    </row>
    <row r="608" spans="1:23" s="318" customFormat="1">
      <c r="A608" s="315"/>
      <c r="B608" s="316">
        <v>38258</v>
      </c>
      <c r="C608" s="317"/>
      <c r="D608" s="317">
        <v>1</v>
      </c>
      <c r="E608" s="335">
        <v>61449</v>
      </c>
      <c r="F608" s="336" t="s">
        <v>2151</v>
      </c>
      <c r="G608" s="337"/>
      <c r="H608" s="338">
        <v>75723.899999999994</v>
      </c>
      <c r="I608" s="341"/>
      <c r="J608" s="315"/>
      <c r="K608" s="341"/>
      <c r="L608" s="315"/>
      <c r="M608" s="341"/>
      <c r="N608" s="341">
        <v>8000</v>
      </c>
      <c r="O608" s="342">
        <v>203990</v>
      </c>
      <c r="P608" s="343" t="s">
        <v>3951</v>
      </c>
      <c r="Q608" s="344">
        <v>1272</v>
      </c>
      <c r="R608" s="345" t="s">
        <v>3974</v>
      </c>
      <c r="S608" s="340">
        <v>99999</v>
      </c>
      <c r="T608" s="340">
        <v>70</v>
      </c>
      <c r="U608" s="337"/>
      <c r="V608" s="346" t="s">
        <v>4046</v>
      </c>
      <c r="W608" s="318" t="s">
        <v>4052</v>
      </c>
    </row>
    <row r="609" spans="1:23" s="318" customFormat="1">
      <c r="A609" s="315"/>
      <c r="B609" s="316">
        <v>38292</v>
      </c>
      <c r="C609" s="317"/>
      <c r="D609" s="317">
        <v>1</v>
      </c>
      <c r="E609" s="335">
        <v>65535</v>
      </c>
      <c r="F609" s="336" t="s">
        <v>2327</v>
      </c>
      <c r="G609" s="337"/>
      <c r="H609" s="338">
        <v>16029.96</v>
      </c>
      <c r="I609" s="341"/>
      <c r="J609" s="315"/>
      <c r="K609" s="341"/>
      <c r="L609" s="315"/>
      <c r="M609" s="341"/>
      <c r="N609" s="341">
        <v>5000</v>
      </c>
      <c r="O609" s="342">
        <v>203990</v>
      </c>
      <c r="P609" s="343" t="s">
        <v>3951</v>
      </c>
      <c r="Q609" s="344">
        <v>1214</v>
      </c>
      <c r="R609" s="345" t="s">
        <v>4031</v>
      </c>
      <c r="S609" s="340">
        <v>99999</v>
      </c>
      <c r="T609" s="340">
        <v>70</v>
      </c>
      <c r="U609" s="337"/>
      <c r="V609" s="346" t="s">
        <v>4038</v>
      </c>
      <c r="W609" s="318" t="s">
        <v>4052</v>
      </c>
    </row>
    <row r="610" spans="1:23">
      <c r="B610" s="282">
        <v>38303</v>
      </c>
      <c r="C610" s="283"/>
      <c r="D610" s="283">
        <v>1</v>
      </c>
      <c r="E610" s="284">
        <v>62148</v>
      </c>
      <c r="F610" s="285" t="s">
        <v>2959</v>
      </c>
      <c r="G610" s="286"/>
      <c r="H610" s="287">
        <v>246554.5</v>
      </c>
      <c r="K610" s="262"/>
      <c r="M610" s="262">
        <v>26815.61</v>
      </c>
      <c r="N610" s="262"/>
      <c r="O610" s="300">
        <v>203990</v>
      </c>
      <c r="P610" s="301" t="s">
        <v>3951</v>
      </c>
      <c r="Q610" s="302">
        <v>1273</v>
      </c>
      <c r="R610" s="303" t="s">
        <v>3962</v>
      </c>
      <c r="S610" s="291">
        <v>99999</v>
      </c>
      <c r="T610" s="291">
        <v>70</v>
      </c>
      <c r="U610" s="286"/>
      <c r="V610" s="304" t="s">
        <v>4046</v>
      </c>
      <c r="W610" s="261" t="s">
        <v>4060</v>
      </c>
    </row>
    <row r="611" spans="1:23" s="318" customFormat="1">
      <c r="A611" s="315"/>
      <c r="B611" s="316">
        <v>38363</v>
      </c>
      <c r="C611" s="317"/>
      <c r="D611" s="317">
        <v>1</v>
      </c>
      <c r="E611" s="335">
        <v>62153</v>
      </c>
      <c r="F611" s="336" t="s">
        <v>2032</v>
      </c>
      <c r="G611" s="337"/>
      <c r="H611" s="338">
        <v>29044.1</v>
      </c>
      <c r="I611" s="341"/>
      <c r="J611" s="315"/>
      <c r="K611" s="341"/>
      <c r="L611" s="315"/>
      <c r="M611" s="341">
        <v>792339.8</v>
      </c>
      <c r="N611" s="341"/>
      <c r="O611" s="342">
        <v>203990</v>
      </c>
      <c r="P611" s="343" t="s">
        <v>3951</v>
      </c>
      <c r="Q611" s="344">
        <v>1283</v>
      </c>
      <c r="R611" s="345" t="s">
        <v>3963</v>
      </c>
      <c r="S611" s="340">
        <v>99999</v>
      </c>
      <c r="T611" s="340">
        <v>70</v>
      </c>
      <c r="U611" s="337"/>
      <c r="V611" s="346" t="s">
        <v>4038</v>
      </c>
      <c r="W611" s="318" t="s">
        <v>4052</v>
      </c>
    </row>
    <row r="612" spans="1:23">
      <c r="B612" s="282">
        <v>38419</v>
      </c>
      <c r="C612" s="283"/>
      <c r="D612" s="283">
        <v>1</v>
      </c>
      <c r="E612" s="284">
        <v>69041</v>
      </c>
      <c r="F612" s="285" t="s">
        <v>1392</v>
      </c>
      <c r="G612" s="286"/>
      <c r="H612" s="287">
        <v>48324.85</v>
      </c>
      <c r="K612" s="262"/>
      <c r="M612" s="262"/>
      <c r="N612" s="262">
        <v>9264.06</v>
      </c>
      <c r="O612" s="300">
        <v>203990</v>
      </c>
      <c r="P612" s="301" t="s">
        <v>3951</v>
      </c>
      <c r="Q612" s="302">
        <v>1273</v>
      </c>
      <c r="R612" s="303" t="s">
        <v>3962</v>
      </c>
      <c r="S612" s="291">
        <v>99999</v>
      </c>
      <c r="T612" s="291">
        <v>70</v>
      </c>
      <c r="U612" s="286"/>
      <c r="V612" s="304" t="s">
        <v>4038</v>
      </c>
      <c r="W612" s="261" t="s">
        <v>4060</v>
      </c>
    </row>
    <row r="613" spans="1:23">
      <c r="B613" s="282">
        <v>38428</v>
      </c>
      <c r="C613" s="283"/>
      <c r="D613" s="283">
        <v>1</v>
      </c>
      <c r="E613" s="284">
        <v>63807</v>
      </c>
      <c r="F613" s="285" t="s">
        <v>3030</v>
      </c>
      <c r="G613" s="286"/>
      <c r="H613" s="287">
        <v>634321.79</v>
      </c>
      <c r="K613" s="262"/>
      <c r="M613" s="262"/>
      <c r="N613" s="262">
        <v>27295.7</v>
      </c>
      <c r="O613" s="305">
        <v>203990</v>
      </c>
      <c r="P613" s="306" t="s">
        <v>3951</v>
      </c>
      <c r="Q613" s="307">
        <v>1273</v>
      </c>
      <c r="R613" s="308" t="s">
        <v>3962</v>
      </c>
      <c r="S613" s="309">
        <v>99999</v>
      </c>
      <c r="T613" s="309">
        <v>70</v>
      </c>
      <c r="U613" s="310"/>
      <c r="V613" s="311" t="s">
        <v>4038</v>
      </c>
      <c r="W613" s="261" t="s">
        <v>4060</v>
      </c>
    </row>
    <row r="614" spans="1:23">
      <c r="B614" s="256"/>
      <c r="C614" s="256"/>
      <c r="D614" s="256"/>
      <c r="E614" s="263"/>
      <c r="F614" s="256"/>
      <c r="G614" s="256"/>
      <c r="H614" s="256"/>
      <c r="I614" s="256"/>
      <c r="R614" s="263"/>
      <c r="U614" s="256"/>
    </row>
    <row r="615" spans="1:23">
      <c r="B615" s="256"/>
      <c r="C615" s="256"/>
      <c r="D615" s="256"/>
      <c r="E615" s="263"/>
      <c r="F615" s="256"/>
      <c r="G615" s="256"/>
      <c r="H615" s="293">
        <f>SUM(H6:H614)</f>
        <v>73046547.759999961</v>
      </c>
      <c r="R615" s="263"/>
      <c r="U615" s="256"/>
    </row>
  </sheetData>
  <mergeCells count="3">
    <mergeCell ref="I4:J4"/>
    <mergeCell ref="K3:L3"/>
    <mergeCell ref="K4:L4"/>
  </mergeCells>
  <phoneticPr fontId="25" type="noConversion"/>
  <printOptions horizontalCentered="1"/>
  <pageMargins left="0.5" right="0.5" top="0.75" bottom="0.75" header="0.25" footer="0.25"/>
  <pageSetup scale="75" fitToHeight="20" orientation="landscape" r:id="rId1"/>
  <headerFooter alignWithMargins="0">
    <oddFooter>&amp;C&amp;P of &amp;N&amp;RMDG  15Dec2008</oddFooter>
  </headerFooter>
  <rowBreaks count="11" manualBreakCount="11">
    <brk id="56" min="1" max="21" man="1"/>
    <brk id="110" min="1" max="21" man="1"/>
    <brk id="164" min="1" max="21" man="1"/>
    <brk id="218" min="1" max="21" man="1"/>
    <brk id="273" min="1" max="21" man="1"/>
    <brk id="328" min="1" max="21" man="1"/>
    <brk id="393" min="1" max="21" man="1"/>
    <brk id="439" min="1" max="21" man="1"/>
    <brk id="489" min="1" max="21" man="1"/>
    <brk id="536" min="1" max="21" man="1"/>
    <brk id="575" min="1" max="21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C1:L913"/>
  <sheetViews>
    <sheetView topLeftCell="A877" zoomScale="75" zoomScaleNormal="75" workbookViewId="0">
      <selection activeCell="D2" sqref="D2"/>
    </sheetView>
  </sheetViews>
  <sheetFormatPr defaultRowHeight="15"/>
  <cols>
    <col min="3" max="3" width="4.21875" style="162" customWidth="1"/>
    <col min="4" max="4" width="15.21875" style="159" customWidth="1"/>
    <col min="5" max="5" width="5.88671875" style="159" customWidth="1"/>
    <col min="6" max="6" width="17.21875" style="174" customWidth="1"/>
    <col min="7" max="7" width="34.5546875" style="159" customWidth="1"/>
    <col min="8" max="8" width="8.88671875" style="159" customWidth="1"/>
    <col min="9" max="9" width="13.88671875" style="160" customWidth="1"/>
    <col min="10" max="10" width="8.88671875" style="159" customWidth="1"/>
    <col min="12" max="12" width="13.44140625" customWidth="1"/>
  </cols>
  <sheetData>
    <row r="1" spans="3:9" ht="18">
      <c r="C1" s="165"/>
      <c r="D1" s="165" t="s">
        <v>1973</v>
      </c>
      <c r="E1" s="165"/>
    </row>
    <row r="2" spans="3:9">
      <c r="C2" s="163"/>
      <c r="D2" s="163" t="s">
        <v>3109</v>
      </c>
      <c r="E2" s="163"/>
    </row>
    <row r="3" spans="3:9">
      <c r="D3" s="162" t="s">
        <v>3107</v>
      </c>
      <c r="E3" s="162"/>
    </row>
    <row r="5" spans="3:9" ht="24.75" customHeight="1">
      <c r="C5" s="166"/>
      <c r="D5" s="166" t="s">
        <v>953</v>
      </c>
      <c r="E5" s="166"/>
      <c r="F5" s="175" t="s">
        <v>954</v>
      </c>
      <c r="G5" s="159" t="s">
        <v>955</v>
      </c>
      <c r="I5" s="161" t="s">
        <v>956</v>
      </c>
    </row>
    <row r="6" spans="3:9" ht="20.25" customHeight="1">
      <c r="C6" s="163"/>
      <c r="D6" s="164">
        <v>27029</v>
      </c>
      <c r="E6" s="164"/>
      <c r="F6" s="173">
        <v>60347</v>
      </c>
      <c r="G6" s="159" t="s">
        <v>1359</v>
      </c>
      <c r="I6" s="234">
        <v>1189023</v>
      </c>
    </row>
    <row r="7" spans="3:9" ht="20.25" customHeight="1">
      <c r="C7" s="163"/>
      <c r="D7" s="164">
        <v>27485</v>
      </c>
      <c r="E7" s="164"/>
      <c r="F7" s="173">
        <v>60467</v>
      </c>
      <c r="G7" s="159" t="s">
        <v>1361</v>
      </c>
      <c r="I7" s="234">
        <v>100386</v>
      </c>
    </row>
    <row r="8" spans="3:9" ht="20.25" customHeight="1">
      <c r="C8" s="163"/>
      <c r="D8" s="164">
        <v>27485</v>
      </c>
      <c r="E8" s="164"/>
      <c r="F8" s="173">
        <v>60468</v>
      </c>
      <c r="G8" s="159" t="s">
        <v>1359</v>
      </c>
      <c r="I8" s="234">
        <v>16744</v>
      </c>
    </row>
    <row r="9" spans="3:9" ht="20.25" customHeight="1">
      <c r="C9" s="163"/>
      <c r="D9" s="164">
        <v>27485</v>
      </c>
      <c r="E9" s="164"/>
      <c r="F9" s="173">
        <v>60472</v>
      </c>
      <c r="G9" s="159" t="s">
        <v>1360</v>
      </c>
      <c r="I9" s="234">
        <v>16800</v>
      </c>
    </row>
    <row r="10" spans="3:9" ht="20.25" customHeight="1">
      <c r="C10" s="163"/>
      <c r="D10" s="164">
        <v>27759</v>
      </c>
      <c r="E10" s="164"/>
      <c r="F10" s="173">
        <v>60593</v>
      </c>
      <c r="G10" s="159" t="s">
        <v>1362</v>
      </c>
      <c r="I10" s="234">
        <v>396000</v>
      </c>
    </row>
    <row r="11" spans="3:9" ht="20.25" customHeight="1">
      <c r="C11" s="163"/>
      <c r="D11" s="164">
        <v>28126</v>
      </c>
      <c r="E11" s="164"/>
      <c r="F11" s="173">
        <v>60598</v>
      </c>
      <c r="G11" s="159" t="s">
        <v>688</v>
      </c>
      <c r="I11" s="234">
        <v>50440</v>
      </c>
    </row>
    <row r="12" spans="3:9" ht="20.25" customHeight="1">
      <c r="C12" s="163"/>
      <c r="D12" s="164">
        <v>28460</v>
      </c>
      <c r="E12" s="164"/>
      <c r="F12" s="173">
        <v>60710</v>
      </c>
      <c r="G12" s="159" t="s">
        <v>140</v>
      </c>
      <c r="I12" s="160">
        <v>1064852.08</v>
      </c>
    </row>
    <row r="13" spans="3:9" ht="20.25" customHeight="1">
      <c r="C13" s="163"/>
      <c r="D13" s="164">
        <v>28460</v>
      </c>
      <c r="E13" s="164"/>
      <c r="F13" s="173">
        <v>60711</v>
      </c>
      <c r="G13" s="159" t="s">
        <v>141</v>
      </c>
      <c r="I13" s="160">
        <v>1085143.3</v>
      </c>
    </row>
    <row r="14" spans="3:9" ht="20.25" customHeight="1">
      <c r="C14" s="163"/>
      <c r="D14" s="164">
        <v>29587</v>
      </c>
      <c r="E14" s="164"/>
      <c r="F14" s="173">
        <v>60837</v>
      </c>
      <c r="G14" s="159" t="s">
        <v>142</v>
      </c>
      <c r="I14" s="160">
        <v>1440</v>
      </c>
    </row>
    <row r="15" spans="3:9" ht="20.25" customHeight="1">
      <c r="C15" s="163"/>
      <c r="D15" s="164">
        <v>29587</v>
      </c>
      <c r="E15" s="164"/>
      <c r="F15" s="173">
        <v>60838</v>
      </c>
      <c r="G15" s="159" t="s">
        <v>3041</v>
      </c>
      <c r="I15" s="160">
        <v>95990</v>
      </c>
    </row>
    <row r="16" spans="3:9" ht="20.25" customHeight="1">
      <c r="C16" s="163"/>
      <c r="D16" s="164">
        <v>29587</v>
      </c>
      <c r="E16" s="164"/>
      <c r="F16" s="173">
        <v>60839</v>
      </c>
      <c r="G16" s="159" t="s">
        <v>3042</v>
      </c>
      <c r="I16" s="234">
        <v>753361</v>
      </c>
    </row>
    <row r="17" spans="3:9" ht="20.25" customHeight="1">
      <c r="C17" s="163"/>
      <c r="D17" s="164">
        <v>29951</v>
      </c>
      <c r="E17" s="164"/>
      <c r="F17" s="173">
        <v>60956</v>
      </c>
      <c r="G17" s="159" t="s">
        <v>143</v>
      </c>
      <c r="I17" s="160">
        <v>43797</v>
      </c>
    </row>
    <row r="18" spans="3:9" ht="20.25" customHeight="1">
      <c r="C18" s="163"/>
      <c r="D18" s="164">
        <v>29951</v>
      </c>
      <c r="E18" s="164"/>
      <c r="F18" s="173">
        <v>60957</v>
      </c>
      <c r="G18" s="159" t="s">
        <v>3045</v>
      </c>
      <c r="I18" s="160">
        <v>99</v>
      </c>
    </row>
    <row r="19" spans="3:9" ht="20.25" customHeight="1">
      <c r="C19" s="163"/>
      <c r="D19" s="164">
        <v>29951</v>
      </c>
      <c r="E19" s="164"/>
      <c r="F19" s="173">
        <v>60958</v>
      </c>
      <c r="G19" s="159" t="s">
        <v>144</v>
      </c>
      <c r="I19" s="234">
        <v>767579</v>
      </c>
    </row>
    <row r="20" spans="3:9" ht="20.25" customHeight="1">
      <c r="C20" s="163"/>
      <c r="D20" s="164">
        <v>30569</v>
      </c>
      <c r="E20" s="164"/>
      <c r="F20" s="173">
        <v>61319</v>
      </c>
      <c r="G20" s="159" t="s">
        <v>145</v>
      </c>
      <c r="I20" s="160">
        <v>521132</v>
      </c>
    </row>
    <row r="21" spans="3:9" ht="20.25" customHeight="1">
      <c r="C21" s="163"/>
      <c r="D21" s="164">
        <v>30589</v>
      </c>
      <c r="E21" s="164"/>
      <c r="F21" s="173">
        <v>61313</v>
      </c>
      <c r="G21" s="159" t="s">
        <v>3061</v>
      </c>
      <c r="I21" s="234">
        <v>97237</v>
      </c>
    </row>
    <row r="22" spans="3:9" ht="20.25" customHeight="1">
      <c r="C22" s="163"/>
      <c r="D22" s="164">
        <v>30589</v>
      </c>
      <c r="E22" s="164"/>
      <c r="F22" s="173">
        <v>61314</v>
      </c>
      <c r="G22" s="159" t="s">
        <v>146</v>
      </c>
      <c r="I22" s="234">
        <v>112254</v>
      </c>
    </row>
    <row r="23" spans="3:9" ht="20.25" customHeight="1">
      <c r="C23" s="163"/>
      <c r="D23" s="164">
        <v>30986</v>
      </c>
      <c r="E23" s="164"/>
      <c r="F23" s="173">
        <v>59743</v>
      </c>
      <c r="G23" s="159" t="s">
        <v>2872</v>
      </c>
      <c r="I23" s="160">
        <v>442003</v>
      </c>
    </row>
    <row r="24" spans="3:9" ht="20.25" customHeight="1">
      <c r="C24" s="163"/>
      <c r="D24" s="164">
        <v>30986</v>
      </c>
      <c r="E24" s="164"/>
      <c r="F24" s="173">
        <v>59747</v>
      </c>
      <c r="G24" s="159" t="s">
        <v>388</v>
      </c>
      <c r="I24" s="160">
        <v>976864</v>
      </c>
    </row>
    <row r="25" spans="3:9" ht="20.25" customHeight="1">
      <c r="C25" s="163"/>
      <c r="D25" s="164">
        <v>31016</v>
      </c>
      <c r="E25" s="164"/>
      <c r="F25" s="173">
        <v>59741</v>
      </c>
      <c r="G25" s="159" t="s">
        <v>389</v>
      </c>
      <c r="I25" s="234">
        <v>18579</v>
      </c>
    </row>
    <row r="26" spans="3:9" ht="20.25" customHeight="1">
      <c r="C26" s="163"/>
      <c r="D26" s="164">
        <v>31047</v>
      </c>
      <c r="E26" s="164"/>
      <c r="F26" s="173">
        <v>59748</v>
      </c>
      <c r="G26" s="159" t="s">
        <v>148</v>
      </c>
      <c r="I26" s="160">
        <v>198805</v>
      </c>
    </row>
    <row r="27" spans="3:9" ht="20.25" customHeight="1">
      <c r="C27" s="163"/>
      <c r="D27" s="164">
        <v>31290</v>
      </c>
      <c r="E27" s="164"/>
      <c r="F27" s="173">
        <v>59750</v>
      </c>
      <c r="G27" s="159" t="s">
        <v>392</v>
      </c>
      <c r="I27" s="160">
        <v>395048</v>
      </c>
    </row>
    <row r="28" spans="3:9" ht="20.25" customHeight="1">
      <c r="C28" s="163"/>
      <c r="D28" s="164">
        <v>31320</v>
      </c>
      <c r="E28" s="164"/>
      <c r="F28" s="173">
        <v>59749</v>
      </c>
      <c r="G28" s="159" t="s">
        <v>149</v>
      </c>
      <c r="I28" s="160">
        <v>91191</v>
      </c>
    </row>
    <row r="29" spans="3:9" ht="20.25" customHeight="1">
      <c r="C29" s="163"/>
      <c r="D29" s="164">
        <v>31564</v>
      </c>
      <c r="E29" s="164"/>
      <c r="F29" s="173">
        <v>59554</v>
      </c>
      <c r="G29" s="159" t="s">
        <v>741</v>
      </c>
      <c r="I29" s="234">
        <v>14274.38</v>
      </c>
    </row>
    <row r="30" spans="3:9" ht="20.25" customHeight="1">
      <c r="C30" s="163"/>
      <c r="D30" s="164">
        <v>31716</v>
      </c>
      <c r="E30" s="164"/>
      <c r="F30" s="173">
        <v>61354</v>
      </c>
      <c r="G30" s="159" t="s">
        <v>742</v>
      </c>
      <c r="I30" s="234">
        <v>81510.61</v>
      </c>
    </row>
    <row r="31" spans="3:9" ht="20.25" customHeight="1">
      <c r="C31" s="163"/>
      <c r="D31" s="164">
        <v>32013</v>
      </c>
      <c r="E31" s="164"/>
      <c r="F31" s="173">
        <v>59863</v>
      </c>
      <c r="G31" s="159" t="s">
        <v>404</v>
      </c>
      <c r="I31" s="234">
        <v>13802</v>
      </c>
    </row>
    <row r="32" spans="3:9" ht="20.25" customHeight="1">
      <c r="C32" s="163"/>
      <c r="D32" s="164">
        <v>32013</v>
      </c>
      <c r="E32" s="164"/>
      <c r="F32" s="173">
        <v>59864</v>
      </c>
      <c r="G32" s="159" t="s">
        <v>405</v>
      </c>
      <c r="I32" s="234">
        <v>19146</v>
      </c>
    </row>
    <row r="33" spans="3:9" ht="20.25" customHeight="1">
      <c r="C33" s="163"/>
      <c r="D33" s="164">
        <v>32079</v>
      </c>
      <c r="E33" s="164"/>
      <c r="F33" s="173">
        <v>59858</v>
      </c>
      <c r="G33" s="159" t="s">
        <v>411</v>
      </c>
      <c r="I33" s="234">
        <v>14622</v>
      </c>
    </row>
    <row r="34" spans="3:9" ht="20.25" customHeight="1">
      <c r="C34" s="163"/>
      <c r="D34" s="164">
        <v>32263</v>
      </c>
      <c r="E34" s="164"/>
      <c r="F34" s="173">
        <v>59872</v>
      </c>
      <c r="G34" s="159" t="s">
        <v>418</v>
      </c>
      <c r="I34" s="234">
        <v>13500</v>
      </c>
    </row>
    <row r="35" spans="3:9" ht="20.25" customHeight="1">
      <c r="C35" s="163"/>
      <c r="D35" s="164">
        <v>32295</v>
      </c>
      <c r="E35" s="164"/>
      <c r="F35" s="173">
        <v>60024</v>
      </c>
      <c r="G35" s="159" t="s">
        <v>420</v>
      </c>
      <c r="I35" s="234">
        <v>45684.15</v>
      </c>
    </row>
    <row r="36" spans="3:9" ht="20.25" customHeight="1">
      <c r="C36" s="163"/>
      <c r="D36" s="164">
        <v>32339</v>
      </c>
      <c r="E36" s="164"/>
      <c r="F36" s="173">
        <v>60612</v>
      </c>
      <c r="G36" s="159" t="s">
        <v>743</v>
      </c>
      <c r="I36" s="234">
        <v>154167.5</v>
      </c>
    </row>
    <row r="37" spans="3:9" ht="20.25" customHeight="1">
      <c r="C37" s="163"/>
      <c r="D37" s="164">
        <v>32354</v>
      </c>
      <c r="E37" s="164"/>
      <c r="F37" s="173">
        <v>60029</v>
      </c>
      <c r="G37" s="159" t="s">
        <v>422</v>
      </c>
      <c r="I37" s="234">
        <v>5468.82</v>
      </c>
    </row>
    <row r="38" spans="3:9" ht="20.25" customHeight="1">
      <c r="C38" s="163"/>
      <c r="D38" s="164">
        <v>32355</v>
      </c>
      <c r="E38" s="164"/>
      <c r="F38" s="173">
        <v>60026</v>
      </c>
      <c r="G38" s="159" t="s">
        <v>744</v>
      </c>
      <c r="I38" s="234">
        <v>32763</v>
      </c>
    </row>
    <row r="39" spans="3:9" ht="20.25" customHeight="1">
      <c r="C39" s="163"/>
      <c r="D39" s="164">
        <v>32356</v>
      </c>
      <c r="E39" s="164"/>
      <c r="F39" s="173">
        <v>60361</v>
      </c>
      <c r="G39" s="159" t="s">
        <v>432</v>
      </c>
      <c r="I39" s="234">
        <v>3495678.81</v>
      </c>
    </row>
    <row r="40" spans="3:9" ht="20.25" customHeight="1">
      <c r="C40" s="163"/>
      <c r="D40" s="164">
        <v>32356</v>
      </c>
      <c r="E40" s="164"/>
      <c r="F40" s="173">
        <v>60476</v>
      </c>
      <c r="G40" s="159" t="s">
        <v>429</v>
      </c>
      <c r="I40" s="234">
        <v>1129038.73</v>
      </c>
    </row>
    <row r="41" spans="3:9" ht="20.25" customHeight="1">
      <c r="C41" s="163"/>
      <c r="D41" s="164">
        <v>32356</v>
      </c>
      <c r="E41" s="164"/>
      <c r="F41" s="173">
        <v>60478</v>
      </c>
      <c r="G41" s="159" t="s">
        <v>2873</v>
      </c>
      <c r="I41" s="234">
        <v>322897.02</v>
      </c>
    </row>
    <row r="42" spans="3:9" ht="20.25" customHeight="1">
      <c r="C42" s="163"/>
      <c r="D42" s="164">
        <v>32356</v>
      </c>
      <c r="E42" s="164"/>
      <c r="F42" s="173">
        <v>60480</v>
      </c>
      <c r="G42" s="159" t="s">
        <v>745</v>
      </c>
      <c r="I42" s="234">
        <v>74000</v>
      </c>
    </row>
    <row r="43" spans="3:9" ht="20.25" customHeight="1">
      <c r="C43" s="163"/>
      <c r="D43" s="164">
        <v>32386</v>
      </c>
      <c r="E43" s="164"/>
      <c r="F43" s="173">
        <v>60486</v>
      </c>
      <c r="G43" s="159" t="s">
        <v>2874</v>
      </c>
      <c r="I43" s="234">
        <v>25180.42</v>
      </c>
    </row>
    <row r="44" spans="3:9" ht="20.25" customHeight="1">
      <c r="C44" s="163"/>
      <c r="D44" s="164">
        <v>32396</v>
      </c>
      <c r="E44" s="164"/>
      <c r="F44" s="173">
        <v>60231</v>
      </c>
      <c r="G44" s="159" t="s">
        <v>436</v>
      </c>
      <c r="I44" s="160">
        <v>314236.82</v>
      </c>
    </row>
    <row r="45" spans="3:9" ht="20.25" customHeight="1">
      <c r="C45" s="163"/>
      <c r="D45" s="164">
        <v>32414</v>
      </c>
      <c r="E45" s="164"/>
      <c r="F45" s="173">
        <v>60238</v>
      </c>
      <c r="G45" s="159" t="s">
        <v>439</v>
      </c>
      <c r="I45" s="234">
        <v>17000</v>
      </c>
    </row>
    <row r="46" spans="3:9" ht="20.25" customHeight="1">
      <c r="C46" s="163"/>
      <c r="D46" s="164">
        <v>32479</v>
      </c>
      <c r="E46" s="164"/>
      <c r="F46" s="173">
        <v>60604</v>
      </c>
      <c r="G46" s="159" t="s">
        <v>445</v>
      </c>
      <c r="I46" s="160">
        <v>9450.77</v>
      </c>
    </row>
    <row r="47" spans="3:9" ht="20.25" customHeight="1">
      <c r="C47" s="163"/>
      <c r="D47" s="164">
        <v>32492</v>
      </c>
      <c r="E47" s="164"/>
      <c r="F47" s="173">
        <v>60605</v>
      </c>
      <c r="G47" s="159" t="s">
        <v>446</v>
      </c>
      <c r="I47" s="234">
        <v>8615</v>
      </c>
    </row>
    <row r="48" spans="3:9" ht="20.25" customHeight="1">
      <c r="C48" s="163"/>
      <c r="D48" s="164">
        <v>32507</v>
      </c>
      <c r="E48" s="164"/>
      <c r="F48" s="173">
        <v>60731</v>
      </c>
      <c r="G48" s="159" t="s">
        <v>749</v>
      </c>
      <c r="I48" s="234">
        <v>23482.85</v>
      </c>
    </row>
    <row r="49" spans="3:9" ht="20.25" customHeight="1">
      <c r="C49" s="163"/>
      <c r="D49" s="164">
        <v>32508</v>
      </c>
      <c r="E49" s="164"/>
      <c r="F49" s="173">
        <v>60727</v>
      </c>
      <c r="G49" s="159" t="s">
        <v>2875</v>
      </c>
      <c r="I49" s="234">
        <v>15010</v>
      </c>
    </row>
    <row r="50" spans="3:9" ht="20.25" customHeight="1">
      <c r="C50" s="163"/>
      <c r="D50" s="164">
        <v>32539</v>
      </c>
      <c r="E50" s="164"/>
      <c r="F50" s="173">
        <v>60733</v>
      </c>
      <c r="G50" s="159" t="s">
        <v>750</v>
      </c>
      <c r="I50" s="234">
        <v>14518.3</v>
      </c>
    </row>
    <row r="51" spans="3:9" ht="20.25" customHeight="1">
      <c r="C51" s="163"/>
      <c r="D51" s="164">
        <v>32582</v>
      </c>
      <c r="E51" s="164"/>
      <c r="F51" s="173">
        <v>60729</v>
      </c>
      <c r="G51" s="159" t="s">
        <v>454</v>
      </c>
      <c r="I51" s="234">
        <v>6215.2</v>
      </c>
    </row>
    <row r="52" spans="3:9" ht="20.25" customHeight="1">
      <c r="C52" s="163"/>
      <c r="D52" s="164">
        <v>32591</v>
      </c>
      <c r="E52" s="164"/>
      <c r="F52" s="173">
        <v>60970</v>
      </c>
      <c r="G52" s="159" t="s">
        <v>751</v>
      </c>
      <c r="I52" s="234">
        <v>23121.97</v>
      </c>
    </row>
    <row r="53" spans="3:9" ht="20.25" customHeight="1">
      <c r="C53" s="163"/>
      <c r="D53" s="164">
        <v>32610</v>
      </c>
      <c r="E53" s="164"/>
      <c r="F53" s="173">
        <v>60853</v>
      </c>
      <c r="G53" s="159" t="s">
        <v>459</v>
      </c>
      <c r="I53" s="234">
        <v>7926.28</v>
      </c>
    </row>
    <row r="54" spans="3:9" ht="20.25" customHeight="1">
      <c r="C54" s="163"/>
      <c r="D54" s="164">
        <v>32660</v>
      </c>
      <c r="E54" s="164"/>
      <c r="F54" s="173">
        <v>60978</v>
      </c>
      <c r="G54" s="159" t="s">
        <v>2013</v>
      </c>
      <c r="I54" s="234">
        <v>40616.04</v>
      </c>
    </row>
    <row r="55" spans="3:9" ht="20.25" customHeight="1">
      <c r="C55" s="163"/>
      <c r="D55" s="164">
        <v>32660</v>
      </c>
      <c r="E55" s="164"/>
      <c r="F55" s="173">
        <v>61104</v>
      </c>
      <c r="G55" s="159" t="s">
        <v>3282</v>
      </c>
      <c r="I55" s="234">
        <v>5682.65</v>
      </c>
    </row>
    <row r="56" spans="3:9" ht="20.25" customHeight="1">
      <c r="C56" s="163"/>
      <c r="D56" s="164">
        <v>32660</v>
      </c>
      <c r="E56" s="164"/>
      <c r="F56" s="173">
        <v>61204</v>
      </c>
      <c r="G56" s="159" t="s">
        <v>754</v>
      </c>
      <c r="I56" s="234">
        <v>12025.72</v>
      </c>
    </row>
    <row r="57" spans="3:9" ht="20.25" customHeight="1">
      <c r="C57" s="163"/>
      <c r="D57" s="164">
        <v>32660</v>
      </c>
      <c r="E57" s="164"/>
      <c r="F57" s="173">
        <v>61322</v>
      </c>
      <c r="G57" s="159" t="s">
        <v>753</v>
      </c>
      <c r="I57" s="234">
        <v>8790.76</v>
      </c>
    </row>
    <row r="58" spans="3:9" ht="20.25" customHeight="1">
      <c r="C58" s="163"/>
      <c r="D58" s="164">
        <v>32660</v>
      </c>
      <c r="E58" s="164"/>
      <c r="F58" s="173">
        <v>61323</v>
      </c>
      <c r="G58" s="159" t="s">
        <v>752</v>
      </c>
      <c r="I58" s="234">
        <v>5913.4</v>
      </c>
    </row>
    <row r="59" spans="3:9" ht="20.25" customHeight="1">
      <c r="C59" s="163"/>
      <c r="D59" s="164">
        <v>32666</v>
      </c>
      <c r="E59" s="164"/>
      <c r="F59" s="173">
        <v>61103</v>
      </c>
      <c r="G59" s="159" t="s">
        <v>2018</v>
      </c>
      <c r="I59" s="234">
        <v>12455.8</v>
      </c>
    </row>
    <row r="60" spans="3:9" ht="20.25" customHeight="1">
      <c r="C60" s="163"/>
      <c r="D60" s="164">
        <v>32673</v>
      </c>
      <c r="E60" s="164"/>
      <c r="F60" s="173">
        <v>61327</v>
      </c>
      <c r="G60" s="159" t="s">
        <v>2019</v>
      </c>
      <c r="I60" s="234">
        <v>4045.27</v>
      </c>
    </row>
    <row r="61" spans="3:9" ht="20.25" customHeight="1">
      <c r="C61" s="163"/>
      <c r="D61" s="164">
        <v>32674</v>
      </c>
      <c r="E61" s="164"/>
      <c r="F61" s="173">
        <v>60496</v>
      </c>
      <c r="G61" s="159" t="s">
        <v>2020</v>
      </c>
      <c r="I61" s="234">
        <v>12984</v>
      </c>
    </row>
    <row r="62" spans="3:9" ht="20.25" customHeight="1">
      <c r="C62" s="163"/>
      <c r="D62" s="164">
        <v>32720</v>
      </c>
      <c r="E62" s="164"/>
      <c r="F62" s="173">
        <v>59974</v>
      </c>
      <c r="G62" s="159" t="s">
        <v>755</v>
      </c>
      <c r="I62" s="234">
        <v>7566</v>
      </c>
    </row>
    <row r="63" spans="3:9" ht="20.25" customHeight="1">
      <c r="C63" s="163"/>
      <c r="D63" s="164">
        <v>32720</v>
      </c>
      <c r="E63" s="164"/>
      <c r="F63" s="173">
        <v>61328</v>
      </c>
      <c r="G63" s="159" t="s">
        <v>2024</v>
      </c>
      <c r="I63" s="234">
        <v>92632.11</v>
      </c>
    </row>
    <row r="64" spans="3:9" ht="20.25" customHeight="1">
      <c r="C64" s="163"/>
      <c r="D64" s="164">
        <v>32730</v>
      </c>
      <c r="E64" s="164"/>
      <c r="F64" s="173">
        <v>59976</v>
      </c>
      <c r="G64" s="159" t="s">
        <v>756</v>
      </c>
      <c r="I64" s="234">
        <v>38313.620000000003</v>
      </c>
    </row>
    <row r="65" spans="3:9" ht="20.25" customHeight="1">
      <c r="C65" s="163"/>
      <c r="D65" s="164">
        <v>32730</v>
      </c>
      <c r="E65" s="164"/>
      <c r="F65" s="173">
        <v>59977</v>
      </c>
      <c r="G65" s="159" t="s">
        <v>756</v>
      </c>
      <c r="I65" s="234">
        <v>87245.57</v>
      </c>
    </row>
    <row r="66" spans="3:9" ht="20.25" customHeight="1">
      <c r="C66" s="163"/>
      <c r="D66" s="164">
        <v>32735</v>
      </c>
      <c r="E66" s="164"/>
      <c r="F66" s="173">
        <v>59972</v>
      </c>
      <c r="G66" s="159" t="s">
        <v>757</v>
      </c>
      <c r="I66" s="234">
        <v>6891.17</v>
      </c>
    </row>
    <row r="67" spans="3:9" ht="20.25" customHeight="1">
      <c r="C67" s="163"/>
      <c r="D67" s="164">
        <v>32742</v>
      </c>
      <c r="E67" s="164"/>
      <c r="F67" s="173">
        <v>59579</v>
      </c>
      <c r="G67" s="159" t="s">
        <v>2754</v>
      </c>
      <c r="I67" s="234">
        <v>40100</v>
      </c>
    </row>
    <row r="68" spans="3:9" ht="20.25" customHeight="1">
      <c r="C68" s="163"/>
      <c r="D68" s="164">
        <v>32752</v>
      </c>
      <c r="E68" s="164"/>
      <c r="F68" s="173">
        <v>61332</v>
      </c>
      <c r="G68" s="159" t="s">
        <v>2758</v>
      </c>
      <c r="I68" s="234">
        <v>16323.75</v>
      </c>
    </row>
    <row r="69" spans="3:9" ht="20.25" customHeight="1">
      <c r="C69" s="163"/>
      <c r="D69" s="164">
        <v>32763</v>
      </c>
      <c r="E69" s="164"/>
      <c r="F69" s="173">
        <v>61203</v>
      </c>
      <c r="G69" s="159" t="s">
        <v>1001</v>
      </c>
      <c r="I69" s="160">
        <v>179196.43</v>
      </c>
    </row>
    <row r="70" spans="3:9" ht="20.25" customHeight="1">
      <c r="C70" s="163"/>
      <c r="D70" s="164">
        <v>32771</v>
      </c>
      <c r="E70" s="164"/>
      <c r="F70" s="173">
        <v>59971</v>
      </c>
      <c r="G70" s="159" t="s">
        <v>2760</v>
      </c>
      <c r="I70" s="234">
        <v>12185.2</v>
      </c>
    </row>
    <row r="71" spans="3:9" ht="20.25" customHeight="1">
      <c r="C71" s="163"/>
      <c r="D71" s="164">
        <v>32781</v>
      </c>
      <c r="E71" s="164"/>
      <c r="F71" s="173">
        <v>60492</v>
      </c>
      <c r="G71" s="159" t="s">
        <v>758</v>
      </c>
      <c r="I71" s="234">
        <v>4158.75</v>
      </c>
    </row>
    <row r="72" spans="3:9" ht="20.25" customHeight="1">
      <c r="C72" s="163"/>
      <c r="D72" s="164">
        <v>32781</v>
      </c>
      <c r="E72" s="164"/>
      <c r="F72" s="173">
        <v>61331</v>
      </c>
      <c r="G72" s="159" t="s">
        <v>715</v>
      </c>
      <c r="I72" s="234">
        <v>35719.31</v>
      </c>
    </row>
    <row r="73" spans="3:9" ht="20.25" customHeight="1">
      <c r="C73" s="163"/>
      <c r="D73" s="164">
        <v>32781</v>
      </c>
      <c r="E73" s="164"/>
      <c r="F73" s="173">
        <v>61364</v>
      </c>
      <c r="G73" s="159" t="s">
        <v>2763</v>
      </c>
      <c r="I73" s="234">
        <v>13407.38</v>
      </c>
    </row>
    <row r="74" spans="3:9" ht="20.25" customHeight="1">
      <c r="C74" s="163"/>
      <c r="D74" s="164">
        <v>32811</v>
      </c>
      <c r="E74" s="164"/>
      <c r="F74" s="173">
        <v>60491</v>
      </c>
      <c r="G74" s="159" t="s">
        <v>716</v>
      </c>
      <c r="I74" s="234">
        <v>5557.4</v>
      </c>
    </row>
    <row r="75" spans="3:9" ht="20.25" customHeight="1">
      <c r="C75" s="163"/>
      <c r="D75" s="164">
        <v>32811</v>
      </c>
      <c r="E75" s="164"/>
      <c r="F75" s="173">
        <v>60498</v>
      </c>
      <c r="G75" s="159" t="s">
        <v>759</v>
      </c>
      <c r="I75" s="234">
        <v>11160.85</v>
      </c>
    </row>
    <row r="76" spans="3:9" ht="20.25" customHeight="1">
      <c r="C76" s="163"/>
      <c r="D76" s="164">
        <v>32812</v>
      </c>
      <c r="E76" s="164"/>
      <c r="F76" s="173">
        <v>61357</v>
      </c>
      <c r="G76" s="159" t="s">
        <v>720</v>
      </c>
      <c r="I76" s="234">
        <v>90000</v>
      </c>
    </row>
    <row r="77" spans="3:9" ht="20.25" customHeight="1">
      <c r="C77" s="163"/>
      <c r="D77" s="164">
        <v>32812</v>
      </c>
      <c r="E77" s="164"/>
      <c r="F77" s="173">
        <v>61358</v>
      </c>
      <c r="G77" s="159" t="s">
        <v>721</v>
      </c>
      <c r="I77" s="234">
        <v>169085.16</v>
      </c>
    </row>
    <row r="78" spans="3:9" ht="20.25" customHeight="1">
      <c r="C78" s="163"/>
      <c r="D78" s="164">
        <v>32812</v>
      </c>
      <c r="E78" s="164"/>
      <c r="F78" s="173">
        <v>61359</v>
      </c>
      <c r="G78" s="159" t="s">
        <v>717</v>
      </c>
      <c r="I78" s="234">
        <v>6279.79</v>
      </c>
    </row>
    <row r="79" spans="3:9" ht="20.25" customHeight="1">
      <c r="C79" s="163"/>
      <c r="D79" s="164">
        <v>32825</v>
      </c>
      <c r="E79" s="164"/>
      <c r="F79" s="173">
        <v>61201</v>
      </c>
      <c r="G79" s="159" t="s">
        <v>722</v>
      </c>
      <c r="I79" s="234">
        <v>9715.64</v>
      </c>
    </row>
    <row r="80" spans="3:9" ht="20.25" customHeight="1">
      <c r="C80" s="163"/>
      <c r="D80" s="164">
        <v>32848</v>
      </c>
      <c r="E80" s="164"/>
      <c r="F80" s="173">
        <v>67322</v>
      </c>
      <c r="G80" s="159" t="s">
        <v>725</v>
      </c>
      <c r="I80" s="234">
        <v>188996.51</v>
      </c>
    </row>
    <row r="81" spans="3:9" ht="20.25" customHeight="1">
      <c r="C81" s="163"/>
      <c r="D81" s="164">
        <v>32850</v>
      </c>
      <c r="E81" s="164"/>
      <c r="F81" s="173">
        <v>61197</v>
      </c>
      <c r="G81" s="159" t="s">
        <v>726</v>
      </c>
      <c r="I81" s="234">
        <v>35110</v>
      </c>
    </row>
    <row r="82" spans="3:9" ht="20.25" customHeight="1">
      <c r="C82" s="163"/>
      <c r="D82" s="164">
        <v>32870</v>
      </c>
      <c r="E82" s="164"/>
      <c r="F82" s="173">
        <v>60369</v>
      </c>
      <c r="G82" s="159" t="s">
        <v>731</v>
      </c>
      <c r="I82" s="234">
        <v>4963.51</v>
      </c>
    </row>
    <row r="83" spans="3:9" ht="20.25" customHeight="1">
      <c r="C83" s="163"/>
      <c r="D83" s="164">
        <v>32871</v>
      </c>
      <c r="E83" s="164"/>
      <c r="F83" s="173">
        <v>60378</v>
      </c>
      <c r="G83" s="159" t="s">
        <v>760</v>
      </c>
      <c r="I83" s="234">
        <v>9422.86</v>
      </c>
    </row>
    <row r="84" spans="3:9" ht="20.25" customHeight="1">
      <c r="C84" s="163"/>
      <c r="D84" s="164">
        <v>32873</v>
      </c>
      <c r="E84" s="164"/>
      <c r="F84" s="173">
        <v>60490</v>
      </c>
      <c r="G84" s="159" t="s">
        <v>761</v>
      </c>
      <c r="I84" s="234">
        <v>59766</v>
      </c>
    </row>
    <row r="85" spans="3:9" ht="20.25" customHeight="1">
      <c r="C85" s="163"/>
      <c r="D85" s="164">
        <v>32932</v>
      </c>
      <c r="E85" s="164"/>
      <c r="F85" s="173">
        <v>60255</v>
      </c>
      <c r="G85" s="159" t="s">
        <v>762</v>
      </c>
      <c r="I85" s="234">
        <v>24464.86</v>
      </c>
    </row>
    <row r="86" spans="3:9" ht="20.25" customHeight="1">
      <c r="C86" s="163"/>
      <c r="D86" s="164">
        <v>32939</v>
      </c>
      <c r="E86" s="164"/>
      <c r="F86" s="173">
        <v>60252</v>
      </c>
      <c r="G86" s="159" t="s">
        <v>763</v>
      </c>
      <c r="I86" s="234">
        <v>16870</v>
      </c>
    </row>
    <row r="87" spans="3:9" ht="20.25" customHeight="1">
      <c r="C87" s="163"/>
      <c r="D87" s="164">
        <v>32945</v>
      </c>
      <c r="E87" s="164"/>
      <c r="F87" s="173">
        <v>60377</v>
      </c>
      <c r="G87" s="159" t="s">
        <v>764</v>
      </c>
      <c r="I87" s="234">
        <v>35949.74</v>
      </c>
    </row>
    <row r="88" spans="3:9" ht="20.25" customHeight="1">
      <c r="C88" s="163"/>
      <c r="D88" s="164">
        <v>32958</v>
      </c>
      <c r="E88" s="164"/>
      <c r="F88" s="173">
        <v>60497</v>
      </c>
      <c r="G88" s="159" t="s">
        <v>3817</v>
      </c>
      <c r="I88" s="234">
        <v>19599.18</v>
      </c>
    </row>
    <row r="89" spans="3:9" ht="20.25" customHeight="1">
      <c r="C89" s="163"/>
      <c r="D89" s="164">
        <v>33025</v>
      </c>
      <c r="E89" s="164"/>
      <c r="F89" s="173">
        <v>59587</v>
      </c>
      <c r="G89" s="159" t="s">
        <v>3301</v>
      </c>
      <c r="I89" s="234">
        <v>40656.239999999998</v>
      </c>
    </row>
    <row r="90" spans="3:9" ht="20.25" customHeight="1">
      <c r="C90" s="163"/>
      <c r="D90" s="164">
        <v>33025</v>
      </c>
      <c r="E90" s="164"/>
      <c r="F90" s="173">
        <v>59772</v>
      </c>
      <c r="G90" s="159" t="s">
        <v>3445</v>
      </c>
      <c r="I90" s="234">
        <v>1719.9</v>
      </c>
    </row>
    <row r="91" spans="3:9" ht="20.25" customHeight="1">
      <c r="C91" s="163"/>
      <c r="D91" s="164">
        <v>33025</v>
      </c>
      <c r="E91" s="164"/>
      <c r="F91" s="173">
        <v>59987</v>
      </c>
      <c r="G91" s="159" t="s">
        <v>766</v>
      </c>
      <c r="I91" s="234">
        <v>1612.98</v>
      </c>
    </row>
    <row r="92" spans="3:9" ht="20.25" customHeight="1">
      <c r="C92" s="163"/>
      <c r="D92" s="164">
        <v>33025</v>
      </c>
      <c r="E92" s="164"/>
      <c r="F92" s="173">
        <v>59988</v>
      </c>
      <c r="G92" s="159" t="s">
        <v>1394</v>
      </c>
      <c r="I92" s="234">
        <v>3855.32</v>
      </c>
    </row>
    <row r="93" spans="3:9" ht="20.25" customHeight="1">
      <c r="C93" s="163"/>
      <c r="D93" s="164">
        <v>33025</v>
      </c>
      <c r="E93" s="164"/>
      <c r="F93" s="173">
        <v>59989</v>
      </c>
      <c r="G93" s="159" t="s">
        <v>1394</v>
      </c>
      <c r="I93" s="234">
        <v>3855.33</v>
      </c>
    </row>
    <row r="94" spans="3:9" ht="20.25" customHeight="1">
      <c r="C94" s="163"/>
      <c r="D94" s="164">
        <v>33025</v>
      </c>
      <c r="E94" s="164"/>
      <c r="F94" s="173">
        <v>59990</v>
      </c>
      <c r="G94" s="159" t="s">
        <v>1394</v>
      </c>
      <c r="I94" s="234">
        <v>3855.33</v>
      </c>
    </row>
    <row r="95" spans="3:9" ht="20.25" customHeight="1">
      <c r="C95" s="163"/>
      <c r="D95" s="164">
        <v>33025</v>
      </c>
      <c r="E95" s="164"/>
      <c r="F95" s="173">
        <v>59991</v>
      </c>
      <c r="G95" s="159" t="s">
        <v>1394</v>
      </c>
      <c r="I95" s="234">
        <v>3855.33</v>
      </c>
    </row>
    <row r="96" spans="3:9" ht="20.25" customHeight="1">
      <c r="C96" s="163"/>
      <c r="D96" s="164">
        <v>33025</v>
      </c>
      <c r="E96" s="164"/>
      <c r="F96" s="173">
        <v>60870</v>
      </c>
      <c r="G96" s="159" t="s">
        <v>2876</v>
      </c>
      <c r="I96" s="234">
        <v>38602.620000000003</v>
      </c>
    </row>
    <row r="97" spans="3:9" ht="20.25" customHeight="1">
      <c r="C97" s="163"/>
      <c r="D97" s="164">
        <v>33025</v>
      </c>
      <c r="E97" s="164"/>
      <c r="F97" s="173">
        <v>60874</v>
      </c>
      <c r="G97" s="159" t="s">
        <v>1000</v>
      </c>
      <c r="I97" s="234">
        <v>60551.83</v>
      </c>
    </row>
    <row r="98" spans="3:9" ht="20.25" customHeight="1">
      <c r="C98" s="163"/>
      <c r="D98" s="164">
        <v>33025</v>
      </c>
      <c r="E98" s="164"/>
      <c r="F98" s="173">
        <v>60980</v>
      </c>
      <c r="G98" s="159" t="s">
        <v>772</v>
      </c>
      <c r="I98" s="234">
        <v>14063.38</v>
      </c>
    </row>
    <row r="99" spans="3:9" ht="20.25" customHeight="1">
      <c r="C99" s="163"/>
      <c r="D99" s="164">
        <v>33025</v>
      </c>
      <c r="E99" s="164"/>
      <c r="F99" s="173">
        <v>60981</v>
      </c>
      <c r="G99" s="159" t="s">
        <v>768</v>
      </c>
      <c r="I99" s="234">
        <v>4850</v>
      </c>
    </row>
    <row r="100" spans="3:9" ht="20.25" customHeight="1">
      <c r="C100" s="163"/>
      <c r="D100" s="164">
        <v>33025</v>
      </c>
      <c r="E100" s="164"/>
      <c r="F100" s="173">
        <v>60985</v>
      </c>
      <c r="G100" s="159" t="s">
        <v>1339</v>
      </c>
      <c r="I100" s="160">
        <v>4503.0600000000004</v>
      </c>
    </row>
    <row r="101" spans="3:9" ht="20.25" customHeight="1">
      <c r="C101" s="163"/>
      <c r="D101" s="164">
        <v>33025</v>
      </c>
      <c r="E101" s="164"/>
      <c r="F101" s="173">
        <v>60986</v>
      </c>
      <c r="G101" s="159" t="s">
        <v>773</v>
      </c>
      <c r="I101" s="234">
        <v>16366</v>
      </c>
    </row>
    <row r="102" spans="3:9" ht="20.25" customHeight="1">
      <c r="C102" s="163"/>
      <c r="D102" s="164">
        <v>33025</v>
      </c>
      <c r="E102" s="164"/>
      <c r="F102" s="173">
        <v>61108</v>
      </c>
      <c r="G102" s="159" t="s">
        <v>3296</v>
      </c>
      <c r="I102" s="234">
        <v>20597.22</v>
      </c>
    </row>
    <row r="103" spans="3:9" ht="20.25" customHeight="1">
      <c r="C103" s="163"/>
      <c r="D103" s="164">
        <v>33025</v>
      </c>
      <c r="E103" s="164"/>
      <c r="F103" s="173">
        <v>61117</v>
      </c>
      <c r="G103" s="159" t="s">
        <v>1404</v>
      </c>
      <c r="I103" s="234">
        <v>10368.86</v>
      </c>
    </row>
    <row r="104" spans="3:9" ht="20.25" customHeight="1">
      <c r="C104" s="163"/>
      <c r="D104" s="164">
        <v>33025</v>
      </c>
      <c r="E104" s="164"/>
      <c r="F104" s="173">
        <v>61118</v>
      </c>
      <c r="G104" s="159" t="s">
        <v>3741</v>
      </c>
      <c r="I104" s="234">
        <v>25804</v>
      </c>
    </row>
    <row r="105" spans="3:9" ht="20.25" customHeight="1">
      <c r="C105" s="163"/>
      <c r="D105" s="164">
        <v>33025</v>
      </c>
      <c r="E105" s="164"/>
      <c r="F105" s="173">
        <v>61206</v>
      </c>
      <c r="G105" s="159" t="s">
        <v>779</v>
      </c>
      <c r="I105" s="234">
        <v>117803</v>
      </c>
    </row>
    <row r="106" spans="3:9" ht="20.25" customHeight="1">
      <c r="C106" s="163"/>
      <c r="D106" s="164">
        <v>33025</v>
      </c>
      <c r="E106" s="164"/>
      <c r="F106" s="173">
        <v>61207</v>
      </c>
      <c r="G106" s="159" t="s">
        <v>778</v>
      </c>
      <c r="I106" s="234">
        <v>95346</v>
      </c>
    </row>
    <row r="107" spans="3:9" ht="20.25" customHeight="1">
      <c r="C107" s="163"/>
      <c r="D107" s="164">
        <v>33025</v>
      </c>
      <c r="E107" s="164"/>
      <c r="F107" s="173">
        <v>61208</v>
      </c>
      <c r="G107" s="159" t="s">
        <v>776</v>
      </c>
      <c r="I107" s="234">
        <v>83375</v>
      </c>
    </row>
    <row r="108" spans="3:9" ht="20.25" customHeight="1">
      <c r="C108" s="163"/>
      <c r="D108" s="164">
        <v>33025</v>
      </c>
      <c r="E108" s="164"/>
      <c r="F108" s="173">
        <v>61370</v>
      </c>
      <c r="G108" s="159" t="s">
        <v>777</v>
      </c>
      <c r="I108" s="234">
        <v>86348</v>
      </c>
    </row>
    <row r="109" spans="3:9" ht="20.25" customHeight="1">
      <c r="C109" s="163"/>
      <c r="D109" s="164">
        <v>33025</v>
      </c>
      <c r="E109" s="164"/>
      <c r="F109" s="173">
        <v>61371</v>
      </c>
      <c r="G109" s="159" t="s">
        <v>774</v>
      </c>
      <c r="I109" s="234">
        <v>18071</v>
      </c>
    </row>
    <row r="110" spans="3:9" ht="20.25" customHeight="1">
      <c r="C110" s="163"/>
      <c r="D110" s="164">
        <v>33025</v>
      </c>
      <c r="E110" s="164"/>
      <c r="F110" s="173">
        <v>61372</v>
      </c>
      <c r="G110" s="159" t="s">
        <v>775</v>
      </c>
      <c r="I110" s="234">
        <v>25945</v>
      </c>
    </row>
    <row r="111" spans="3:9" ht="20.25" customHeight="1">
      <c r="C111" s="163"/>
      <c r="D111" s="164">
        <v>33025</v>
      </c>
      <c r="E111" s="164"/>
      <c r="F111" s="173">
        <v>61376</v>
      </c>
      <c r="G111" s="159" t="s">
        <v>771</v>
      </c>
      <c r="I111" s="234">
        <v>11108</v>
      </c>
    </row>
    <row r="112" spans="3:9" ht="20.25" customHeight="1">
      <c r="C112" s="163"/>
      <c r="D112" s="164">
        <v>33025</v>
      </c>
      <c r="E112" s="164"/>
      <c r="F112" s="173">
        <v>61377</v>
      </c>
      <c r="G112" s="159" t="s">
        <v>770</v>
      </c>
      <c r="I112" s="234">
        <v>9647.09</v>
      </c>
    </row>
    <row r="113" spans="3:9" ht="20.25" customHeight="1">
      <c r="C113" s="163"/>
      <c r="D113" s="164">
        <v>33054</v>
      </c>
      <c r="E113" s="164"/>
      <c r="F113" s="173">
        <v>60393</v>
      </c>
      <c r="G113" s="159" t="s">
        <v>979</v>
      </c>
      <c r="I113" s="234">
        <v>1424</v>
      </c>
    </row>
    <row r="114" spans="3:9" ht="20.25" customHeight="1">
      <c r="C114" s="163"/>
      <c r="D114" s="164">
        <v>33056</v>
      </c>
      <c r="E114" s="164"/>
      <c r="F114" s="173">
        <v>61111</v>
      </c>
      <c r="G114" s="159" t="s">
        <v>985</v>
      </c>
      <c r="I114" s="234">
        <v>14839.25</v>
      </c>
    </row>
    <row r="115" spans="3:9" ht="20.25" customHeight="1">
      <c r="C115" s="163"/>
      <c r="D115" s="164">
        <v>33059</v>
      </c>
      <c r="E115" s="164"/>
      <c r="F115" s="173">
        <v>59589</v>
      </c>
      <c r="G115" s="159" t="s">
        <v>780</v>
      </c>
      <c r="I115" s="234">
        <v>17500</v>
      </c>
    </row>
    <row r="116" spans="3:9" ht="20.25" customHeight="1">
      <c r="C116" s="163"/>
      <c r="D116" s="164">
        <v>33060</v>
      </c>
      <c r="E116" s="164"/>
      <c r="F116" s="173">
        <v>60992</v>
      </c>
      <c r="G116" s="159" t="s">
        <v>696</v>
      </c>
      <c r="I116" s="234">
        <v>24700</v>
      </c>
    </row>
    <row r="117" spans="3:9" ht="20.25" customHeight="1">
      <c r="C117" s="163"/>
      <c r="D117" s="164">
        <v>33077</v>
      </c>
      <c r="E117" s="164"/>
      <c r="F117" s="173">
        <v>59771</v>
      </c>
      <c r="G117" s="159" t="s">
        <v>999</v>
      </c>
      <c r="I117" s="234">
        <v>60784.959999999999</v>
      </c>
    </row>
    <row r="118" spans="3:9" ht="20.25" customHeight="1">
      <c r="C118" s="163"/>
      <c r="D118" s="164">
        <v>33081</v>
      </c>
      <c r="E118" s="164"/>
      <c r="F118" s="173">
        <v>59595</v>
      </c>
      <c r="G118" s="159" t="s">
        <v>998</v>
      </c>
      <c r="I118" s="234">
        <v>106081</v>
      </c>
    </row>
    <row r="119" spans="3:9" ht="20.25" customHeight="1">
      <c r="C119" s="163"/>
      <c r="D119" s="164">
        <v>33081</v>
      </c>
      <c r="E119" s="164"/>
      <c r="F119" s="173">
        <v>59596</v>
      </c>
      <c r="G119" s="159" t="s">
        <v>2917</v>
      </c>
      <c r="I119" s="234">
        <v>206724</v>
      </c>
    </row>
    <row r="120" spans="3:9" ht="20.25" customHeight="1">
      <c r="C120" s="163"/>
      <c r="D120" s="164">
        <v>33081</v>
      </c>
      <c r="E120" s="164"/>
      <c r="F120" s="173">
        <v>59766</v>
      </c>
      <c r="G120" s="159" t="s">
        <v>702</v>
      </c>
      <c r="I120" s="234">
        <v>8100</v>
      </c>
    </row>
    <row r="121" spans="3:9" ht="20.25" customHeight="1">
      <c r="C121" s="163"/>
      <c r="D121" s="164">
        <v>33081</v>
      </c>
      <c r="E121" s="164"/>
      <c r="F121" s="173">
        <v>59769</v>
      </c>
      <c r="G121" s="159" t="s">
        <v>781</v>
      </c>
      <c r="I121" s="234">
        <v>53174</v>
      </c>
    </row>
    <row r="122" spans="3:9" ht="20.25" customHeight="1">
      <c r="C122" s="163"/>
      <c r="D122" s="164">
        <v>33085</v>
      </c>
      <c r="E122" s="164"/>
      <c r="F122" s="173">
        <v>61002</v>
      </c>
      <c r="G122" s="159" t="s">
        <v>783</v>
      </c>
      <c r="I122" s="160">
        <v>24114</v>
      </c>
    </row>
    <row r="123" spans="3:9" ht="20.25" customHeight="1">
      <c r="C123" s="163"/>
      <c r="D123" s="164">
        <v>33085</v>
      </c>
      <c r="E123" s="164"/>
      <c r="F123" s="173">
        <v>61003</v>
      </c>
      <c r="G123" s="159" t="s">
        <v>2923</v>
      </c>
      <c r="I123" s="234">
        <v>5824</v>
      </c>
    </row>
    <row r="124" spans="3:9" ht="20.25" customHeight="1">
      <c r="C124" s="163"/>
      <c r="D124" s="164">
        <v>33085</v>
      </c>
      <c r="E124" s="164"/>
      <c r="F124" s="173">
        <v>61005</v>
      </c>
      <c r="G124" s="159" t="s">
        <v>782</v>
      </c>
      <c r="I124" s="234">
        <v>10705</v>
      </c>
    </row>
    <row r="125" spans="3:9" ht="20.25" customHeight="1">
      <c r="C125" s="163"/>
      <c r="D125" s="164">
        <v>33085</v>
      </c>
      <c r="E125" s="164"/>
      <c r="F125" s="173">
        <v>68028</v>
      </c>
      <c r="G125" s="159" t="s">
        <v>1690</v>
      </c>
      <c r="I125" s="234">
        <v>40171</v>
      </c>
    </row>
    <row r="126" spans="3:9" ht="20.25" customHeight="1">
      <c r="C126" s="163"/>
      <c r="D126" s="164">
        <v>33101</v>
      </c>
      <c r="E126" s="164"/>
      <c r="F126" s="173">
        <v>59770</v>
      </c>
      <c r="G126" s="159" t="s">
        <v>2944</v>
      </c>
      <c r="I126" s="234">
        <v>30445.62</v>
      </c>
    </row>
    <row r="127" spans="3:9" ht="20.25" customHeight="1">
      <c r="C127" s="163"/>
      <c r="D127" s="164">
        <v>33127</v>
      </c>
      <c r="E127" s="164"/>
      <c r="F127" s="173">
        <v>61218</v>
      </c>
      <c r="G127" s="159" t="s">
        <v>1693</v>
      </c>
      <c r="I127" s="160">
        <v>13986</v>
      </c>
    </row>
    <row r="128" spans="3:9" ht="20.25" customHeight="1">
      <c r="C128" s="163"/>
      <c r="D128" s="164">
        <v>33127</v>
      </c>
      <c r="E128" s="164"/>
      <c r="F128" s="173">
        <v>61385</v>
      </c>
      <c r="G128" s="159" t="s">
        <v>2968</v>
      </c>
      <c r="I128" s="234">
        <v>7420</v>
      </c>
    </row>
    <row r="129" spans="3:9" ht="20.25" customHeight="1">
      <c r="C129" s="163"/>
      <c r="D129" s="164">
        <v>33127</v>
      </c>
      <c r="E129" s="164"/>
      <c r="F129" s="173">
        <v>61386</v>
      </c>
      <c r="G129" s="159" t="s">
        <v>2965</v>
      </c>
      <c r="I129" s="234">
        <v>1035</v>
      </c>
    </row>
    <row r="130" spans="3:9" ht="20.25" customHeight="1">
      <c r="C130" s="163"/>
      <c r="D130" s="164">
        <v>33127</v>
      </c>
      <c r="E130" s="164"/>
      <c r="F130" s="173">
        <v>61388</v>
      </c>
      <c r="G130" s="159" t="s">
        <v>1692</v>
      </c>
      <c r="I130" s="234">
        <v>5124.33</v>
      </c>
    </row>
    <row r="131" spans="3:9" ht="20.25" customHeight="1">
      <c r="C131" s="163"/>
      <c r="D131" s="164">
        <v>33127</v>
      </c>
      <c r="E131" s="164"/>
      <c r="F131" s="173">
        <v>61389</v>
      </c>
      <c r="G131" s="159" t="s">
        <v>1692</v>
      </c>
      <c r="I131" s="234">
        <v>5124.33</v>
      </c>
    </row>
    <row r="132" spans="3:9" ht="20.25" customHeight="1">
      <c r="C132" s="163"/>
      <c r="D132" s="164">
        <v>33127</v>
      </c>
      <c r="E132" s="164"/>
      <c r="F132" s="173">
        <v>61390</v>
      </c>
      <c r="G132" s="159" t="s">
        <v>1692</v>
      </c>
      <c r="I132" s="234">
        <v>5124.34</v>
      </c>
    </row>
    <row r="133" spans="3:9" ht="20.25" customHeight="1">
      <c r="C133" s="163"/>
      <c r="D133" s="164">
        <v>33127</v>
      </c>
      <c r="E133" s="164"/>
      <c r="F133" s="173">
        <v>61391</v>
      </c>
      <c r="G133" s="159" t="s">
        <v>2967</v>
      </c>
      <c r="I133" s="160">
        <v>1400</v>
      </c>
    </row>
    <row r="134" spans="3:9" ht="20.25" customHeight="1">
      <c r="C134" s="163"/>
      <c r="D134" s="164">
        <v>33127</v>
      </c>
      <c r="E134" s="164"/>
      <c r="F134" s="173">
        <v>61392</v>
      </c>
      <c r="G134" s="159" t="s">
        <v>1691</v>
      </c>
      <c r="I134" s="160">
        <v>2645.79</v>
      </c>
    </row>
    <row r="135" spans="3:9" ht="20.25" customHeight="1">
      <c r="C135" s="163"/>
      <c r="D135" s="164">
        <v>33128</v>
      </c>
      <c r="E135" s="164"/>
      <c r="F135" s="173">
        <v>59678</v>
      </c>
      <c r="G135" s="159" t="s">
        <v>2969</v>
      </c>
      <c r="I135" s="234">
        <v>6220</v>
      </c>
    </row>
    <row r="136" spans="3:9" ht="20.25" customHeight="1">
      <c r="C136" s="163"/>
      <c r="D136" s="164">
        <v>33134</v>
      </c>
      <c r="E136" s="164"/>
      <c r="F136" s="173">
        <v>60509</v>
      </c>
      <c r="G136" s="159" t="s">
        <v>2973</v>
      </c>
      <c r="I136" s="234">
        <v>7847.96</v>
      </c>
    </row>
    <row r="137" spans="3:9" ht="20.25" customHeight="1">
      <c r="C137" s="163"/>
      <c r="D137" s="164">
        <v>33141</v>
      </c>
      <c r="E137" s="164"/>
      <c r="F137" s="173">
        <v>61383</v>
      </c>
      <c r="G137" s="159" t="s">
        <v>2976</v>
      </c>
      <c r="I137" s="234">
        <v>9562</v>
      </c>
    </row>
    <row r="138" spans="3:9" ht="20.25" customHeight="1">
      <c r="C138" s="163"/>
      <c r="D138" s="164">
        <v>33141</v>
      </c>
      <c r="E138" s="164"/>
      <c r="F138" s="173">
        <v>61384</v>
      </c>
      <c r="G138" s="159" t="s">
        <v>2978</v>
      </c>
      <c r="I138" s="234">
        <v>34842.22</v>
      </c>
    </row>
    <row r="139" spans="3:9" ht="20.25" customHeight="1">
      <c r="C139" s="163"/>
      <c r="D139" s="164">
        <v>33146</v>
      </c>
      <c r="E139" s="164"/>
      <c r="F139" s="173">
        <v>59895</v>
      </c>
      <c r="G139" s="159" t="s">
        <v>2987</v>
      </c>
      <c r="I139" s="234">
        <v>31447.41</v>
      </c>
    </row>
    <row r="140" spans="3:9" ht="20.25" customHeight="1">
      <c r="C140" s="163"/>
      <c r="D140" s="164">
        <v>33146</v>
      </c>
      <c r="E140" s="164"/>
      <c r="F140" s="173">
        <v>59896</v>
      </c>
      <c r="G140" s="159" t="s">
        <v>2983</v>
      </c>
      <c r="I140" s="234">
        <v>2382.5</v>
      </c>
    </row>
    <row r="141" spans="3:9" ht="20.25" customHeight="1">
      <c r="C141" s="163"/>
      <c r="D141" s="164">
        <v>33164</v>
      </c>
      <c r="E141" s="164"/>
      <c r="F141" s="173">
        <v>60506</v>
      </c>
      <c r="G141" s="159" t="s">
        <v>2849</v>
      </c>
      <c r="I141" s="234">
        <v>3593.41</v>
      </c>
    </row>
    <row r="142" spans="3:9" ht="20.25" customHeight="1">
      <c r="C142" s="163"/>
      <c r="D142" s="164">
        <v>33164</v>
      </c>
      <c r="E142" s="164"/>
      <c r="F142" s="173">
        <v>60507</v>
      </c>
      <c r="G142" s="159" t="s">
        <v>3225</v>
      </c>
      <c r="I142" s="234">
        <v>749</v>
      </c>
    </row>
    <row r="143" spans="3:9" ht="20.25" customHeight="1">
      <c r="C143" s="163"/>
      <c r="D143" s="164">
        <v>33169</v>
      </c>
      <c r="E143" s="164"/>
      <c r="F143" s="173">
        <v>60272</v>
      </c>
      <c r="G143" s="159" t="s">
        <v>1694</v>
      </c>
      <c r="I143" s="234">
        <v>17499.080000000002</v>
      </c>
    </row>
    <row r="144" spans="3:9" ht="20.25" customHeight="1">
      <c r="C144" s="163"/>
      <c r="D144" s="164">
        <v>33176</v>
      </c>
      <c r="E144" s="164"/>
      <c r="F144" s="173">
        <v>60270</v>
      </c>
      <c r="G144" s="159" t="s">
        <v>1695</v>
      </c>
      <c r="I144" s="234">
        <v>17447</v>
      </c>
    </row>
    <row r="145" spans="3:9" ht="20.25" customHeight="1">
      <c r="C145" s="163"/>
      <c r="D145" s="164">
        <v>33214</v>
      </c>
      <c r="E145" s="164"/>
      <c r="F145" s="173">
        <v>60390</v>
      </c>
      <c r="G145" s="159" t="s">
        <v>1697</v>
      </c>
      <c r="I145" s="234">
        <v>90507.11</v>
      </c>
    </row>
    <row r="146" spans="3:9" ht="20.25" customHeight="1">
      <c r="C146" s="163"/>
      <c r="D146" s="164">
        <v>33222</v>
      </c>
      <c r="E146" s="164"/>
      <c r="F146" s="173">
        <v>60882</v>
      </c>
      <c r="G146" s="159" t="s">
        <v>3257</v>
      </c>
      <c r="I146" s="234">
        <v>42570</v>
      </c>
    </row>
    <row r="147" spans="3:9" ht="20.25" customHeight="1">
      <c r="C147" s="163"/>
      <c r="D147" s="164">
        <v>33261</v>
      </c>
      <c r="E147" s="164"/>
      <c r="F147" s="173">
        <v>60639</v>
      </c>
      <c r="G147" s="159" t="s">
        <v>1698</v>
      </c>
      <c r="I147" s="234">
        <v>31860</v>
      </c>
    </row>
    <row r="148" spans="3:9" ht="20.25" customHeight="1">
      <c r="C148" s="163"/>
      <c r="D148" s="164">
        <v>33270</v>
      </c>
      <c r="E148" s="164"/>
      <c r="F148" s="173">
        <v>60768</v>
      </c>
      <c r="G148" s="159" t="s">
        <v>3272</v>
      </c>
      <c r="I148" s="234">
        <v>19572.48</v>
      </c>
    </row>
    <row r="149" spans="3:9" ht="20.25" customHeight="1">
      <c r="C149" s="163"/>
      <c r="D149" s="164">
        <v>33276</v>
      </c>
      <c r="E149" s="164"/>
      <c r="F149" s="173">
        <v>60881</v>
      </c>
      <c r="G149" s="159" t="s">
        <v>3274</v>
      </c>
      <c r="I149" s="234">
        <v>890.92</v>
      </c>
    </row>
    <row r="150" spans="3:9" ht="20.25" customHeight="1">
      <c r="C150" s="163"/>
      <c r="D150" s="164">
        <v>33298</v>
      </c>
      <c r="E150" s="164"/>
      <c r="F150" s="173">
        <v>61212</v>
      </c>
      <c r="G150" s="159" t="s">
        <v>3420</v>
      </c>
      <c r="I150" s="234">
        <v>5905.25</v>
      </c>
    </row>
    <row r="151" spans="3:9" ht="20.25" customHeight="1">
      <c r="C151" s="163"/>
      <c r="D151" s="164">
        <v>33390</v>
      </c>
      <c r="E151" s="164"/>
      <c r="F151" s="173">
        <v>59696</v>
      </c>
      <c r="G151" s="159" t="s">
        <v>2050</v>
      </c>
      <c r="I151" s="234">
        <v>33421.769999999997</v>
      </c>
    </row>
    <row r="152" spans="3:9" ht="20.25" customHeight="1">
      <c r="C152" s="163"/>
      <c r="D152" s="164">
        <v>33390</v>
      </c>
      <c r="E152" s="164"/>
      <c r="F152" s="173">
        <v>59698</v>
      </c>
      <c r="G152" s="159" t="s">
        <v>1041</v>
      </c>
      <c r="I152" s="234">
        <v>13452</v>
      </c>
    </row>
    <row r="153" spans="3:9" ht="20.25" customHeight="1">
      <c r="C153" s="163"/>
      <c r="D153" s="164">
        <v>33390</v>
      </c>
      <c r="E153" s="164"/>
      <c r="F153" s="173">
        <v>59907</v>
      </c>
      <c r="G153" s="159" t="s">
        <v>3290</v>
      </c>
      <c r="I153" s="234">
        <v>5500</v>
      </c>
    </row>
    <row r="154" spans="3:9" ht="20.25" customHeight="1">
      <c r="C154" s="163"/>
      <c r="D154" s="164">
        <v>33390</v>
      </c>
      <c r="E154" s="164"/>
      <c r="F154" s="173">
        <v>59908</v>
      </c>
      <c r="G154" s="159" t="s">
        <v>2120</v>
      </c>
      <c r="I154" s="160">
        <v>125954.99</v>
      </c>
    </row>
    <row r="155" spans="3:9" ht="20.25" customHeight="1">
      <c r="C155" s="163"/>
      <c r="D155" s="164">
        <v>33390</v>
      </c>
      <c r="E155" s="164"/>
      <c r="F155" s="173">
        <v>59909</v>
      </c>
      <c r="G155" s="159" t="s">
        <v>3421</v>
      </c>
      <c r="I155" s="234">
        <v>4373</v>
      </c>
    </row>
    <row r="156" spans="3:9" ht="20.25" customHeight="1">
      <c r="C156" s="163"/>
      <c r="D156" s="164">
        <v>33390</v>
      </c>
      <c r="E156" s="164"/>
      <c r="F156" s="173">
        <v>59910</v>
      </c>
      <c r="G156" s="159" t="s">
        <v>2044</v>
      </c>
      <c r="I156" s="160">
        <v>6952.14</v>
      </c>
    </row>
    <row r="157" spans="3:9" ht="20.25" customHeight="1">
      <c r="C157" s="163"/>
      <c r="D157" s="164">
        <v>33390</v>
      </c>
      <c r="E157" s="164"/>
      <c r="F157" s="173">
        <v>59911</v>
      </c>
      <c r="G157" s="159" t="s">
        <v>2046</v>
      </c>
      <c r="I157" s="234">
        <v>23349.52</v>
      </c>
    </row>
    <row r="158" spans="3:9" ht="20.25" customHeight="1">
      <c r="C158" s="163"/>
      <c r="D158" s="164">
        <v>33390</v>
      </c>
      <c r="E158" s="164"/>
      <c r="F158" s="173">
        <v>59912</v>
      </c>
      <c r="G158" s="159" t="s">
        <v>2049</v>
      </c>
      <c r="I158" s="160">
        <v>33336.46</v>
      </c>
    </row>
    <row r="159" spans="3:9" ht="20.25" customHeight="1">
      <c r="C159" s="163"/>
      <c r="D159" s="164">
        <v>33390</v>
      </c>
      <c r="E159" s="164"/>
      <c r="F159" s="173">
        <v>59913</v>
      </c>
      <c r="G159" s="159" t="s">
        <v>2048</v>
      </c>
      <c r="I159" s="234">
        <v>28172.76</v>
      </c>
    </row>
    <row r="160" spans="3:9" ht="20.25" customHeight="1">
      <c r="C160" s="163"/>
      <c r="D160" s="164">
        <v>33390</v>
      </c>
      <c r="E160" s="164"/>
      <c r="F160" s="173">
        <v>59914</v>
      </c>
      <c r="G160" s="159" t="s">
        <v>2047</v>
      </c>
      <c r="I160" s="160">
        <v>24208.880000000001</v>
      </c>
    </row>
    <row r="161" spans="3:9" ht="20.25" customHeight="1">
      <c r="C161" s="163"/>
      <c r="D161" s="164">
        <v>33390</v>
      </c>
      <c r="E161" s="164"/>
      <c r="F161" s="173">
        <v>59915</v>
      </c>
      <c r="G161" s="159" t="s">
        <v>1049</v>
      </c>
      <c r="I161" s="160">
        <v>24371.95</v>
      </c>
    </row>
    <row r="162" spans="3:9" ht="20.25" customHeight="1">
      <c r="C162" s="163"/>
      <c r="D162" s="164">
        <v>33390</v>
      </c>
      <c r="E162" s="164"/>
      <c r="F162" s="173">
        <v>60061</v>
      </c>
      <c r="G162" s="159" t="s">
        <v>2099</v>
      </c>
      <c r="I162" s="160">
        <v>27337.93</v>
      </c>
    </row>
    <row r="163" spans="3:9" ht="20.25" customHeight="1">
      <c r="C163" s="163"/>
      <c r="D163" s="164">
        <v>33390</v>
      </c>
      <c r="E163" s="164"/>
      <c r="F163" s="173">
        <v>60076</v>
      </c>
      <c r="G163" s="159" t="s">
        <v>2118</v>
      </c>
      <c r="I163" s="234">
        <v>111163.7</v>
      </c>
    </row>
    <row r="164" spans="3:9" ht="20.25" customHeight="1">
      <c r="C164" s="163"/>
      <c r="D164" s="164">
        <v>33390</v>
      </c>
      <c r="E164" s="164"/>
      <c r="F164" s="173">
        <v>60284</v>
      </c>
      <c r="G164" s="159" t="s">
        <v>2115</v>
      </c>
      <c r="I164" s="234">
        <v>93269</v>
      </c>
    </row>
    <row r="165" spans="3:9" ht="20.25" customHeight="1">
      <c r="C165" s="163"/>
      <c r="D165" s="164">
        <v>33390</v>
      </c>
      <c r="E165" s="164"/>
      <c r="F165" s="173">
        <v>60399</v>
      </c>
      <c r="G165" s="159" t="s">
        <v>2102</v>
      </c>
      <c r="I165" s="234">
        <v>31177.54</v>
      </c>
    </row>
    <row r="166" spans="3:9" ht="20.25" customHeight="1">
      <c r="C166" s="163"/>
      <c r="D166" s="164">
        <v>33390</v>
      </c>
      <c r="E166" s="164"/>
      <c r="F166" s="173">
        <v>60400</v>
      </c>
      <c r="G166" s="159" t="s">
        <v>865</v>
      </c>
      <c r="I166" s="234">
        <v>10320</v>
      </c>
    </row>
    <row r="167" spans="3:9" ht="20.25" customHeight="1">
      <c r="C167" s="163"/>
      <c r="D167" s="164">
        <v>33390</v>
      </c>
      <c r="E167" s="164"/>
      <c r="F167" s="173">
        <v>60403</v>
      </c>
      <c r="G167" s="159" t="s">
        <v>862</v>
      </c>
      <c r="I167" s="234">
        <v>8998</v>
      </c>
    </row>
    <row r="168" spans="3:9" ht="20.25" customHeight="1">
      <c r="C168" s="163"/>
      <c r="D168" s="164">
        <v>33390</v>
      </c>
      <c r="E168" s="164"/>
      <c r="F168" s="173">
        <v>61394</v>
      </c>
      <c r="G168" s="159" t="s">
        <v>2045</v>
      </c>
      <c r="I168" s="234">
        <v>20298.810000000001</v>
      </c>
    </row>
    <row r="169" spans="3:9" ht="20.25" customHeight="1">
      <c r="C169" s="163"/>
      <c r="D169" s="164">
        <v>33395</v>
      </c>
      <c r="E169" s="164"/>
      <c r="F169" s="173">
        <v>60401</v>
      </c>
      <c r="G169" s="159" t="s">
        <v>2123</v>
      </c>
      <c r="I169" s="234">
        <v>26087.5</v>
      </c>
    </row>
    <row r="170" spans="3:9" ht="20.25" customHeight="1">
      <c r="C170" s="163"/>
      <c r="D170" s="164">
        <v>33438</v>
      </c>
      <c r="E170" s="164"/>
      <c r="F170" s="173">
        <v>59798</v>
      </c>
      <c r="G170" s="159" t="s">
        <v>2051</v>
      </c>
      <c r="I170" s="160">
        <v>6453.14</v>
      </c>
    </row>
    <row r="171" spans="3:9" ht="20.25" customHeight="1">
      <c r="C171" s="163"/>
      <c r="D171" s="164">
        <v>33470</v>
      </c>
      <c r="E171" s="164"/>
      <c r="F171" s="173">
        <v>60533</v>
      </c>
      <c r="G171" s="159" t="s">
        <v>2131</v>
      </c>
      <c r="I171" s="234">
        <v>60242.57</v>
      </c>
    </row>
    <row r="172" spans="3:9" ht="20.25" customHeight="1">
      <c r="C172" s="163"/>
      <c r="D172" s="164">
        <v>33478</v>
      </c>
      <c r="E172" s="164"/>
      <c r="F172" s="173">
        <v>60537</v>
      </c>
      <c r="G172" s="159" t="s">
        <v>2136</v>
      </c>
      <c r="I172" s="234">
        <v>8779.0300000000007</v>
      </c>
    </row>
    <row r="173" spans="3:9" ht="20.25" customHeight="1">
      <c r="C173" s="163"/>
      <c r="D173" s="164">
        <v>33480</v>
      </c>
      <c r="E173" s="164"/>
      <c r="F173" s="173">
        <v>60535</v>
      </c>
      <c r="G173" s="159" t="s">
        <v>2052</v>
      </c>
      <c r="I173" s="234">
        <v>11656.9</v>
      </c>
    </row>
    <row r="174" spans="3:9" ht="20.25" customHeight="1">
      <c r="C174" s="163"/>
      <c r="D174" s="164">
        <v>33511</v>
      </c>
      <c r="E174" s="164"/>
      <c r="F174" s="173">
        <v>60774</v>
      </c>
      <c r="G174" s="159" t="s">
        <v>2053</v>
      </c>
      <c r="I174" s="160">
        <v>7265.47</v>
      </c>
    </row>
    <row r="175" spans="3:9" ht="20.25" customHeight="1">
      <c r="C175" s="163"/>
      <c r="D175" s="164">
        <v>33511</v>
      </c>
      <c r="E175" s="164"/>
      <c r="F175" s="173">
        <v>60896</v>
      </c>
      <c r="G175" s="159" t="s">
        <v>2055</v>
      </c>
      <c r="I175" s="234">
        <v>15888.95</v>
      </c>
    </row>
    <row r="176" spans="3:9" ht="20.25" customHeight="1">
      <c r="C176" s="163"/>
      <c r="D176" s="164">
        <v>33511</v>
      </c>
      <c r="E176" s="164"/>
      <c r="F176" s="173">
        <v>60897</v>
      </c>
      <c r="G176" s="159" t="s">
        <v>2142</v>
      </c>
      <c r="I176" s="234">
        <v>14000</v>
      </c>
    </row>
    <row r="177" spans="3:12" ht="20.25" customHeight="1">
      <c r="C177" s="163"/>
      <c r="D177" s="164">
        <v>33511</v>
      </c>
      <c r="E177" s="164"/>
      <c r="F177" s="173">
        <v>60898</v>
      </c>
      <c r="G177" s="159" t="s">
        <v>2143</v>
      </c>
      <c r="I177" s="234">
        <v>16000</v>
      </c>
      <c r="L177" s="167"/>
    </row>
    <row r="178" spans="3:12" ht="20.25" customHeight="1">
      <c r="C178" s="163"/>
      <c r="D178" s="164">
        <v>33511</v>
      </c>
      <c r="E178" s="164"/>
      <c r="F178" s="173">
        <v>60899</v>
      </c>
      <c r="G178" s="159" t="s">
        <v>2054</v>
      </c>
      <c r="I178" s="234">
        <v>8495</v>
      </c>
    </row>
    <row r="179" spans="3:12" ht="20.25" customHeight="1">
      <c r="C179" s="163"/>
      <c r="D179" s="164">
        <v>33552</v>
      </c>
      <c r="E179" s="164"/>
      <c r="F179" s="173">
        <v>60893</v>
      </c>
      <c r="G179" s="159" t="s">
        <v>2056</v>
      </c>
      <c r="I179" s="234">
        <v>18880</v>
      </c>
    </row>
    <row r="180" spans="3:12" ht="20.25" customHeight="1">
      <c r="C180" s="163"/>
      <c r="D180" s="164">
        <v>33563</v>
      </c>
      <c r="E180" s="164"/>
      <c r="F180" s="173">
        <v>59627</v>
      </c>
      <c r="G180" s="159" t="s">
        <v>3819</v>
      </c>
      <c r="I180" s="234">
        <v>48720</v>
      </c>
    </row>
    <row r="181" spans="3:12" ht="20.25" customHeight="1">
      <c r="C181" s="163"/>
      <c r="D181" s="164">
        <v>33563</v>
      </c>
      <c r="E181" s="164"/>
      <c r="F181" s="173">
        <v>59628</v>
      </c>
      <c r="G181" s="159" t="s">
        <v>2057</v>
      </c>
      <c r="I181" s="234">
        <v>8625</v>
      </c>
    </row>
    <row r="182" spans="3:12" ht="20.25" customHeight="1">
      <c r="C182" s="163"/>
      <c r="D182" s="164">
        <v>33563</v>
      </c>
      <c r="E182" s="164"/>
      <c r="F182" s="173">
        <v>60780</v>
      </c>
      <c r="G182" s="159" t="s">
        <v>2058</v>
      </c>
      <c r="I182" s="234">
        <v>19992</v>
      </c>
    </row>
    <row r="183" spans="3:12" ht="20.25" customHeight="1">
      <c r="C183" s="163"/>
      <c r="D183" s="164">
        <v>33572</v>
      </c>
      <c r="E183" s="164"/>
      <c r="F183" s="173">
        <v>61017</v>
      </c>
      <c r="G183" s="159" t="s">
        <v>3821</v>
      </c>
      <c r="I183" s="234">
        <v>2400</v>
      </c>
    </row>
    <row r="184" spans="3:12" ht="20.25" customHeight="1">
      <c r="C184" s="163"/>
      <c r="D184" s="164">
        <v>33592</v>
      </c>
      <c r="E184" s="164"/>
      <c r="F184" s="173">
        <v>61019</v>
      </c>
      <c r="G184" s="159" t="s">
        <v>3825</v>
      </c>
      <c r="I184" s="234">
        <v>10900</v>
      </c>
    </row>
    <row r="185" spans="3:12" ht="20.25" customHeight="1">
      <c r="C185" s="163"/>
      <c r="D185" s="164">
        <v>33602</v>
      </c>
      <c r="E185" s="164"/>
      <c r="F185" s="173">
        <v>61018</v>
      </c>
      <c r="G185" s="159" t="s">
        <v>3826</v>
      </c>
      <c r="I185" s="234">
        <v>7378.21</v>
      </c>
    </row>
    <row r="186" spans="3:12" ht="20.25" customHeight="1">
      <c r="C186" s="163"/>
      <c r="D186" s="164">
        <v>33603</v>
      </c>
      <c r="E186" s="164"/>
      <c r="F186" s="173">
        <v>59626</v>
      </c>
      <c r="G186" s="159" t="s">
        <v>2059</v>
      </c>
      <c r="I186" s="234">
        <v>6750</v>
      </c>
    </row>
    <row r="187" spans="3:12" ht="20.25" customHeight="1">
      <c r="C187" s="163"/>
      <c r="D187" s="164">
        <v>33603</v>
      </c>
      <c r="E187" s="164"/>
      <c r="F187" s="173">
        <v>61020</v>
      </c>
      <c r="G187" s="159" t="s">
        <v>3839</v>
      </c>
      <c r="I187" s="234">
        <v>14200</v>
      </c>
    </row>
    <row r="188" spans="3:12" ht="20.25" customHeight="1">
      <c r="C188" s="163"/>
      <c r="D188" s="164">
        <v>33603</v>
      </c>
      <c r="E188" s="164"/>
      <c r="F188" s="173">
        <v>61137</v>
      </c>
      <c r="G188" s="159" t="s">
        <v>2060</v>
      </c>
      <c r="I188" s="234">
        <v>255905</v>
      </c>
    </row>
    <row r="189" spans="3:12" ht="20.25" customHeight="1">
      <c r="C189" s="163"/>
      <c r="D189" s="164">
        <v>33603</v>
      </c>
      <c r="E189" s="164"/>
      <c r="F189" s="173">
        <v>61138</v>
      </c>
      <c r="G189" s="159" t="s">
        <v>3867</v>
      </c>
      <c r="I189" s="234">
        <v>144407.67999999999</v>
      </c>
    </row>
    <row r="190" spans="3:12" ht="20.25" customHeight="1">
      <c r="C190" s="163"/>
      <c r="D190" s="164">
        <v>33603</v>
      </c>
      <c r="E190" s="164"/>
      <c r="F190" s="173">
        <v>61139</v>
      </c>
      <c r="G190" s="159" t="s">
        <v>3845</v>
      </c>
      <c r="I190" s="234">
        <v>19590.98</v>
      </c>
    </row>
    <row r="191" spans="3:12" ht="20.25" customHeight="1">
      <c r="C191" s="163"/>
      <c r="D191" s="164">
        <v>33603</v>
      </c>
      <c r="E191" s="164"/>
      <c r="F191" s="173">
        <v>61142</v>
      </c>
      <c r="G191" s="159" t="s">
        <v>3838</v>
      </c>
      <c r="I191" s="234">
        <v>13250</v>
      </c>
    </row>
    <row r="192" spans="3:12" ht="20.25" customHeight="1">
      <c r="C192" s="163"/>
      <c r="D192" s="164">
        <v>33603</v>
      </c>
      <c r="E192" s="164"/>
      <c r="F192" s="173">
        <v>61143</v>
      </c>
      <c r="G192" s="159" t="s">
        <v>3862</v>
      </c>
      <c r="I192" s="234">
        <v>60419</v>
      </c>
    </row>
    <row r="193" spans="3:9" ht="20.25" customHeight="1">
      <c r="C193" s="163"/>
      <c r="D193" s="164">
        <v>33603</v>
      </c>
      <c r="E193" s="164"/>
      <c r="F193" s="173">
        <v>61144</v>
      </c>
      <c r="G193" s="159" t="s">
        <v>3840</v>
      </c>
      <c r="I193" s="234">
        <v>15450</v>
      </c>
    </row>
    <row r="194" spans="3:9" ht="20.25" customHeight="1">
      <c r="C194" s="163"/>
      <c r="D194" s="164">
        <v>33603</v>
      </c>
      <c r="E194" s="164"/>
      <c r="F194" s="173">
        <v>61145</v>
      </c>
      <c r="G194" s="159" t="s">
        <v>3837</v>
      </c>
      <c r="I194" s="234">
        <v>11988.02</v>
      </c>
    </row>
    <row r="195" spans="3:9" ht="20.25" customHeight="1">
      <c r="C195" s="163"/>
      <c r="D195" s="164">
        <v>33603</v>
      </c>
      <c r="E195" s="164"/>
      <c r="F195" s="173">
        <v>61146</v>
      </c>
      <c r="G195" s="159" t="s">
        <v>3828</v>
      </c>
      <c r="I195" s="234">
        <v>1870</v>
      </c>
    </row>
    <row r="196" spans="3:9" ht="20.25" customHeight="1">
      <c r="C196" s="163"/>
      <c r="D196" s="164">
        <v>33603</v>
      </c>
      <c r="E196" s="164"/>
      <c r="F196" s="173">
        <v>61147</v>
      </c>
      <c r="G196" s="159" t="s">
        <v>3861</v>
      </c>
      <c r="I196" s="234">
        <v>53478.3</v>
      </c>
    </row>
    <row r="197" spans="3:9" ht="20.25" customHeight="1">
      <c r="C197" s="163"/>
      <c r="D197" s="164">
        <v>33603</v>
      </c>
      <c r="E197" s="164"/>
      <c r="F197" s="173">
        <v>61149</v>
      </c>
      <c r="G197" s="159" t="s">
        <v>3869</v>
      </c>
      <c r="I197" s="234">
        <v>160479.22</v>
      </c>
    </row>
    <row r="198" spans="3:9" ht="20.25" customHeight="1">
      <c r="C198" s="163"/>
      <c r="D198" s="164">
        <v>33603</v>
      </c>
      <c r="E198" s="164"/>
      <c r="F198" s="173">
        <v>61152</v>
      </c>
      <c r="G198" s="159" t="s">
        <v>3844</v>
      </c>
      <c r="I198" s="234">
        <v>18290.7</v>
      </c>
    </row>
    <row r="199" spans="3:9" ht="20.25" customHeight="1">
      <c r="C199" s="163"/>
      <c r="D199" s="164">
        <v>33603</v>
      </c>
      <c r="E199" s="164"/>
      <c r="F199" s="173">
        <v>61153</v>
      </c>
      <c r="G199" s="159" t="s">
        <v>3841</v>
      </c>
      <c r="I199" s="234">
        <v>16155.05</v>
      </c>
    </row>
    <row r="200" spans="3:9" ht="20.25" customHeight="1">
      <c r="C200" s="163"/>
      <c r="D200" s="164">
        <v>33603</v>
      </c>
      <c r="E200" s="164"/>
      <c r="F200" s="173">
        <v>61154</v>
      </c>
      <c r="G200" s="159" t="s">
        <v>3830</v>
      </c>
      <c r="I200" s="234">
        <v>2948</v>
      </c>
    </row>
    <row r="201" spans="3:9" ht="20.25" customHeight="1">
      <c r="C201" s="163"/>
      <c r="D201" s="164">
        <v>33626</v>
      </c>
      <c r="E201" s="164"/>
      <c r="F201" s="173">
        <v>60017</v>
      </c>
      <c r="G201" s="159" t="s">
        <v>3671</v>
      </c>
      <c r="I201" s="234">
        <v>7280</v>
      </c>
    </row>
    <row r="202" spans="3:9" ht="20.25" customHeight="1">
      <c r="C202" s="163"/>
      <c r="D202" s="164">
        <v>33630</v>
      </c>
      <c r="E202" s="164"/>
      <c r="F202" s="173">
        <v>59797</v>
      </c>
      <c r="G202" s="159" t="s">
        <v>3672</v>
      </c>
      <c r="I202" s="234">
        <v>47559.57</v>
      </c>
    </row>
    <row r="203" spans="3:9" ht="20.25" customHeight="1">
      <c r="C203" s="163"/>
      <c r="D203" s="164">
        <v>33645</v>
      </c>
      <c r="E203" s="164"/>
      <c r="F203" s="173">
        <v>59632</v>
      </c>
      <c r="G203" s="159" t="s">
        <v>3673</v>
      </c>
      <c r="I203" s="234">
        <v>2270</v>
      </c>
    </row>
    <row r="204" spans="3:9" ht="20.25" customHeight="1">
      <c r="C204" s="163"/>
      <c r="D204" s="164">
        <v>33645</v>
      </c>
      <c r="E204" s="164"/>
      <c r="F204" s="173">
        <v>59633</v>
      </c>
      <c r="G204" s="159" t="s">
        <v>3675</v>
      </c>
      <c r="I204" s="234">
        <v>3740</v>
      </c>
    </row>
    <row r="205" spans="3:9" ht="20.25" customHeight="1">
      <c r="C205" s="163"/>
      <c r="D205" s="164">
        <v>33645</v>
      </c>
      <c r="E205" s="164"/>
      <c r="F205" s="173">
        <v>59795</v>
      </c>
      <c r="G205" s="159" t="s">
        <v>3674</v>
      </c>
      <c r="I205" s="234">
        <v>2760</v>
      </c>
    </row>
    <row r="206" spans="3:9" ht="20.25" customHeight="1">
      <c r="C206" s="163"/>
      <c r="D206" s="164">
        <v>33654</v>
      </c>
      <c r="E206" s="164"/>
      <c r="F206" s="173">
        <v>61412</v>
      </c>
      <c r="G206" s="159" t="s">
        <v>2061</v>
      </c>
      <c r="I206" s="234">
        <v>146762.32</v>
      </c>
    </row>
    <row r="207" spans="3:9" ht="20.25" customHeight="1">
      <c r="C207" s="163"/>
      <c r="D207" s="164">
        <v>33686</v>
      </c>
      <c r="E207" s="164"/>
      <c r="F207" s="173">
        <v>61236</v>
      </c>
      <c r="G207" s="159" t="s">
        <v>2062</v>
      </c>
      <c r="I207" s="234">
        <v>133592.35</v>
      </c>
    </row>
    <row r="208" spans="3:9" ht="20.25" customHeight="1">
      <c r="C208" s="163"/>
      <c r="D208" s="164">
        <v>33756</v>
      </c>
      <c r="E208" s="164"/>
      <c r="F208" s="173">
        <v>59922</v>
      </c>
      <c r="G208" s="159" t="s">
        <v>1321</v>
      </c>
      <c r="I208" s="234">
        <v>12733.75</v>
      </c>
    </row>
    <row r="209" spans="3:9" ht="20.25" customHeight="1">
      <c r="C209" s="163"/>
      <c r="D209" s="164">
        <v>33756</v>
      </c>
      <c r="E209" s="164"/>
      <c r="F209" s="173">
        <v>60292</v>
      </c>
      <c r="G209" s="159" t="s">
        <v>3701</v>
      </c>
      <c r="I209" s="234">
        <v>5422.55</v>
      </c>
    </row>
    <row r="210" spans="3:9" ht="20.25" customHeight="1">
      <c r="C210" s="163"/>
      <c r="D210" s="164">
        <v>33756</v>
      </c>
      <c r="E210" s="164"/>
      <c r="F210" s="173">
        <v>60549</v>
      </c>
      <c r="G210" s="159" t="s">
        <v>1854</v>
      </c>
      <c r="I210" s="234">
        <v>18596.05</v>
      </c>
    </row>
    <row r="211" spans="3:9" ht="20.25" customHeight="1">
      <c r="C211" s="163"/>
      <c r="D211" s="164">
        <v>33756</v>
      </c>
      <c r="E211" s="164"/>
      <c r="F211" s="173">
        <v>60656</v>
      </c>
      <c r="G211" s="159" t="s">
        <v>3224</v>
      </c>
      <c r="I211" s="234">
        <v>9066.48</v>
      </c>
    </row>
    <row r="212" spans="3:9" ht="20.25" customHeight="1">
      <c r="C212" s="163"/>
      <c r="D212" s="164">
        <v>33770</v>
      </c>
      <c r="E212" s="164"/>
      <c r="F212" s="173">
        <v>60659</v>
      </c>
      <c r="G212" s="159" t="s">
        <v>1860</v>
      </c>
      <c r="I212" s="234">
        <v>4822</v>
      </c>
    </row>
    <row r="213" spans="3:9" ht="20.25" customHeight="1">
      <c r="C213" s="163"/>
      <c r="D213" s="164">
        <v>33816</v>
      </c>
      <c r="E213" s="164"/>
      <c r="F213" s="173">
        <v>60657</v>
      </c>
      <c r="G213" s="159" t="s">
        <v>2267</v>
      </c>
      <c r="I213" s="234">
        <v>57398.16</v>
      </c>
    </row>
    <row r="214" spans="3:9" ht="20.25" customHeight="1">
      <c r="C214" s="163"/>
      <c r="D214" s="164">
        <v>33847</v>
      </c>
      <c r="E214" s="164"/>
      <c r="F214" s="173">
        <v>60668</v>
      </c>
      <c r="G214" s="159" t="s">
        <v>2270</v>
      </c>
      <c r="I214" s="234">
        <v>9153</v>
      </c>
    </row>
    <row r="215" spans="3:9" ht="20.25" customHeight="1">
      <c r="C215" s="163"/>
      <c r="D215" s="164">
        <v>33847</v>
      </c>
      <c r="E215" s="164"/>
      <c r="F215" s="173">
        <v>60669</v>
      </c>
      <c r="G215" s="159" t="s">
        <v>2572</v>
      </c>
      <c r="I215" s="234">
        <v>6700</v>
      </c>
    </row>
    <row r="216" spans="3:9" ht="20.25" customHeight="1">
      <c r="C216" s="163"/>
      <c r="D216" s="164">
        <v>33872</v>
      </c>
      <c r="E216" s="164"/>
      <c r="F216" s="173">
        <v>60784</v>
      </c>
      <c r="G216" s="159" t="s">
        <v>2272</v>
      </c>
      <c r="I216" s="234">
        <v>40101.79</v>
      </c>
    </row>
    <row r="217" spans="3:9" ht="20.25" customHeight="1">
      <c r="C217" s="163"/>
      <c r="D217" s="164">
        <v>33909</v>
      </c>
      <c r="E217" s="164"/>
      <c r="F217" s="173">
        <v>60905</v>
      </c>
      <c r="G217" s="159" t="s">
        <v>3168</v>
      </c>
      <c r="I217" s="160">
        <v>120923.4</v>
      </c>
    </row>
    <row r="218" spans="3:9" ht="20.25" customHeight="1">
      <c r="C218" s="163"/>
      <c r="D218" s="164">
        <v>33926</v>
      </c>
      <c r="E218" s="164"/>
      <c r="F218" s="173">
        <v>60672</v>
      </c>
      <c r="G218" s="159" t="s">
        <v>555</v>
      </c>
      <c r="I218" s="234">
        <v>7963</v>
      </c>
    </row>
    <row r="219" spans="3:9" ht="20.25" customHeight="1">
      <c r="C219" s="163"/>
      <c r="D219" s="164">
        <v>33938</v>
      </c>
      <c r="E219" s="164"/>
      <c r="F219" s="173">
        <v>59636</v>
      </c>
      <c r="G219" s="159" t="s">
        <v>3170</v>
      </c>
      <c r="I219" s="160">
        <v>71612.78</v>
      </c>
    </row>
    <row r="220" spans="3:9" ht="20.25" customHeight="1">
      <c r="C220" s="163"/>
      <c r="D220" s="164">
        <v>33938</v>
      </c>
      <c r="E220" s="164"/>
      <c r="F220" s="173">
        <v>61157</v>
      </c>
      <c r="G220" s="159" t="s">
        <v>1684</v>
      </c>
      <c r="I220" s="234">
        <v>181739.19</v>
      </c>
    </row>
    <row r="221" spans="3:9" ht="20.25" customHeight="1">
      <c r="C221" s="163"/>
      <c r="D221" s="164">
        <v>33938</v>
      </c>
      <c r="E221" s="164"/>
      <c r="F221" s="173">
        <v>61158</v>
      </c>
      <c r="G221" s="159" t="s">
        <v>3228</v>
      </c>
      <c r="I221" s="234">
        <v>241400.41</v>
      </c>
    </row>
    <row r="222" spans="3:9" ht="20.25" customHeight="1">
      <c r="C222" s="163"/>
      <c r="D222" s="164">
        <v>33938</v>
      </c>
      <c r="E222" s="164"/>
      <c r="F222" s="173">
        <v>61159</v>
      </c>
      <c r="G222" s="159" t="s">
        <v>3227</v>
      </c>
      <c r="I222" s="234">
        <v>217450.66</v>
      </c>
    </row>
    <row r="223" spans="3:9" ht="20.25" customHeight="1">
      <c r="C223" s="163"/>
      <c r="D223" s="164">
        <v>33938</v>
      </c>
      <c r="E223" s="164"/>
      <c r="F223" s="173">
        <v>61160</v>
      </c>
      <c r="G223" s="159" t="s">
        <v>3169</v>
      </c>
      <c r="I223" s="234">
        <v>69330.22</v>
      </c>
    </row>
    <row r="224" spans="3:9" ht="20.25" customHeight="1">
      <c r="C224" s="163"/>
      <c r="D224" s="164">
        <v>33938</v>
      </c>
      <c r="E224" s="164"/>
      <c r="F224" s="173">
        <v>61166</v>
      </c>
      <c r="G224" s="159" t="s">
        <v>1683</v>
      </c>
      <c r="I224" s="234">
        <v>112698.65</v>
      </c>
    </row>
    <row r="225" spans="3:9" ht="20.25" customHeight="1">
      <c r="C225" s="163"/>
      <c r="D225" s="164">
        <v>33939</v>
      </c>
      <c r="E225" s="164"/>
      <c r="F225" s="173">
        <v>60782</v>
      </c>
      <c r="G225" s="159" t="s">
        <v>3171</v>
      </c>
      <c r="I225" s="234">
        <v>18678.93</v>
      </c>
    </row>
    <row r="226" spans="3:9" ht="20.25" customHeight="1">
      <c r="C226" s="163"/>
      <c r="D226" s="164">
        <v>33970</v>
      </c>
      <c r="E226" s="164"/>
      <c r="F226" s="173">
        <v>59645</v>
      </c>
      <c r="G226" s="159" t="s">
        <v>2371</v>
      </c>
      <c r="I226" s="234">
        <v>264798.03000000003</v>
      </c>
    </row>
    <row r="227" spans="3:9" ht="20.25" customHeight="1">
      <c r="C227" s="163"/>
      <c r="D227" s="164">
        <v>34000</v>
      </c>
      <c r="E227" s="164"/>
      <c r="F227" s="173">
        <v>61042</v>
      </c>
      <c r="G227" s="159" t="s">
        <v>208</v>
      </c>
      <c r="I227" s="234">
        <v>8680</v>
      </c>
    </row>
    <row r="228" spans="3:9" ht="20.25" customHeight="1">
      <c r="C228" s="163"/>
      <c r="D228" s="164">
        <v>34033</v>
      </c>
      <c r="E228" s="164"/>
      <c r="F228" s="173">
        <v>60790</v>
      </c>
      <c r="G228" s="159" t="s">
        <v>2066</v>
      </c>
      <c r="I228" s="234">
        <v>98332.07</v>
      </c>
    </row>
    <row r="229" spans="3:9" ht="20.25" customHeight="1">
      <c r="C229" s="163"/>
      <c r="D229" s="164">
        <v>34054</v>
      </c>
      <c r="E229" s="164"/>
      <c r="F229" s="173">
        <v>59811</v>
      </c>
      <c r="G229" s="159" t="s">
        <v>227</v>
      </c>
      <c r="I229" s="234">
        <v>23472.720000000001</v>
      </c>
    </row>
    <row r="230" spans="3:9" ht="20.25" customHeight="1">
      <c r="C230" s="163"/>
      <c r="D230" s="164">
        <v>34059</v>
      </c>
      <c r="E230" s="164"/>
      <c r="F230" s="173">
        <v>60904</v>
      </c>
      <c r="G230" s="159" t="s">
        <v>229</v>
      </c>
      <c r="I230" s="234">
        <v>44764.56</v>
      </c>
    </row>
    <row r="231" spans="3:9" ht="20.25" customHeight="1">
      <c r="C231" s="163"/>
      <c r="D231" s="164">
        <v>34089</v>
      </c>
      <c r="E231" s="164"/>
      <c r="F231" s="173">
        <v>61161</v>
      </c>
      <c r="G231" s="159" t="s">
        <v>2067</v>
      </c>
      <c r="I231" s="234">
        <v>54460</v>
      </c>
    </row>
    <row r="232" spans="3:9" ht="20.25" customHeight="1">
      <c r="C232" s="163"/>
      <c r="D232" s="164">
        <v>34150</v>
      </c>
      <c r="E232" s="164"/>
      <c r="F232" s="173">
        <v>60441</v>
      </c>
      <c r="G232" s="159" t="s">
        <v>248</v>
      </c>
      <c r="I232" s="234">
        <v>8925</v>
      </c>
    </row>
    <row r="233" spans="3:9" ht="20.25" customHeight="1">
      <c r="C233" s="163"/>
      <c r="D233" s="164">
        <v>34212</v>
      </c>
      <c r="E233" s="164"/>
      <c r="F233" s="173">
        <v>59727</v>
      </c>
      <c r="G233" s="159" t="s">
        <v>2068</v>
      </c>
      <c r="I233" s="234">
        <v>3513</v>
      </c>
    </row>
    <row r="234" spans="3:9" ht="20.25" customHeight="1">
      <c r="C234" s="163"/>
      <c r="D234" s="164">
        <v>34212</v>
      </c>
      <c r="E234" s="164"/>
      <c r="F234" s="173">
        <v>60107</v>
      </c>
      <c r="G234" s="159" t="s">
        <v>2069</v>
      </c>
      <c r="I234" s="234">
        <v>15420</v>
      </c>
    </row>
    <row r="235" spans="3:9" ht="20.25" customHeight="1">
      <c r="C235" s="163"/>
      <c r="D235" s="164">
        <v>34213</v>
      </c>
      <c r="E235" s="164"/>
      <c r="F235" s="173">
        <v>61258</v>
      </c>
      <c r="G235" s="159" t="s">
        <v>1630</v>
      </c>
      <c r="I235" s="234">
        <v>10196.33</v>
      </c>
    </row>
    <row r="236" spans="3:9" ht="20.25" customHeight="1">
      <c r="C236" s="163"/>
      <c r="D236" s="164">
        <v>34213</v>
      </c>
      <c r="E236" s="164"/>
      <c r="F236" s="173">
        <v>61259</v>
      </c>
      <c r="G236" s="159" t="s">
        <v>1630</v>
      </c>
      <c r="I236" s="234">
        <v>10196.34</v>
      </c>
    </row>
    <row r="237" spans="3:9" ht="20.25" customHeight="1">
      <c r="C237" s="163"/>
      <c r="D237" s="164">
        <v>34303</v>
      </c>
      <c r="E237" s="164"/>
      <c r="F237" s="173">
        <v>59959</v>
      </c>
      <c r="G237" s="159" t="s">
        <v>1638</v>
      </c>
      <c r="I237" s="234">
        <v>61603.78</v>
      </c>
    </row>
    <row r="238" spans="3:9" ht="20.25" customHeight="1">
      <c r="C238" s="163"/>
      <c r="D238" s="164">
        <v>34303</v>
      </c>
      <c r="E238" s="164"/>
      <c r="F238" s="173">
        <v>60329</v>
      </c>
      <c r="G238" s="159" t="s">
        <v>1635</v>
      </c>
      <c r="I238" s="234">
        <v>25276</v>
      </c>
    </row>
    <row r="239" spans="3:9" ht="20.25" customHeight="1">
      <c r="C239" s="163"/>
      <c r="D239" s="164">
        <v>34334</v>
      </c>
      <c r="E239" s="164"/>
      <c r="F239" s="173">
        <v>60571</v>
      </c>
      <c r="G239" s="159" t="s">
        <v>2070</v>
      </c>
      <c r="I239" s="234">
        <v>11198</v>
      </c>
    </row>
    <row r="240" spans="3:9" ht="20.25" customHeight="1">
      <c r="C240" s="163"/>
      <c r="D240" s="164">
        <v>34365</v>
      </c>
      <c r="E240" s="164"/>
      <c r="F240" s="173">
        <v>63279</v>
      </c>
      <c r="G240" s="159" t="s">
        <v>1896</v>
      </c>
      <c r="I240" s="160">
        <v>163722.79999999999</v>
      </c>
    </row>
    <row r="241" spans="3:9" ht="20.25" customHeight="1">
      <c r="C241" s="163"/>
      <c r="D241" s="164">
        <v>34380</v>
      </c>
      <c r="E241" s="164"/>
      <c r="F241" s="173">
        <v>60330</v>
      </c>
      <c r="G241" s="159" t="s">
        <v>1899</v>
      </c>
      <c r="I241" s="234">
        <v>320643.58</v>
      </c>
    </row>
    <row r="242" spans="3:9" ht="20.25" customHeight="1">
      <c r="C242" s="163"/>
      <c r="D242" s="164">
        <v>34380</v>
      </c>
      <c r="E242" s="164"/>
      <c r="F242" s="173">
        <v>60586</v>
      </c>
      <c r="G242" s="159" t="s">
        <v>2071</v>
      </c>
      <c r="I242" s="234">
        <v>6974.6</v>
      </c>
    </row>
    <row r="243" spans="3:9" ht="20.25" customHeight="1">
      <c r="C243" s="163"/>
      <c r="D243" s="164">
        <v>34380</v>
      </c>
      <c r="E243" s="164"/>
      <c r="F243" s="173">
        <v>60942</v>
      </c>
      <c r="G243" s="159" t="s">
        <v>1898</v>
      </c>
      <c r="I243" s="234">
        <v>16430.62</v>
      </c>
    </row>
    <row r="244" spans="3:9" ht="20.25" customHeight="1">
      <c r="C244" s="163"/>
      <c r="D244" s="164">
        <v>34393</v>
      </c>
      <c r="E244" s="164"/>
      <c r="F244" s="173">
        <v>60444</v>
      </c>
      <c r="G244" s="159" t="s">
        <v>2072</v>
      </c>
      <c r="I244" s="234">
        <v>1504.5</v>
      </c>
    </row>
    <row r="245" spans="3:9" ht="20.25" customHeight="1">
      <c r="C245" s="163"/>
      <c r="D245" s="164">
        <v>34393</v>
      </c>
      <c r="E245" s="164"/>
      <c r="F245" s="173">
        <v>60458</v>
      </c>
      <c r="G245" s="159" t="s">
        <v>1900</v>
      </c>
      <c r="I245" s="234">
        <v>75497.240000000005</v>
      </c>
    </row>
    <row r="246" spans="3:9" ht="20.25" customHeight="1">
      <c r="C246" s="163"/>
      <c r="D246" s="164">
        <v>34424</v>
      </c>
      <c r="E246" s="164"/>
      <c r="F246" s="173">
        <v>60941</v>
      </c>
      <c r="G246" s="159" t="s">
        <v>3308</v>
      </c>
      <c r="I246" s="234">
        <v>18215.59</v>
      </c>
    </row>
    <row r="247" spans="3:9" ht="20.25" customHeight="1">
      <c r="C247" s="163"/>
      <c r="D247" s="164">
        <v>34486</v>
      </c>
      <c r="E247" s="164"/>
      <c r="F247" s="173">
        <v>61072</v>
      </c>
      <c r="G247" s="159" t="s">
        <v>1628</v>
      </c>
      <c r="I247" s="234">
        <v>30171.26</v>
      </c>
    </row>
    <row r="248" spans="3:9" ht="20.25" customHeight="1">
      <c r="C248" s="163"/>
      <c r="D248" s="164">
        <v>34486</v>
      </c>
      <c r="E248" s="164"/>
      <c r="F248" s="173">
        <v>61074</v>
      </c>
      <c r="G248" s="159" t="s">
        <v>1626</v>
      </c>
      <c r="I248" s="160">
        <v>13980.13</v>
      </c>
    </row>
    <row r="249" spans="3:9" ht="20.25" customHeight="1">
      <c r="C249" s="163"/>
      <c r="D249" s="164">
        <v>34486</v>
      </c>
      <c r="E249" s="164"/>
      <c r="F249" s="173">
        <v>64656</v>
      </c>
      <c r="G249" s="159" t="s">
        <v>866</v>
      </c>
      <c r="I249" s="234">
        <v>83288.59</v>
      </c>
    </row>
    <row r="250" spans="3:9" ht="20.25" customHeight="1">
      <c r="C250" s="163"/>
      <c r="D250" s="164">
        <v>34486</v>
      </c>
      <c r="E250" s="164"/>
      <c r="F250" s="173">
        <v>64657</v>
      </c>
      <c r="G250" s="159" t="s">
        <v>1003</v>
      </c>
      <c r="I250" s="234">
        <v>13190.83</v>
      </c>
    </row>
    <row r="251" spans="3:9" ht="20.25" customHeight="1">
      <c r="C251" s="163"/>
      <c r="D251" s="164">
        <v>34486</v>
      </c>
      <c r="E251" s="164"/>
      <c r="F251" s="173">
        <v>66405</v>
      </c>
      <c r="G251" s="159" t="s">
        <v>36</v>
      </c>
      <c r="I251" s="234">
        <v>3275</v>
      </c>
    </row>
    <row r="252" spans="3:9" ht="20.25" customHeight="1">
      <c r="C252" s="163"/>
      <c r="D252" s="164">
        <v>34486</v>
      </c>
      <c r="E252" s="164"/>
      <c r="F252" s="173">
        <v>66407</v>
      </c>
      <c r="G252" s="159" t="s">
        <v>1620</v>
      </c>
      <c r="I252" s="234">
        <v>3764</v>
      </c>
    </row>
    <row r="253" spans="3:9" ht="20.25" customHeight="1">
      <c r="C253" s="163"/>
      <c r="D253" s="164">
        <v>34486</v>
      </c>
      <c r="E253" s="164"/>
      <c r="F253" s="173">
        <v>66408</v>
      </c>
      <c r="G253" s="159" t="s">
        <v>1612</v>
      </c>
      <c r="I253" s="234">
        <v>1882</v>
      </c>
    </row>
    <row r="254" spans="3:9" ht="20.25" customHeight="1">
      <c r="C254" s="163"/>
      <c r="D254" s="164">
        <v>34500</v>
      </c>
      <c r="E254" s="164"/>
      <c r="F254" s="173">
        <v>66392</v>
      </c>
      <c r="G254" s="159" t="s">
        <v>868</v>
      </c>
      <c r="I254" s="234">
        <v>3790.8</v>
      </c>
    </row>
    <row r="255" spans="3:9" ht="20.25" customHeight="1">
      <c r="C255" s="163"/>
      <c r="D255" s="164">
        <v>34515</v>
      </c>
      <c r="E255" s="164"/>
      <c r="F255" s="173">
        <v>60129</v>
      </c>
      <c r="G255" s="159" t="s">
        <v>870</v>
      </c>
      <c r="I255" s="234">
        <v>3596</v>
      </c>
    </row>
    <row r="256" spans="3:9" ht="20.25" customHeight="1">
      <c r="C256" s="163"/>
      <c r="D256" s="164">
        <v>34516</v>
      </c>
      <c r="E256" s="164"/>
      <c r="F256" s="173">
        <v>68167</v>
      </c>
      <c r="G256" s="159" t="s">
        <v>876</v>
      </c>
      <c r="I256" s="234">
        <v>152089</v>
      </c>
    </row>
    <row r="257" spans="3:9" ht="20.25" customHeight="1">
      <c r="C257" s="163"/>
      <c r="D257" s="164">
        <v>34516</v>
      </c>
      <c r="E257" s="164"/>
      <c r="F257" s="173">
        <v>69971</v>
      </c>
      <c r="G257" s="159" t="s">
        <v>875</v>
      </c>
      <c r="I257" s="234">
        <v>69080.960000000006</v>
      </c>
    </row>
    <row r="258" spans="3:9" ht="20.25" customHeight="1">
      <c r="C258" s="163"/>
      <c r="D258" s="164">
        <v>34516</v>
      </c>
      <c r="E258" s="164"/>
      <c r="F258" s="173">
        <v>69972</v>
      </c>
      <c r="G258" s="159" t="s">
        <v>874</v>
      </c>
      <c r="I258" s="234">
        <v>38497</v>
      </c>
    </row>
    <row r="259" spans="3:9" ht="20.25" customHeight="1">
      <c r="C259" s="163"/>
      <c r="D259" s="164">
        <v>34516</v>
      </c>
      <c r="E259" s="164"/>
      <c r="F259" s="173">
        <v>69975</v>
      </c>
      <c r="G259" s="159" t="s">
        <v>88</v>
      </c>
      <c r="I259" s="234">
        <v>8160</v>
      </c>
    </row>
    <row r="260" spans="3:9" ht="20.25" customHeight="1">
      <c r="C260" s="163"/>
      <c r="D260" s="164">
        <v>34546</v>
      </c>
      <c r="E260" s="164"/>
      <c r="F260" s="173">
        <v>66402</v>
      </c>
      <c r="G260" s="159" t="s">
        <v>1556</v>
      </c>
      <c r="I260" s="234">
        <v>4775.45</v>
      </c>
    </row>
    <row r="261" spans="3:9" ht="20.25" customHeight="1">
      <c r="C261" s="163"/>
      <c r="D261" s="164">
        <v>34577</v>
      </c>
      <c r="E261" s="164"/>
      <c r="F261" s="173">
        <v>60131</v>
      </c>
      <c r="G261" s="159" t="s">
        <v>2073</v>
      </c>
      <c r="I261" s="234">
        <v>29997.5</v>
      </c>
    </row>
    <row r="262" spans="3:9" ht="20.25" customHeight="1">
      <c r="C262" s="163"/>
      <c r="D262" s="164">
        <v>34577</v>
      </c>
      <c r="E262" s="164"/>
      <c r="F262" s="173">
        <v>61275</v>
      </c>
      <c r="G262" s="159" t="s">
        <v>2074</v>
      </c>
      <c r="I262" s="234">
        <v>60399.66</v>
      </c>
    </row>
    <row r="263" spans="3:9" ht="20.25" customHeight="1">
      <c r="C263" s="163"/>
      <c r="D263" s="164">
        <v>34577</v>
      </c>
      <c r="E263" s="164"/>
      <c r="F263" s="173">
        <v>61276</v>
      </c>
      <c r="G263" s="159" t="s">
        <v>888</v>
      </c>
      <c r="I263" s="234">
        <v>61071</v>
      </c>
    </row>
    <row r="264" spans="3:9" ht="20.25" customHeight="1">
      <c r="C264" s="163"/>
      <c r="D264" s="164">
        <v>34577</v>
      </c>
      <c r="E264" s="164"/>
      <c r="F264" s="173">
        <v>64662</v>
      </c>
      <c r="G264" s="159" t="s">
        <v>885</v>
      </c>
      <c r="I264" s="234">
        <v>9699.33</v>
      </c>
    </row>
    <row r="265" spans="3:9" ht="20.25" customHeight="1">
      <c r="C265" s="163"/>
      <c r="D265" s="164">
        <v>34608</v>
      </c>
      <c r="E265" s="164"/>
      <c r="F265" s="173">
        <v>64668</v>
      </c>
      <c r="G265" s="159" t="s">
        <v>1557</v>
      </c>
      <c r="I265" s="234">
        <v>19924.66</v>
      </c>
    </row>
    <row r="266" spans="3:9" ht="20.25" customHeight="1">
      <c r="C266" s="163"/>
      <c r="D266" s="164">
        <v>34622</v>
      </c>
      <c r="E266" s="164"/>
      <c r="F266" s="173">
        <v>60128</v>
      </c>
      <c r="G266" s="159" t="s">
        <v>2075</v>
      </c>
      <c r="I266" s="234">
        <v>14116</v>
      </c>
    </row>
    <row r="267" spans="3:9" ht="20.25" customHeight="1">
      <c r="C267" s="163"/>
      <c r="D267" s="164">
        <v>34638</v>
      </c>
      <c r="E267" s="164"/>
      <c r="F267" s="173">
        <v>61274</v>
      </c>
      <c r="G267" s="159" t="s">
        <v>2076</v>
      </c>
      <c r="I267" s="234">
        <v>6200</v>
      </c>
    </row>
    <row r="268" spans="3:9" ht="20.25" customHeight="1">
      <c r="C268" s="163"/>
      <c r="D268" s="164">
        <v>34699</v>
      </c>
      <c r="E268" s="164"/>
      <c r="F268" s="173">
        <v>62342</v>
      </c>
      <c r="G268" s="159" t="s">
        <v>908</v>
      </c>
      <c r="I268" s="234">
        <v>28850.75</v>
      </c>
    </row>
    <row r="269" spans="3:9" ht="20.25" customHeight="1">
      <c r="C269" s="163"/>
      <c r="D269" s="164">
        <v>34699</v>
      </c>
      <c r="E269" s="164"/>
      <c r="F269" s="173">
        <v>62356</v>
      </c>
      <c r="G269" s="159" t="s">
        <v>906</v>
      </c>
      <c r="I269" s="234">
        <v>28850.75</v>
      </c>
    </row>
    <row r="270" spans="3:9" ht="20.25" customHeight="1">
      <c r="C270" s="163"/>
      <c r="D270" s="164">
        <v>34699</v>
      </c>
      <c r="E270" s="164"/>
      <c r="F270" s="173">
        <v>62357</v>
      </c>
      <c r="G270" s="159" t="s">
        <v>907</v>
      </c>
      <c r="I270" s="234">
        <v>28850.75</v>
      </c>
    </row>
    <row r="271" spans="3:9" ht="20.25" customHeight="1">
      <c r="C271" s="163"/>
      <c r="D271" s="164">
        <v>34699</v>
      </c>
      <c r="E271" s="164"/>
      <c r="F271" s="173">
        <v>62358</v>
      </c>
      <c r="G271" s="159" t="s">
        <v>905</v>
      </c>
      <c r="I271" s="234">
        <v>28850.75</v>
      </c>
    </row>
    <row r="272" spans="3:9" ht="20.25" customHeight="1">
      <c r="C272" s="163"/>
      <c r="D272" s="164">
        <v>34699</v>
      </c>
      <c r="E272" s="164"/>
      <c r="F272" s="173">
        <v>69292</v>
      </c>
      <c r="G272" s="159" t="s">
        <v>901</v>
      </c>
      <c r="I272" s="234">
        <v>3057.5</v>
      </c>
    </row>
    <row r="273" spans="3:9" ht="20.25" customHeight="1">
      <c r="C273" s="163"/>
      <c r="D273" s="164">
        <v>34699</v>
      </c>
      <c r="E273" s="164"/>
      <c r="F273" s="173">
        <v>69293</v>
      </c>
      <c r="G273" s="159" t="s">
        <v>902</v>
      </c>
      <c r="I273" s="234">
        <v>3057.5</v>
      </c>
    </row>
    <row r="274" spans="3:9" ht="20.25" customHeight="1">
      <c r="C274" s="163"/>
      <c r="D274" s="164">
        <v>34699</v>
      </c>
      <c r="E274" s="164"/>
      <c r="F274" s="173">
        <v>69294</v>
      </c>
      <c r="G274" s="159" t="s">
        <v>903</v>
      </c>
      <c r="I274" s="234">
        <v>3057.5</v>
      </c>
    </row>
    <row r="275" spans="3:9" ht="20.25" customHeight="1">
      <c r="C275" s="163"/>
      <c r="D275" s="164">
        <v>34730</v>
      </c>
      <c r="E275" s="164"/>
      <c r="F275" s="173">
        <v>69291</v>
      </c>
      <c r="G275" s="159" t="s">
        <v>2077</v>
      </c>
      <c r="I275" s="234">
        <v>128748.4</v>
      </c>
    </row>
    <row r="276" spans="3:9" ht="20.25" customHeight="1">
      <c r="C276" s="163"/>
      <c r="D276" s="164">
        <v>34733</v>
      </c>
      <c r="E276" s="164"/>
      <c r="F276" s="173">
        <v>61653</v>
      </c>
      <c r="G276" s="159" t="s">
        <v>909</v>
      </c>
      <c r="I276" s="234">
        <v>5790</v>
      </c>
    </row>
    <row r="277" spans="3:9" ht="20.25" customHeight="1">
      <c r="C277" s="163"/>
      <c r="D277" s="164">
        <v>34819</v>
      </c>
      <c r="E277" s="164"/>
      <c r="F277" s="173">
        <v>61654</v>
      </c>
      <c r="G277" s="159" t="s">
        <v>911</v>
      </c>
      <c r="I277" s="234">
        <v>6767.64</v>
      </c>
    </row>
    <row r="278" spans="3:9" ht="20.25" customHeight="1">
      <c r="C278" s="163"/>
      <c r="D278" s="164">
        <v>34819</v>
      </c>
      <c r="E278" s="164"/>
      <c r="F278" s="173">
        <v>61655</v>
      </c>
      <c r="G278" s="159" t="s">
        <v>912</v>
      </c>
      <c r="I278" s="234">
        <v>23800</v>
      </c>
    </row>
    <row r="279" spans="3:9" ht="20.25" customHeight="1">
      <c r="C279" s="163"/>
      <c r="D279" s="164">
        <v>34819</v>
      </c>
      <c r="E279" s="164"/>
      <c r="F279" s="173">
        <v>61656</v>
      </c>
      <c r="G279" s="159" t="s">
        <v>913</v>
      </c>
      <c r="I279" s="234">
        <v>83143.61</v>
      </c>
    </row>
    <row r="280" spans="3:9" ht="20.25" customHeight="1">
      <c r="C280" s="163"/>
      <c r="D280" s="164">
        <v>34851</v>
      </c>
      <c r="E280" s="164"/>
      <c r="F280" s="173">
        <v>64832</v>
      </c>
      <c r="G280" s="159" t="s">
        <v>1519</v>
      </c>
      <c r="I280" s="234">
        <v>15945.33</v>
      </c>
    </row>
    <row r="281" spans="3:9" ht="20.25" customHeight="1">
      <c r="C281" s="163"/>
      <c r="D281" s="164">
        <v>34851</v>
      </c>
      <c r="E281" s="164"/>
      <c r="F281" s="173">
        <v>64833</v>
      </c>
      <c r="G281" s="159" t="s">
        <v>1518</v>
      </c>
      <c r="I281" s="234">
        <v>15568</v>
      </c>
    </row>
    <row r="282" spans="3:9" ht="20.25" customHeight="1">
      <c r="C282" s="163"/>
      <c r="D282" s="164">
        <v>34851</v>
      </c>
      <c r="E282" s="164"/>
      <c r="F282" s="173">
        <v>64834</v>
      </c>
      <c r="G282" s="159" t="s">
        <v>1933</v>
      </c>
      <c r="I282" s="234">
        <v>45276</v>
      </c>
    </row>
    <row r="283" spans="3:9" ht="20.25" customHeight="1">
      <c r="C283" s="163"/>
      <c r="D283" s="164">
        <v>34851</v>
      </c>
      <c r="E283" s="164"/>
      <c r="F283" s="173">
        <v>65909</v>
      </c>
      <c r="G283" s="159" t="s">
        <v>1931</v>
      </c>
      <c r="I283" s="234">
        <v>43234.35</v>
      </c>
    </row>
    <row r="284" spans="3:9" ht="20.25" customHeight="1">
      <c r="C284" s="163"/>
      <c r="D284" s="164">
        <v>34851</v>
      </c>
      <c r="E284" s="164"/>
      <c r="F284" s="173">
        <v>65910</v>
      </c>
      <c r="G284" s="159" t="s">
        <v>1929</v>
      </c>
      <c r="I284" s="234">
        <v>24081</v>
      </c>
    </row>
    <row r="285" spans="3:9" ht="20.25" customHeight="1">
      <c r="C285" s="163"/>
      <c r="D285" s="164">
        <v>34851</v>
      </c>
      <c r="E285" s="164"/>
      <c r="F285" s="173">
        <v>63040</v>
      </c>
      <c r="G285" s="159" t="s">
        <v>2379</v>
      </c>
      <c r="I285" s="234">
        <v>2900</v>
      </c>
    </row>
    <row r="286" spans="3:9" ht="20.25" customHeight="1">
      <c r="C286" s="163"/>
      <c r="D286" s="164">
        <v>34851</v>
      </c>
      <c r="E286" s="164"/>
      <c r="F286" s="173">
        <v>64142</v>
      </c>
      <c r="G286" s="159" t="s">
        <v>2381</v>
      </c>
      <c r="I286" s="234">
        <v>3200</v>
      </c>
    </row>
    <row r="287" spans="3:9" ht="20.25" customHeight="1">
      <c r="C287" s="163"/>
      <c r="D287" s="164">
        <v>34851</v>
      </c>
      <c r="E287" s="164"/>
      <c r="F287" s="173">
        <v>64143</v>
      </c>
      <c r="G287" s="159" t="s">
        <v>2380</v>
      </c>
      <c r="I287" s="234">
        <v>3000</v>
      </c>
    </row>
    <row r="288" spans="3:9" ht="20.25" customHeight="1">
      <c r="C288" s="163"/>
      <c r="D288" s="164">
        <v>34865</v>
      </c>
      <c r="E288" s="164"/>
      <c r="F288" s="173">
        <v>63042</v>
      </c>
      <c r="G288" s="159" t="s">
        <v>313</v>
      </c>
      <c r="I288" s="160">
        <v>19619.54</v>
      </c>
    </row>
    <row r="289" spans="3:9" ht="20.25" customHeight="1">
      <c r="C289" s="163"/>
      <c r="D289" s="164">
        <v>34926</v>
      </c>
      <c r="E289" s="164"/>
      <c r="F289" s="173">
        <v>66576</v>
      </c>
      <c r="G289" s="159" t="s">
        <v>1943</v>
      </c>
      <c r="I289" s="234">
        <v>4890</v>
      </c>
    </row>
    <row r="290" spans="3:9" ht="20.25" customHeight="1">
      <c r="C290" s="163"/>
      <c r="D290" s="164">
        <v>34926</v>
      </c>
      <c r="E290" s="164"/>
      <c r="F290" s="173">
        <v>67677</v>
      </c>
      <c r="G290" s="159" t="s">
        <v>2078</v>
      </c>
      <c r="I290" s="234">
        <v>27400</v>
      </c>
    </row>
    <row r="291" spans="3:9" ht="20.25" customHeight="1">
      <c r="C291" s="163"/>
      <c r="D291" s="164">
        <v>34926</v>
      </c>
      <c r="E291" s="164"/>
      <c r="F291" s="173">
        <v>67678</v>
      </c>
      <c r="G291" s="159" t="s">
        <v>1944</v>
      </c>
      <c r="I291" s="234">
        <v>80746.97</v>
      </c>
    </row>
    <row r="292" spans="3:9" ht="20.25" customHeight="1">
      <c r="C292" s="163"/>
      <c r="D292" s="164">
        <v>35002</v>
      </c>
      <c r="E292" s="164"/>
      <c r="F292" s="173">
        <v>66589</v>
      </c>
      <c r="G292" s="159" t="s">
        <v>2080</v>
      </c>
      <c r="I292" s="234">
        <v>45153.03</v>
      </c>
    </row>
    <row r="293" spans="3:9" ht="20.25" customHeight="1">
      <c r="C293" s="163"/>
      <c r="D293" s="164">
        <v>35002</v>
      </c>
      <c r="E293" s="164"/>
      <c r="F293" s="173">
        <v>69997</v>
      </c>
      <c r="G293" s="159" t="s">
        <v>2079</v>
      </c>
      <c r="I293" s="234">
        <v>35559.35</v>
      </c>
    </row>
    <row r="294" spans="3:9" ht="20.25" customHeight="1">
      <c r="C294" s="163"/>
      <c r="D294" s="164">
        <v>35003</v>
      </c>
      <c r="E294" s="164"/>
      <c r="F294" s="173">
        <v>67687</v>
      </c>
      <c r="G294" s="159" t="s">
        <v>1951</v>
      </c>
      <c r="I294" s="234">
        <v>1100.67</v>
      </c>
    </row>
    <row r="295" spans="3:9" ht="20.25" customHeight="1">
      <c r="C295" s="163"/>
      <c r="D295" s="164">
        <v>35018</v>
      </c>
      <c r="E295" s="164"/>
      <c r="F295" s="173">
        <v>67688</v>
      </c>
      <c r="G295" s="159" t="s">
        <v>1953</v>
      </c>
      <c r="I295" s="234">
        <v>2100.2600000000002</v>
      </c>
    </row>
    <row r="296" spans="3:9" ht="20.25" customHeight="1">
      <c r="C296" s="163"/>
      <c r="D296" s="164">
        <v>35018</v>
      </c>
      <c r="E296" s="164"/>
      <c r="F296" s="173">
        <v>67689</v>
      </c>
      <c r="G296" s="159" t="s">
        <v>1954</v>
      </c>
      <c r="I296" s="234">
        <v>5000</v>
      </c>
    </row>
    <row r="297" spans="3:9" ht="20.25" customHeight="1">
      <c r="C297" s="163"/>
      <c r="D297" s="164">
        <v>35048</v>
      </c>
      <c r="E297" s="164"/>
      <c r="F297" s="173">
        <v>63957</v>
      </c>
      <c r="G297" s="159" t="s">
        <v>2306</v>
      </c>
      <c r="I297" s="234">
        <v>25000</v>
      </c>
    </row>
    <row r="298" spans="3:9" ht="20.25" customHeight="1">
      <c r="C298" s="163"/>
      <c r="D298" s="164">
        <v>35048</v>
      </c>
      <c r="E298" s="164"/>
      <c r="F298" s="173">
        <v>63959</v>
      </c>
      <c r="G298" s="159" t="s">
        <v>2037</v>
      </c>
      <c r="I298" s="234">
        <v>41710</v>
      </c>
    </row>
    <row r="299" spans="3:9" ht="20.25" customHeight="1">
      <c r="C299" s="163"/>
      <c r="D299" s="164">
        <v>35048</v>
      </c>
      <c r="E299" s="164"/>
      <c r="F299" s="173">
        <v>63960</v>
      </c>
      <c r="G299" s="159" t="s">
        <v>1958</v>
      </c>
      <c r="I299" s="234">
        <v>2279</v>
      </c>
    </row>
    <row r="300" spans="3:9" ht="20.25" customHeight="1">
      <c r="C300" s="163"/>
      <c r="D300" s="164">
        <v>35048</v>
      </c>
      <c r="E300" s="164"/>
      <c r="F300" s="173">
        <v>63962</v>
      </c>
      <c r="G300" s="159" t="s">
        <v>2711</v>
      </c>
      <c r="I300" s="234">
        <v>5000</v>
      </c>
    </row>
    <row r="301" spans="3:9" ht="20.25" customHeight="1">
      <c r="C301" s="163"/>
      <c r="D301" s="164">
        <v>35048</v>
      </c>
      <c r="E301" s="164"/>
      <c r="F301" s="173">
        <v>63964</v>
      </c>
      <c r="G301" s="159" t="s">
        <v>1964</v>
      </c>
      <c r="I301" s="234">
        <v>3000</v>
      </c>
    </row>
    <row r="302" spans="3:9" ht="20.25" customHeight="1">
      <c r="C302" s="163"/>
      <c r="D302" s="164">
        <v>35048</v>
      </c>
      <c r="E302" s="164"/>
      <c r="F302" s="173">
        <v>64675</v>
      </c>
      <c r="G302" s="159" t="s">
        <v>267</v>
      </c>
      <c r="I302" s="234">
        <v>60000</v>
      </c>
    </row>
    <row r="303" spans="3:9" ht="20.25" customHeight="1">
      <c r="C303" s="163"/>
      <c r="D303" s="164">
        <v>35048</v>
      </c>
      <c r="E303" s="164"/>
      <c r="F303" s="173">
        <v>64687</v>
      </c>
      <c r="G303" s="159" t="s">
        <v>2041</v>
      </c>
      <c r="I303" s="234">
        <v>46000</v>
      </c>
    </row>
    <row r="304" spans="3:9" ht="20.25" customHeight="1">
      <c r="C304" s="163"/>
      <c r="D304" s="164">
        <v>35048</v>
      </c>
      <c r="E304" s="164"/>
      <c r="F304" s="173">
        <v>65726</v>
      </c>
      <c r="G304" s="159" t="s">
        <v>2093</v>
      </c>
      <c r="I304" s="234">
        <v>20000</v>
      </c>
    </row>
    <row r="305" spans="3:9" ht="20.25" customHeight="1">
      <c r="C305" s="163"/>
      <c r="D305" s="164">
        <v>35048</v>
      </c>
      <c r="E305" s="164"/>
      <c r="F305" s="173">
        <v>66423</v>
      </c>
      <c r="G305" s="159" t="s">
        <v>2085</v>
      </c>
      <c r="I305" s="160">
        <v>2500</v>
      </c>
    </row>
    <row r="306" spans="3:9" ht="20.25" customHeight="1">
      <c r="C306" s="163"/>
      <c r="D306" s="164">
        <v>35048</v>
      </c>
      <c r="E306" s="164"/>
      <c r="F306" s="173">
        <v>67509</v>
      </c>
      <c r="G306" s="159" t="s">
        <v>2314</v>
      </c>
      <c r="I306" s="160">
        <v>35000</v>
      </c>
    </row>
    <row r="307" spans="3:9" ht="20.25" customHeight="1">
      <c r="C307" s="163"/>
      <c r="D307" s="164">
        <v>35048</v>
      </c>
      <c r="E307" s="164"/>
      <c r="F307" s="173">
        <v>67510</v>
      </c>
      <c r="G307" s="159" t="s">
        <v>684</v>
      </c>
      <c r="I307" s="160">
        <v>149500</v>
      </c>
    </row>
    <row r="308" spans="3:9" ht="20.25" customHeight="1">
      <c r="C308" s="163"/>
      <c r="D308" s="164">
        <v>35048</v>
      </c>
      <c r="E308" s="164"/>
      <c r="F308" s="173">
        <v>67514</v>
      </c>
      <c r="G308" s="159" t="s">
        <v>2315</v>
      </c>
      <c r="I308" s="160">
        <v>35000</v>
      </c>
    </row>
    <row r="309" spans="3:9" ht="20.25" customHeight="1">
      <c r="C309" s="163"/>
      <c r="D309" s="164">
        <v>35048</v>
      </c>
      <c r="E309" s="164"/>
      <c r="F309" s="173">
        <v>67515</v>
      </c>
      <c r="G309" s="159" t="s">
        <v>1124</v>
      </c>
      <c r="I309" s="160">
        <v>90000</v>
      </c>
    </row>
    <row r="310" spans="3:9" ht="20.25" customHeight="1">
      <c r="C310" s="163"/>
      <c r="D310" s="164">
        <v>35048</v>
      </c>
      <c r="E310" s="164"/>
      <c r="F310" s="173">
        <v>67516</v>
      </c>
      <c r="G310" s="159" t="s">
        <v>2089</v>
      </c>
      <c r="I310" s="160">
        <v>6000</v>
      </c>
    </row>
    <row r="311" spans="3:9" ht="20.25" customHeight="1">
      <c r="C311" s="163"/>
      <c r="D311" s="164">
        <v>35048</v>
      </c>
      <c r="E311" s="164"/>
      <c r="F311" s="173">
        <v>67517</v>
      </c>
      <c r="G311" s="159" t="s">
        <v>2086</v>
      </c>
      <c r="I311" s="160">
        <v>2500</v>
      </c>
    </row>
    <row r="312" spans="3:9" ht="20.25" customHeight="1">
      <c r="C312" s="163"/>
      <c r="D312" s="164">
        <v>35048</v>
      </c>
      <c r="E312" s="164"/>
      <c r="F312" s="173">
        <v>67518</v>
      </c>
      <c r="G312" s="159" t="s">
        <v>2009</v>
      </c>
      <c r="I312" s="160">
        <v>7500</v>
      </c>
    </row>
    <row r="313" spans="3:9" ht="20.25" customHeight="1">
      <c r="C313" s="163"/>
      <c r="D313" s="164">
        <v>35048</v>
      </c>
      <c r="E313" s="164"/>
      <c r="F313" s="173">
        <v>68174</v>
      </c>
      <c r="G313" s="159" t="s">
        <v>2298</v>
      </c>
      <c r="I313" s="160">
        <v>15000</v>
      </c>
    </row>
    <row r="314" spans="3:9" ht="20.25" customHeight="1">
      <c r="C314" s="163"/>
      <c r="D314" s="164">
        <v>35048</v>
      </c>
      <c r="E314" s="164"/>
      <c r="F314" s="173">
        <v>68176</v>
      </c>
      <c r="G314" s="159" t="s">
        <v>2098</v>
      </c>
      <c r="I314" s="160">
        <v>45000</v>
      </c>
    </row>
    <row r="315" spans="3:9" ht="20.25" customHeight="1">
      <c r="C315" s="163"/>
      <c r="D315" s="164">
        <v>35048</v>
      </c>
      <c r="E315" s="164"/>
      <c r="F315" s="173">
        <v>68180</v>
      </c>
      <c r="G315" s="159" t="s">
        <v>1260</v>
      </c>
      <c r="I315" s="160">
        <v>5000</v>
      </c>
    </row>
    <row r="316" spans="3:9" ht="20.25" customHeight="1">
      <c r="C316" s="163"/>
      <c r="D316" s="164">
        <v>35048</v>
      </c>
      <c r="E316" s="164"/>
      <c r="F316" s="173">
        <v>68181</v>
      </c>
      <c r="G316" s="159" t="s">
        <v>2092</v>
      </c>
      <c r="I316" s="160">
        <v>15000</v>
      </c>
    </row>
    <row r="317" spans="3:9" ht="20.25" customHeight="1">
      <c r="C317" s="163"/>
      <c r="D317" s="164">
        <v>35048</v>
      </c>
      <c r="E317" s="164"/>
      <c r="F317" s="173">
        <v>68182</v>
      </c>
      <c r="G317" s="159" t="s">
        <v>680</v>
      </c>
      <c r="I317" s="234">
        <v>125000</v>
      </c>
    </row>
    <row r="318" spans="3:9" ht="20.25" customHeight="1">
      <c r="C318" s="163"/>
      <c r="D318" s="164">
        <v>35048</v>
      </c>
      <c r="E318" s="164"/>
      <c r="F318" s="173">
        <v>68184</v>
      </c>
      <c r="G318" s="159" t="s">
        <v>1121</v>
      </c>
      <c r="I318" s="160">
        <v>75000</v>
      </c>
    </row>
    <row r="319" spans="3:9" ht="20.25" customHeight="1">
      <c r="C319" s="163"/>
      <c r="D319" s="164">
        <v>35048</v>
      </c>
      <c r="E319" s="164"/>
      <c r="F319" s="173">
        <v>68185</v>
      </c>
      <c r="G319" s="159" t="s">
        <v>2095</v>
      </c>
      <c r="I319" s="160">
        <v>35000</v>
      </c>
    </row>
    <row r="320" spans="3:9" ht="20.25" customHeight="1">
      <c r="C320" s="163"/>
      <c r="D320" s="164">
        <v>35048</v>
      </c>
      <c r="E320" s="164"/>
      <c r="F320" s="173">
        <v>68186</v>
      </c>
      <c r="G320" s="159" t="s">
        <v>2292</v>
      </c>
      <c r="I320" s="160">
        <v>15000</v>
      </c>
    </row>
    <row r="321" spans="3:9" ht="20.25" customHeight="1">
      <c r="C321" s="163"/>
      <c r="D321" s="164">
        <v>35048</v>
      </c>
      <c r="E321" s="164"/>
      <c r="F321" s="173">
        <v>68187</v>
      </c>
      <c r="G321" s="159" t="s">
        <v>2096</v>
      </c>
      <c r="I321" s="160">
        <v>35000</v>
      </c>
    </row>
    <row r="322" spans="3:9" ht="20.25" customHeight="1">
      <c r="C322" s="163"/>
      <c r="D322" s="164">
        <v>35048</v>
      </c>
      <c r="E322" s="164"/>
      <c r="F322" s="173">
        <v>68188</v>
      </c>
      <c r="G322" s="159" t="s">
        <v>2091</v>
      </c>
      <c r="I322" s="160">
        <v>15000</v>
      </c>
    </row>
    <row r="323" spans="3:9" ht="20.25" customHeight="1">
      <c r="C323" s="163"/>
      <c r="D323" s="164">
        <v>35048</v>
      </c>
      <c r="E323" s="164"/>
      <c r="F323" s="173">
        <v>68190</v>
      </c>
      <c r="G323" s="159" t="s">
        <v>268</v>
      </c>
      <c r="I323" s="160">
        <v>125000</v>
      </c>
    </row>
    <row r="324" spans="3:9" ht="20.25" customHeight="1">
      <c r="C324" s="163"/>
      <c r="D324" s="164">
        <v>35048</v>
      </c>
      <c r="E324" s="164"/>
      <c r="F324" s="173">
        <v>68191</v>
      </c>
      <c r="G324" s="159" t="s">
        <v>266</v>
      </c>
      <c r="I324" s="160">
        <v>55000</v>
      </c>
    </row>
    <row r="325" spans="3:9" ht="20.25" customHeight="1">
      <c r="C325" s="163"/>
      <c r="D325" s="164">
        <v>35048</v>
      </c>
      <c r="E325" s="164"/>
      <c r="F325" s="173">
        <v>69296</v>
      </c>
      <c r="G325" s="159" t="s">
        <v>2081</v>
      </c>
      <c r="I325" s="160">
        <v>1000</v>
      </c>
    </row>
    <row r="326" spans="3:9" ht="20.25" customHeight="1">
      <c r="C326" s="163"/>
      <c r="D326" s="164">
        <v>35048</v>
      </c>
      <c r="E326" s="164"/>
      <c r="F326" s="173">
        <v>69297</v>
      </c>
      <c r="G326" s="159" t="s">
        <v>2088</v>
      </c>
      <c r="I326" s="160">
        <v>3500</v>
      </c>
    </row>
    <row r="327" spans="3:9" ht="20.25" customHeight="1">
      <c r="C327" s="163"/>
      <c r="D327" s="164">
        <v>35048</v>
      </c>
      <c r="E327" s="164"/>
      <c r="F327" s="173">
        <v>69299</v>
      </c>
      <c r="G327" s="159" t="s">
        <v>1966</v>
      </c>
      <c r="I327" s="160">
        <v>3500</v>
      </c>
    </row>
    <row r="328" spans="3:9" ht="20.25" customHeight="1">
      <c r="C328" s="163"/>
      <c r="D328" s="164">
        <v>35048</v>
      </c>
      <c r="E328" s="164"/>
      <c r="F328" s="173">
        <v>69301</v>
      </c>
      <c r="G328" s="159" t="s">
        <v>2087</v>
      </c>
      <c r="I328" s="160">
        <v>3000</v>
      </c>
    </row>
    <row r="329" spans="3:9" ht="20.25" customHeight="1">
      <c r="C329" s="163"/>
      <c r="D329" s="164">
        <v>35048</v>
      </c>
      <c r="E329" s="164"/>
      <c r="F329" s="173">
        <v>69302</v>
      </c>
      <c r="G329" s="159" t="s">
        <v>2301</v>
      </c>
      <c r="I329" s="160">
        <v>20000</v>
      </c>
    </row>
    <row r="330" spans="3:9" ht="20.25" customHeight="1">
      <c r="C330" s="163"/>
      <c r="D330" s="164">
        <v>35048</v>
      </c>
      <c r="E330" s="164"/>
      <c r="F330" s="173">
        <v>69303</v>
      </c>
      <c r="G330" s="159" t="s">
        <v>1249</v>
      </c>
      <c r="I330" s="160">
        <v>6500</v>
      </c>
    </row>
    <row r="331" spans="3:9" ht="20.25" customHeight="1">
      <c r="C331" s="163"/>
      <c r="D331" s="164">
        <v>35048</v>
      </c>
      <c r="E331" s="164"/>
      <c r="F331" s="173">
        <v>69304</v>
      </c>
      <c r="G331" s="159" t="s">
        <v>2712</v>
      </c>
      <c r="I331" s="160">
        <v>6500</v>
      </c>
    </row>
    <row r="332" spans="3:9" ht="20.25" customHeight="1">
      <c r="C332" s="163"/>
      <c r="D332" s="164">
        <v>35048</v>
      </c>
      <c r="E332" s="164"/>
      <c r="F332" s="173">
        <v>69305</v>
      </c>
      <c r="G332" s="159" t="s">
        <v>2083</v>
      </c>
      <c r="I332" s="160">
        <v>1500</v>
      </c>
    </row>
    <row r="333" spans="3:9" ht="20.25" customHeight="1">
      <c r="C333" s="163"/>
      <c r="D333" s="164">
        <v>35048</v>
      </c>
      <c r="E333" s="164"/>
      <c r="F333" s="173">
        <v>69306</v>
      </c>
      <c r="G333" s="159" t="s">
        <v>2082</v>
      </c>
      <c r="I333" s="160">
        <v>1500</v>
      </c>
    </row>
    <row r="334" spans="3:9" ht="20.25" customHeight="1">
      <c r="C334" s="163"/>
      <c r="D334" s="164">
        <v>35048</v>
      </c>
      <c r="E334" s="164"/>
      <c r="F334" s="173">
        <v>69981</v>
      </c>
      <c r="G334" s="159" t="s">
        <v>2090</v>
      </c>
      <c r="I334" s="160">
        <v>8000</v>
      </c>
    </row>
    <row r="335" spans="3:9" ht="20.25" customHeight="1">
      <c r="C335" s="163"/>
      <c r="D335" s="164">
        <v>35048</v>
      </c>
      <c r="E335" s="164"/>
      <c r="F335" s="173">
        <v>69984</v>
      </c>
      <c r="G335" s="159" t="s">
        <v>2094</v>
      </c>
      <c r="I335" s="160">
        <v>25000</v>
      </c>
    </row>
    <row r="336" spans="3:9" ht="20.25" customHeight="1">
      <c r="C336" s="163"/>
      <c r="D336" s="164">
        <v>35048</v>
      </c>
      <c r="E336" s="164"/>
      <c r="F336" s="173">
        <v>69985</v>
      </c>
      <c r="G336" s="159" t="s">
        <v>2097</v>
      </c>
      <c r="I336" s="160">
        <v>45000</v>
      </c>
    </row>
    <row r="337" spans="3:9" ht="20.25" customHeight="1">
      <c r="C337" s="163"/>
      <c r="D337" s="164">
        <v>35048</v>
      </c>
      <c r="E337" s="164"/>
      <c r="F337" s="173">
        <v>69987</v>
      </c>
      <c r="G337" s="159" t="s">
        <v>1965</v>
      </c>
      <c r="I337" s="160">
        <v>3500</v>
      </c>
    </row>
    <row r="338" spans="3:9" ht="20.25" customHeight="1">
      <c r="C338" s="163"/>
      <c r="D338" s="164">
        <v>35048</v>
      </c>
      <c r="E338" s="164"/>
      <c r="F338" s="173">
        <v>69989</v>
      </c>
      <c r="G338" s="159" t="s">
        <v>2084</v>
      </c>
      <c r="I338" s="160">
        <v>1500</v>
      </c>
    </row>
    <row r="339" spans="3:9" ht="20.25" customHeight="1">
      <c r="C339" s="163"/>
      <c r="D339" s="164">
        <v>35048</v>
      </c>
      <c r="E339" s="164"/>
      <c r="F339" s="173">
        <v>69990</v>
      </c>
      <c r="G339" s="159" t="s">
        <v>1961</v>
      </c>
      <c r="I339" s="160">
        <v>3000</v>
      </c>
    </row>
    <row r="340" spans="3:9" ht="20.25" customHeight="1">
      <c r="C340" s="163"/>
      <c r="D340" s="164">
        <v>35048</v>
      </c>
      <c r="E340" s="164"/>
      <c r="F340" s="173">
        <v>69991</v>
      </c>
      <c r="G340" s="159" t="s">
        <v>1971</v>
      </c>
      <c r="I340" s="160">
        <v>5000</v>
      </c>
    </row>
    <row r="341" spans="3:9" ht="20.25" customHeight="1">
      <c r="C341" s="163"/>
      <c r="D341" s="164">
        <v>35063</v>
      </c>
      <c r="E341" s="164"/>
      <c r="F341" s="173">
        <v>61662</v>
      </c>
      <c r="G341" s="159" t="s">
        <v>2716</v>
      </c>
      <c r="I341" s="160">
        <v>10860</v>
      </c>
    </row>
    <row r="342" spans="3:9" ht="20.25" customHeight="1">
      <c r="C342" s="163"/>
      <c r="D342" s="164">
        <v>35064</v>
      </c>
      <c r="E342" s="164"/>
      <c r="F342" s="173">
        <v>61676</v>
      </c>
      <c r="G342" s="159" t="s">
        <v>693</v>
      </c>
      <c r="I342" s="160">
        <v>47910.26</v>
      </c>
    </row>
    <row r="343" spans="3:9" ht="20.25" customHeight="1">
      <c r="C343" s="163"/>
      <c r="D343" s="164">
        <v>35064</v>
      </c>
      <c r="E343" s="164"/>
      <c r="F343" s="173">
        <v>69993</v>
      </c>
      <c r="G343" s="159" t="s">
        <v>2718</v>
      </c>
      <c r="I343" s="160">
        <v>10847.63</v>
      </c>
    </row>
    <row r="344" spans="3:9" ht="20.25" customHeight="1">
      <c r="C344" s="163"/>
      <c r="D344" s="164">
        <v>35095</v>
      </c>
      <c r="E344" s="164"/>
      <c r="F344" s="173">
        <v>65960</v>
      </c>
      <c r="G344" s="159" t="s">
        <v>2723</v>
      </c>
      <c r="I344" s="160">
        <v>17867.849999999999</v>
      </c>
    </row>
    <row r="345" spans="3:9" ht="20.25" customHeight="1">
      <c r="C345" s="163"/>
      <c r="D345" s="164">
        <v>35110</v>
      </c>
      <c r="E345" s="164"/>
      <c r="F345" s="173">
        <v>61673</v>
      </c>
      <c r="G345" s="159" t="s">
        <v>2724</v>
      </c>
      <c r="I345" s="160">
        <v>65064.11</v>
      </c>
    </row>
    <row r="346" spans="3:9" ht="20.25" customHeight="1">
      <c r="C346" s="163"/>
      <c r="D346" s="164">
        <v>35123</v>
      </c>
      <c r="E346" s="164"/>
      <c r="F346" s="173">
        <v>67730</v>
      </c>
      <c r="G346" s="159" t="s">
        <v>2731</v>
      </c>
      <c r="I346" s="160">
        <v>410098.62</v>
      </c>
    </row>
    <row r="347" spans="3:9" ht="20.25" customHeight="1">
      <c r="C347" s="163"/>
      <c r="D347" s="164">
        <v>35123</v>
      </c>
      <c r="E347" s="164"/>
      <c r="F347" s="173">
        <v>67732</v>
      </c>
      <c r="G347" s="159" t="s">
        <v>2730</v>
      </c>
      <c r="I347" s="160">
        <v>389593.65</v>
      </c>
    </row>
    <row r="348" spans="3:9" ht="20.25" customHeight="1">
      <c r="C348" s="163"/>
      <c r="D348" s="164">
        <v>35124</v>
      </c>
      <c r="E348" s="164"/>
      <c r="F348" s="173">
        <v>61661</v>
      </c>
      <c r="G348" s="159" t="s">
        <v>2732</v>
      </c>
      <c r="I348" s="160">
        <v>6370</v>
      </c>
    </row>
    <row r="349" spans="3:9" ht="20.25" customHeight="1">
      <c r="C349" s="163"/>
      <c r="D349" s="164">
        <v>35155</v>
      </c>
      <c r="E349" s="164"/>
      <c r="F349" s="173">
        <v>67739</v>
      </c>
      <c r="G349" s="159" t="s">
        <v>269</v>
      </c>
      <c r="I349" s="160">
        <v>54317.3</v>
      </c>
    </row>
    <row r="350" spans="3:9" ht="20.25" customHeight="1">
      <c r="C350" s="163"/>
      <c r="D350" s="164">
        <v>35185</v>
      </c>
      <c r="E350" s="164"/>
      <c r="F350" s="173">
        <v>64011</v>
      </c>
      <c r="G350" s="159" t="s">
        <v>271</v>
      </c>
      <c r="I350" s="160">
        <v>64386.89</v>
      </c>
    </row>
    <row r="351" spans="3:9" ht="20.25" customHeight="1">
      <c r="C351" s="163"/>
      <c r="D351" s="164">
        <v>35185</v>
      </c>
      <c r="E351" s="164"/>
      <c r="F351" s="173">
        <v>64012</v>
      </c>
      <c r="G351" s="159" t="s">
        <v>272</v>
      </c>
      <c r="I351" s="160">
        <v>83702.960000000006</v>
      </c>
    </row>
    <row r="352" spans="3:9" ht="20.25" customHeight="1">
      <c r="C352" s="163"/>
      <c r="D352" s="164">
        <v>35185</v>
      </c>
      <c r="E352" s="164"/>
      <c r="F352" s="173">
        <v>64013</v>
      </c>
      <c r="G352" s="159" t="s">
        <v>273</v>
      </c>
      <c r="I352" s="160">
        <v>87995.42</v>
      </c>
    </row>
    <row r="353" spans="3:9" ht="20.25" customHeight="1">
      <c r="C353" s="163"/>
      <c r="D353" s="164">
        <v>35185</v>
      </c>
      <c r="E353" s="164"/>
      <c r="F353" s="173">
        <v>64467</v>
      </c>
      <c r="G353" s="159" t="s">
        <v>2740</v>
      </c>
      <c r="I353" s="160">
        <v>138431.82999999999</v>
      </c>
    </row>
    <row r="354" spans="3:9" ht="20.25" customHeight="1">
      <c r="C354" s="163"/>
      <c r="D354" s="164">
        <v>35185</v>
      </c>
      <c r="E354" s="164"/>
      <c r="F354" s="173">
        <v>64468</v>
      </c>
      <c r="G354" s="159" t="s">
        <v>2741</v>
      </c>
      <c r="I354" s="160">
        <v>203891.88</v>
      </c>
    </row>
    <row r="355" spans="3:9" ht="20.25" customHeight="1">
      <c r="C355" s="163"/>
      <c r="D355" s="164">
        <v>35185</v>
      </c>
      <c r="E355" s="164"/>
      <c r="F355" s="173">
        <v>67729</v>
      </c>
      <c r="G355" s="159" t="s">
        <v>270</v>
      </c>
      <c r="I355" s="160">
        <v>4480</v>
      </c>
    </row>
    <row r="356" spans="3:9" ht="20.25" customHeight="1">
      <c r="C356" s="163"/>
      <c r="D356" s="164">
        <v>35185</v>
      </c>
      <c r="E356" s="164"/>
      <c r="F356" s="173">
        <v>67737</v>
      </c>
      <c r="G356" s="159" t="s">
        <v>2743</v>
      </c>
      <c r="I356" s="160">
        <v>1284101.47</v>
      </c>
    </row>
    <row r="357" spans="3:9" ht="20.25" customHeight="1">
      <c r="C357" s="163"/>
      <c r="D357" s="164">
        <v>35217</v>
      </c>
      <c r="E357" s="164"/>
      <c r="F357" s="173">
        <v>61725</v>
      </c>
      <c r="G357" s="159" t="s">
        <v>2744</v>
      </c>
      <c r="I357" s="160">
        <v>1998</v>
      </c>
    </row>
    <row r="358" spans="3:9" ht="20.25" customHeight="1">
      <c r="C358" s="163"/>
      <c r="D358" s="164">
        <v>35217</v>
      </c>
      <c r="E358" s="164"/>
      <c r="F358" s="173">
        <v>64202</v>
      </c>
      <c r="G358" s="159" t="s">
        <v>2748</v>
      </c>
      <c r="I358" s="160">
        <v>8800</v>
      </c>
    </row>
    <row r="359" spans="3:9" ht="20.25" customHeight="1">
      <c r="C359" s="163"/>
      <c r="D359" s="164">
        <v>35234</v>
      </c>
      <c r="E359" s="164"/>
      <c r="F359" s="173">
        <v>61727</v>
      </c>
      <c r="G359" s="159" t="s">
        <v>2750</v>
      </c>
      <c r="I359" s="160">
        <v>4945.05</v>
      </c>
    </row>
    <row r="360" spans="3:9" ht="20.25" customHeight="1">
      <c r="C360" s="163"/>
      <c r="D360" s="164">
        <v>35246</v>
      </c>
      <c r="E360" s="164"/>
      <c r="F360" s="173">
        <v>61731</v>
      </c>
      <c r="G360" s="159" t="s">
        <v>180</v>
      </c>
      <c r="I360" s="160">
        <v>15000</v>
      </c>
    </row>
    <row r="361" spans="3:9" ht="20.25" customHeight="1">
      <c r="C361" s="163"/>
      <c r="D361" s="164">
        <v>35246</v>
      </c>
      <c r="E361" s="164"/>
      <c r="F361" s="173">
        <v>61732</v>
      </c>
      <c r="G361" s="159" t="s">
        <v>180</v>
      </c>
      <c r="I361" s="160">
        <v>15000</v>
      </c>
    </row>
    <row r="362" spans="3:9" ht="20.25" customHeight="1">
      <c r="C362" s="163"/>
      <c r="D362" s="164">
        <v>35246</v>
      </c>
      <c r="E362" s="164"/>
      <c r="F362" s="173">
        <v>61733</v>
      </c>
      <c r="G362" s="159" t="s">
        <v>180</v>
      </c>
      <c r="I362" s="160">
        <v>15000</v>
      </c>
    </row>
    <row r="363" spans="3:9" ht="20.25" customHeight="1">
      <c r="C363" s="163"/>
      <c r="D363" s="164">
        <v>35246</v>
      </c>
      <c r="E363" s="164"/>
      <c r="F363" s="173">
        <v>62416</v>
      </c>
      <c r="G363" s="159" t="s">
        <v>180</v>
      </c>
      <c r="I363" s="160">
        <v>17522</v>
      </c>
    </row>
    <row r="364" spans="3:9" ht="20.25" customHeight="1">
      <c r="C364" s="163"/>
      <c r="D364" s="164">
        <v>35246</v>
      </c>
      <c r="E364" s="164"/>
      <c r="F364" s="173">
        <v>65779</v>
      </c>
      <c r="G364" s="159" t="s">
        <v>182</v>
      </c>
      <c r="I364" s="160">
        <v>96269</v>
      </c>
    </row>
    <row r="365" spans="3:9" ht="20.25" customHeight="1">
      <c r="C365" s="163"/>
      <c r="D365" s="164">
        <v>35246</v>
      </c>
      <c r="E365" s="164"/>
      <c r="F365" s="173">
        <v>65780</v>
      </c>
      <c r="G365" s="159" t="s">
        <v>276</v>
      </c>
      <c r="I365" s="160">
        <v>137219.29999999999</v>
      </c>
    </row>
    <row r="366" spans="3:9" ht="20.25" customHeight="1">
      <c r="C366" s="163"/>
      <c r="D366" s="164">
        <v>35246</v>
      </c>
      <c r="E366" s="164"/>
      <c r="F366" s="173">
        <v>66883</v>
      </c>
      <c r="G366" s="159" t="s">
        <v>184</v>
      </c>
      <c r="I366" s="160">
        <v>466719.24</v>
      </c>
    </row>
    <row r="367" spans="3:9" ht="20.25" customHeight="1">
      <c r="C367" s="163"/>
      <c r="D367" s="164">
        <v>35246</v>
      </c>
      <c r="E367" s="164"/>
      <c r="F367" s="173">
        <v>66884</v>
      </c>
      <c r="G367" s="159" t="s">
        <v>275</v>
      </c>
      <c r="I367" s="160">
        <v>34057.56</v>
      </c>
    </row>
    <row r="368" spans="3:9" ht="20.25" customHeight="1">
      <c r="C368" s="163"/>
      <c r="D368" s="164">
        <v>35246</v>
      </c>
      <c r="E368" s="164"/>
      <c r="F368" s="173">
        <v>66885</v>
      </c>
      <c r="G368" s="159" t="s">
        <v>274</v>
      </c>
      <c r="I368" s="160">
        <v>32500</v>
      </c>
    </row>
    <row r="369" spans="3:9" ht="20.25" customHeight="1">
      <c r="C369" s="163"/>
      <c r="D369" s="164">
        <v>35271</v>
      </c>
      <c r="E369" s="164"/>
      <c r="F369" s="173">
        <v>64208</v>
      </c>
      <c r="G369" s="159" t="s">
        <v>188</v>
      </c>
      <c r="I369" s="160">
        <v>2225.5100000000002</v>
      </c>
    </row>
    <row r="370" spans="3:9" ht="20.25" customHeight="1">
      <c r="C370" s="163"/>
      <c r="D370" s="164">
        <v>35304</v>
      </c>
      <c r="E370" s="164"/>
      <c r="F370" s="173">
        <v>64201</v>
      </c>
      <c r="G370" s="159" t="s">
        <v>195</v>
      </c>
      <c r="I370" s="160">
        <v>74705.22</v>
      </c>
    </row>
    <row r="371" spans="3:9" ht="20.25" customHeight="1">
      <c r="C371" s="163"/>
      <c r="D371" s="164">
        <v>35312</v>
      </c>
      <c r="E371" s="164"/>
      <c r="F371" s="173">
        <v>62418</v>
      </c>
      <c r="G371" s="159" t="s">
        <v>199</v>
      </c>
      <c r="I371" s="160">
        <v>380321.69</v>
      </c>
    </row>
    <row r="372" spans="3:9" ht="20.25" customHeight="1">
      <c r="C372" s="163"/>
      <c r="D372" s="164">
        <v>35328</v>
      </c>
      <c r="E372" s="164"/>
      <c r="F372" s="173">
        <v>62417</v>
      </c>
      <c r="G372" s="159" t="s">
        <v>793</v>
      </c>
      <c r="I372" s="160">
        <v>257111.36</v>
      </c>
    </row>
    <row r="373" spans="3:9" ht="20.25" customHeight="1">
      <c r="C373" s="163"/>
      <c r="D373" s="164">
        <v>35338</v>
      </c>
      <c r="E373" s="164"/>
      <c r="F373" s="173">
        <v>67565</v>
      </c>
      <c r="G373" s="159" t="s">
        <v>799</v>
      </c>
      <c r="I373" s="160">
        <v>431982.17</v>
      </c>
    </row>
    <row r="374" spans="3:9" ht="20.25" customHeight="1">
      <c r="C374" s="163"/>
      <c r="D374" s="164">
        <v>35370</v>
      </c>
      <c r="E374" s="164"/>
      <c r="F374" s="173">
        <v>65966</v>
      </c>
      <c r="G374" s="159" t="s">
        <v>808</v>
      </c>
      <c r="I374" s="160">
        <v>4185</v>
      </c>
    </row>
    <row r="375" spans="3:9" ht="20.25" customHeight="1">
      <c r="C375" s="163"/>
      <c r="D375" s="164">
        <v>35380</v>
      </c>
      <c r="E375" s="164"/>
      <c r="F375" s="173">
        <v>61724</v>
      </c>
      <c r="G375" s="159" t="s">
        <v>811</v>
      </c>
      <c r="I375" s="160">
        <v>5309.03</v>
      </c>
    </row>
    <row r="376" spans="3:9" ht="20.25" customHeight="1">
      <c r="C376" s="163"/>
      <c r="D376" s="164">
        <v>35389</v>
      </c>
      <c r="E376" s="164"/>
      <c r="F376" s="173">
        <v>66910</v>
      </c>
      <c r="G376" s="159" t="s">
        <v>2947</v>
      </c>
      <c r="I376" s="160">
        <v>36187</v>
      </c>
    </row>
    <row r="377" spans="3:9" ht="20.25" customHeight="1">
      <c r="C377" s="163"/>
      <c r="D377" s="164">
        <v>35395</v>
      </c>
      <c r="E377" s="164"/>
      <c r="F377" s="173">
        <v>65289</v>
      </c>
      <c r="G377" s="159" t="s">
        <v>816</v>
      </c>
      <c r="I377" s="160">
        <v>187295.17</v>
      </c>
    </row>
    <row r="378" spans="3:9" ht="20.25" customHeight="1">
      <c r="C378" s="163"/>
      <c r="D378" s="164">
        <v>35433</v>
      </c>
      <c r="E378" s="164"/>
      <c r="F378" s="173">
        <v>64475</v>
      </c>
      <c r="G378" s="159" t="s">
        <v>2352</v>
      </c>
      <c r="I378" s="160">
        <v>202916.71</v>
      </c>
    </row>
    <row r="379" spans="3:9" ht="20.25" customHeight="1">
      <c r="C379" s="163"/>
      <c r="D379" s="164">
        <v>35440</v>
      </c>
      <c r="E379" s="164"/>
      <c r="F379" s="173">
        <v>65302</v>
      </c>
      <c r="G379" s="159" t="s">
        <v>549</v>
      </c>
      <c r="I379" s="160">
        <v>5935</v>
      </c>
    </row>
    <row r="380" spans="3:9" ht="20.25" customHeight="1">
      <c r="C380" s="163"/>
      <c r="D380" s="164">
        <v>35444</v>
      </c>
      <c r="E380" s="164"/>
      <c r="F380" s="173">
        <v>65301</v>
      </c>
      <c r="G380" s="159" t="s">
        <v>552</v>
      </c>
      <c r="I380" s="160">
        <v>7436</v>
      </c>
    </row>
    <row r="381" spans="3:9" ht="20.25" customHeight="1">
      <c r="C381" s="163"/>
      <c r="D381" s="164">
        <v>35445</v>
      </c>
      <c r="E381" s="164"/>
      <c r="F381" s="173">
        <v>65968</v>
      </c>
      <c r="G381" s="159" t="s">
        <v>3172</v>
      </c>
      <c r="I381" s="160">
        <v>17707.89</v>
      </c>
    </row>
    <row r="382" spans="3:9" ht="20.25" customHeight="1">
      <c r="C382" s="163"/>
      <c r="D382" s="164">
        <v>35451</v>
      </c>
      <c r="E382" s="164"/>
      <c r="F382" s="173">
        <v>66905</v>
      </c>
      <c r="G382" s="159" t="s">
        <v>2948</v>
      </c>
      <c r="I382" s="160">
        <v>15996.5</v>
      </c>
    </row>
    <row r="383" spans="3:9" ht="20.25" customHeight="1">
      <c r="C383" s="163"/>
      <c r="D383" s="164">
        <v>35461</v>
      </c>
      <c r="E383" s="164"/>
      <c r="F383" s="173">
        <v>65130</v>
      </c>
      <c r="G383" s="159" t="s">
        <v>3174</v>
      </c>
      <c r="I383" s="160">
        <v>17416</v>
      </c>
    </row>
    <row r="384" spans="3:9" ht="20.25" customHeight="1">
      <c r="C384" s="163"/>
      <c r="D384" s="164">
        <v>35469</v>
      </c>
      <c r="E384" s="164"/>
      <c r="F384" s="173">
        <v>66904</v>
      </c>
      <c r="G384" s="159" t="s">
        <v>2949</v>
      </c>
      <c r="I384" s="160">
        <v>9416</v>
      </c>
    </row>
    <row r="385" spans="3:9" ht="20.25" customHeight="1">
      <c r="C385" s="163"/>
      <c r="D385" s="164">
        <v>35476</v>
      </c>
      <c r="E385" s="164"/>
      <c r="F385" s="173">
        <v>65132</v>
      </c>
      <c r="G385" s="159" t="s">
        <v>2950</v>
      </c>
      <c r="I385" s="160">
        <v>49860</v>
      </c>
    </row>
    <row r="386" spans="3:9" ht="20.25" customHeight="1">
      <c r="C386" s="163"/>
      <c r="D386" s="164">
        <v>35478</v>
      </c>
      <c r="E386" s="164"/>
      <c r="F386" s="173">
        <v>66908</v>
      </c>
      <c r="G386" s="159" t="s">
        <v>3177</v>
      </c>
      <c r="I386" s="160">
        <v>10058</v>
      </c>
    </row>
    <row r="387" spans="3:9" ht="20.25" customHeight="1">
      <c r="C387" s="163"/>
      <c r="D387" s="164">
        <v>35481</v>
      </c>
      <c r="E387" s="164"/>
      <c r="F387" s="173">
        <v>67590</v>
      </c>
      <c r="G387" s="159" t="s">
        <v>3183</v>
      </c>
      <c r="I387" s="160">
        <v>11200.76</v>
      </c>
    </row>
    <row r="388" spans="3:9" ht="20.25" customHeight="1">
      <c r="C388" s="163"/>
      <c r="D388" s="164">
        <v>35486</v>
      </c>
      <c r="E388" s="164"/>
      <c r="F388" s="173">
        <v>66899</v>
      </c>
      <c r="G388" s="159" t="s">
        <v>2951</v>
      </c>
      <c r="I388" s="160">
        <v>14193.55</v>
      </c>
    </row>
    <row r="389" spans="3:9" ht="20.25" customHeight="1">
      <c r="C389" s="163"/>
      <c r="D389" s="164">
        <v>35489</v>
      </c>
      <c r="E389" s="164"/>
      <c r="F389" s="173">
        <v>67760</v>
      </c>
      <c r="G389" s="159" t="s">
        <v>2952</v>
      </c>
      <c r="I389" s="160">
        <v>68897.16</v>
      </c>
    </row>
    <row r="390" spans="3:9" ht="20.25" customHeight="1">
      <c r="C390" s="163"/>
      <c r="D390" s="164">
        <v>35493</v>
      </c>
      <c r="E390" s="164"/>
      <c r="F390" s="173">
        <v>65129</v>
      </c>
      <c r="G390" s="159" t="s">
        <v>2953</v>
      </c>
      <c r="I390" s="160">
        <v>48818.7</v>
      </c>
    </row>
    <row r="391" spans="3:9" ht="20.25" customHeight="1">
      <c r="C391" s="163"/>
      <c r="D391" s="164">
        <v>35496</v>
      </c>
      <c r="E391" s="164"/>
      <c r="F391" s="173">
        <v>65135</v>
      </c>
      <c r="G391" s="159" t="s">
        <v>2954</v>
      </c>
      <c r="I391" s="160">
        <v>35105.629999999997</v>
      </c>
    </row>
    <row r="392" spans="3:9" ht="20.25" customHeight="1">
      <c r="C392" s="163"/>
      <c r="D392" s="164">
        <v>35500</v>
      </c>
      <c r="E392" s="164"/>
      <c r="F392" s="173">
        <v>64028</v>
      </c>
      <c r="G392" s="159" t="s">
        <v>2955</v>
      </c>
      <c r="I392" s="160">
        <v>16761.669999999998</v>
      </c>
    </row>
    <row r="393" spans="3:9" ht="20.25" customHeight="1">
      <c r="C393" s="163"/>
      <c r="D393" s="164">
        <v>35502</v>
      </c>
      <c r="E393" s="164"/>
      <c r="F393" s="173">
        <v>67583</v>
      </c>
      <c r="G393" s="159" t="s">
        <v>3185</v>
      </c>
      <c r="I393" s="160">
        <v>4092.5</v>
      </c>
    </row>
    <row r="394" spans="3:9" ht="20.25" customHeight="1">
      <c r="C394" s="163"/>
      <c r="D394" s="164">
        <v>35506</v>
      </c>
      <c r="E394" s="164"/>
      <c r="F394" s="173">
        <v>66903</v>
      </c>
      <c r="G394" s="159" t="s">
        <v>3187</v>
      </c>
      <c r="I394" s="160">
        <v>11061.08</v>
      </c>
    </row>
    <row r="395" spans="3:9" ht="20.25" customHeight="1">
      <c r="C395" s="163"/>
      <c r="D395" s="164">
        <v>35508</v>
      </c>
      <c r="E395" s="164"/>
      <c r="F395" s="173">
        <v>66906</v>
      </c>
      <c r="G395" s="159" t="s">
        <v>3190</v>
      </c>
      <c r="I395" s="160">
        <v>6382.44</v>
      </c>
    </row>
    <row r="396" spans="3:9" ht="20.25" customHeight="1">
      <c r="C396" s="163"/>
      <c r="D396" s="164">
        <v>35510</v>
      </c>
      <c r="E396" s="164"/>
      <c r="F396" s="173">
        <v>66902</v>
      </c>
      <c r="G396" s="159" t="s">
        <v>3192</v>
      </c>
      <c r="I396" s="160">
        <v>7679.39</v>
      </c>
    </row>
    <row r="397" spans="3:9" ht="20.25" customHeight="1">
      <c r="C397" s="163"/>
      <c r="D397" s="164">
        <v>35516</v>
      </c>
      <c r="E397" s="164"/>
      <c r="F397" s="173">
        <v>67584</v>
      </c>
      <c r="G397" s="159" t="s">
        <v>3193</v>
      </c>
      <c r="I397" s="160">
        <v>4712.28</v>
      </c>
    </row>
    <row r="398" spans="3:9" ht="20.25" customHeight="1">
      <c r="C398" s="163"/>
      <c r="D398" s="164">
        <v>35516</v>
      </c>
      <c r="E398" s="164"/>
      <c r="F398" s="173">
        <v>67585</v>
      </c>
      <c r="G398" s="159" t="s">
        <v>3194</v>
      </c>
      <c r="I398" s="160">
        <v>7636</v>
      </c>
    </row>
    <row r="399" spans="3:9" ht="20.25" customHeight="1">
      <c r="C399" s="163"/>
      <c r="D399" s="164">
        <v>35519</v>
      </c>
      <c r="E399" s="164"/>
      <c r="F399" s="173">
        <v>65809</v>
      </c>
      <c r="G399" s="159" t="s">
        <v>3203</v>
      </c>
      <c r="I399" s="160">
        <v>16000</v>
      </c>
    </row>
    <row r="400" spans="3:9" ht="20.25" customHeight="1">
      <c r="C400" s="163"/>
      <c r="D400" s="164">
        <v>35519</v>
      </c>
      <c r="E400" s="164"/>
      <c r="F400" s="173">
        <v>65810</v>
      </c>
      <c r="G400" s="159" t="s">
        <v>3213</v>
      </c>
      <c r="I400" s="160">
        <v>49764</v>
      </c>
    </row>
    <row r="401" spans="3:9" ht="20.25" customHeight="1">
      <c r="C401" s="163"/>
      <c r="D401" s="164">
        <v>35519</v>
      </c>
      <c r="E401" s="164"/>
      <c r="F401" s="173">
        <v>67067</v>
      </c>
      <c r="G401" s="159" t="s">
        <v>3207</v>
      </c>
      <c r="I401" s="160">
        <v>35000</v>
      </c>
    </row>
    <row r="402" spans="3:9" ht="20.25" customHeight="1">
      <c r="C402" s="163"/>
      <c r="D402" s="164">
        <v>35519</v>
      </c>
      <c r="E402" s="164"/>
      <c r="F402" s="173">
        <v>67068</v>
      </c>
      <c r="G402" s="159" t="s">
        <v>2956</v>
      </c>
      <c r="I402" s="160">
        <v>3500</v>
      </c>
    </row>
    <row r="403" spans="3:9" ht="20.25" customHeight="1">
      <c r="C403" s="163"/>
      <c r="D403" s="164">
        <v>35519</v>
      </c>
      <c r="E403" s="164"/>
      <c r="F403" s="173">
        <v>67069</v>
      </c>
      <c r="G403" s="159" t="s">
        <v>489</v>
      </c>
      <c r="I403" s="160">
        <v>7550</v>
      </c>
    </row>
    <row r="404" spans="3:9" ht="20.25" customHeight="1">
      <c r="C404" s="163"/>
      <c r="D404" s="164">
        <v>35519</v>
      </c>
      <c r="E404" s="164"/>
      <c r="F404" s="173">
        <v>67070</v>
      </c>
      <c r="G404" s="159" t="s">
        <v>493</v>
      </c>
      <c r="I404" s="160">
        <v>29075</v>
      </c>
    </row>
    <row r="405" spans="3:9" ht="20.25" customHeight="1">
      <c r="C405" s="163"/>
      <c r="D405" s="164">
        <v>35519</v>
      </c>
      <c r="E405" s="164"/>
      <c r="F405" s="173">
        <v>67071</v>
      </c>
      <c r="G405" s="159" t="s">
        <v>497</v>
      </c>
      <c r="I405" s="160">
        <v>35500</v>
      </c>
    </row>
    <row r="406" spans="3:9" ht="20.25" customHeight="1">
      <c r="C406" s="163"/>
      <c r="D406" s="164">
        <v>35519</v>
      </c>
      <c r="E406" s="164"/>
      <c r="F406" s="173">
        <v>67072</v>
      </c>
      <c r="G406" s="159" t="s">
        <v>3218</v>
      </c>
      <c r="I406" s="160">
        <v>232964</v>
      </c>
    </row>
    <row r="407" spans="3:9" ht="20.25" customHeight="1">
      <c r="C407" s="163"/>
      <c r="D407" s="164">
        <v>35519</v>
      </c>
      <c r="E407" s="164"/>
      <c r="F407" s="173">
        <v>67074</v>
      </c>
      <c r="G407" s="159" t="s">
        <v>495</v>
      </c>
      <c r="I407" s="160">
        <v>30100</v>
      </c>
    </row>
    <row r="408" spans="3:9" ht="20.25" customHeight="1">
      <c r="C408" s="163"/>
      <c r="D408" s="164">
        <v>35519</v>
      </c>
      <c r="E408" s="164"/>
      <c r="F408" s="173">
        <v>67744</v>
      </c>
      <c r="G408" s="159" t="s">
        <v>3202</v>
      </c>
      <c r="I408" s="160">
        <v>11275</v>
      </c>
    </row>
    <row r="409" spans="3:9" ht="20.25" customHeight="1">
      <c r="C409" s="163"/>
      <c r="D409" s="164">
        <v>35519</v>
      </c>
      <c r="E409" s="164"/>
      <c r="F409" s="173">
        <v>67746</v>
      </c>
      <c r="G409" s="159" t="s">
        <v>3199</v>
      </c>
      <c r="I409" s="160">
        <v>8485</v>
      </c>
    </row>
    <row r="410" spans="3:9" ht="20.25" customHeight="1">
      <c r="C410" s="163"/>
      <c r="D410" s="164">
        <v>35519</v>
      </c>
      <c r="E410" s="164"/>
      <c r="F410" s="173">
        <v>67747</v>
      </c>
      <c r="G410" s="159" t="s">
        <v>490</v>
      </c>
      <c r="I410" s="160">
        <v>16500</v>
      </c>
    </row>
    <row r="411" spans="3:9" ht="20.25" customHeight="1">
      <c r="C411" s="163"/>
      <c r="D411" s="164">
        <v>35519</v>
      </c>
      <c r="E411" s="164"/>
      <c r="F411" s="173">
        <v>67748</v>
      </c>
      <c r="G411" s="159" t="s">
        <v>3200</v>
      </c>
      <c r="I411" s="160">
        <v>9006</v>
      </c>
    </row>
    <row r="412" spans="3:9" ht="20.25" customHeight="1">
      <c r="C412" s="163"/>
      <c r="D412" s="164">
        <v>35519</v>
      </c>
      <c r="E412" s="164"/>
      <c r="F412" s="173">
        <v>67750</v>
      </c>
      <c r="G412" s="159" t="s">
        <v>492</v>
      </c>
      <c r="I412" s="160">
        <v>24400</v>
      </c>
    </row>
    <row r="413" spans="3:9" ht="20.25" customHeight="1">
      <c r="C413" s="163"/>
      <c r="D413" s="164">
        <v>35519</v>
      </c>
      <c r="E413" s="164"/>
      <c r="F413" s="173">
        <v>67751</v>
      </c>
      <c r="G413" s="159" t="s">
        <v>498</v>
      </c>
      <c r="I413" s="160">
        <v>35500</v>
      </c>
    </row>
    <row r="414" spans="3:9" ht="20.25" customHeight="1">
      <c r="C414" s="163"/>
      <c r="D414" s="164">
        <v>35519</v>
      </c>
      <c r="E414" s="164"/>
      <c r="F414" s="173">
        <v>67752</v>
      </c>
      <c r="G414" s="159" t="s">
        <v>488</v>
      </c>
      <c r="I414" s="160">
        <v>3500</v>
      </c>
    </row>
    <row r="415" spans="3:9" ht="20.25" customHeight="1">
      <c r="C415" s="163"/>
      <c r="D415" s="164">
        <v>35519</v>
      </c>
      <c r="E415" s="164"/>
      <c r="F415" s="173">
        <v>67753</v>
      </c>
      <c r="G415" s="159" t="s">
        <v>496</v>
      </c>
      <c r="I415" s="160">
        <v>35000</v>
      </c>
    </row>
    <row r="416" spans="3:9" ht="20.25" customHeight="1">
      <c r="C416" s="163"/>
      <c r="D416" s="164">
        <v>35519</v>
      </c>
      <c r="E416" s="164"/>
      <c r="F416" s="173">
        <v>67754</v>
      </c>
      <c r="G416" s="159" t="s">
        <v>491</v>
      </c>
      <c r="I416" s="160">
        <v>24400</v>
      </c>
    </row>
    <row r="417" spans="3:9" ht="20.25" customHeight="1">
      <c r="C417" s="163"/>
      <c r="D417" s="164">
        <v>35519</v>
      </c>
      <c r="E417" s="164"/>
      <c r="F417" s="173">
        <v>67755</v>
      </c>
      <c r="G417" s="159" t="s">
        <v>494</v>
      </c>
      <c r="I417" s="160">
        <v>29075</v>
      </c>
    </row>
    <row r="418" spans="3:9" ht="20.25" customHeight="1">
      <c r="C418" s="163"/>
      <c r="D418" s="164">
        <v>35519</v>
      </c>
      <c r="E418" s="164"/>
      <c r="F418" s="173">
        <v>67756</v>
      </c>
      <c r="G418" s="159" t="s">
        <v>499</v>
      </c>
      <c r="I418" s="160">
        <v>40000</v>
      </c>
    </row>
    <row r="419" spans="3:9" ht="20.25" customHeight="1">
      <c r="C419" s="163"/>
      <c r="D419" s="164">
        <v>35520</v>
      </c>
      <c r="E419" s="164"/>
      <c r="F419" s="173">
        <v>64027</v>
      </c>
      <c r="G419" s="159" t="s">
        <v>502</v>
      </c>
      <c r="I419" s="160">
        <v>165026</v>
      </c>
    </row>
    <row r="420" spans="3:9" ht="20.25" customHeight="1">
      <c r="C420" s="163"/>
      <c r="D420" s="164">
        <v>35520</v>
      </c>
      <c r="E420" s="164"/>
      <c r="F420" s="173">
        <v>64029</v>
      </c>
      <c r="G420" s="159" t="s">
        <v>500</v>
      </c>
      <c r="I420" s="160">
        <v>30356.799999999999</v>
      </c>
    </row>
    <row r="421" spans="3:9" ht="20.25" customHeight="1">
      <c r="C421" s="163"/>
      <c r="D421" s="164">
        <v>35520</v>
      </c>
      <c r="E421" s="164"/>
      <c r="F421" s="173">
        <v>64037</v>
      </c>
      <c r="G421" s="159" t="s">
        <v>501</v>
      </c>
      <c r="I421" s="160">
        <v>43007.28</v>
      </c>
    </row>
    <row r="422" spans="3:9" ht="20.25" customHeight="1">
      <c r="C422" s="163"/>
      <c r="D422" s="164">
        <v>35524</v>
      </c>
      <c r="E422" s="164"/>
      <c r="F422" s="173">
        <v>64038</v>
      </c>
      <c r="G422" s="159" t="s">
        <v>503</v>
      </c>
      <c r="I422" s="160">
        <v>68783.44</v>
      </c>
    </row>
    <row r="423" spans="3:9" ht="20.25" customHeight="1">
      <c r="C423" s="163"/>
      <c r="D423" s="164">
        <v>35529</v>
      </c>
      <c r="E423" s="164"/>
      <c r="F423" s="173">
        <v>67757</v>
      </c>
      <c r="G423" s="159" t="s">
        <v>47</v>
      </c>
      <c r="I423" s="160">
        <v>288553.83</v>
      </c>
    </row>
    <row r="424" spans="3:9" ht="20.25" customHeight="1">
      <c r="C424" s="163"/>
      <c r="D424" s="164">
        <v>35551</v>
      </c>
      <c r="E424" s="164"/>
      <c r="F424" s="173">
        <v>67592</v>
      </c>
      <c r="G424" s="159" t="s">
        <v>1812</v>
      </c>
      <c r="I424" s="160">
        <v>106138.39</v>
      </c>
    </row>
    <row r="425" spans="3:9" ht="20.25" customHeight="1">
      <c r="C425" s="163"/>
      <c r="D425" s="164">
        <v>35557</v>
      </c>
      <c r="E425" s="164"/>
      <c r="F425" s="173">
        <v>67595</v>
      </c>
      <c r="G425" s="159" t="s">
        <v>1817</v>
      </c>
      <c r="I425" s="160">
        <v>241141</v>
      </c>
    </row>
    <row r="426" spans="3:9" ht="20.25" customHeight="1">
      <c r="C426" s="163"/>
      <c r="D426" s="164">
        <v>35558</v>
      </c>
      <c r="E426" s="164"/>
      <c r="F426" s="173">
        <v>64480</v>
      </c>
      <c r="G426" s="159" t="s">
        <v>2354</v>
      </c>
      <c r="I426" s="160">
        <v>89436.4</v>
      </c>
    </row>
    <row r="427" spans="3:9" ht="20.25" customHeight="1">
      <c r="C427" s="163"/>
      <c r="D427" s="164">
        <v>35582</v>
      </c>
      <c r="E427" s="164"/>
      <c r="F427" s="173">
        <v>61755</v>
      </c>
      <c r="G427" s="159" t="s">
        <v>504</v>
      </c>
      <c r="I427" s="160">
        <v>8854.25</v>
      </c>
    </row>
    <row r="428" spans="3:9" ht="20.25" customHeight="1">
      <c r="C428" s="163"/>
      <c r="D428" s="164">
        <v>35582</v>
      </c>
      <c r="E428" s="164"/>
      <c r="F428" s="173">
        <v>65330</v>
      </c>
      <c r="G428" s="159" t="s">
        <v>1827</v>
      </c>
      <c r="I428" s="160">
        <v>17641.36</v>
      </c>
    </row>
    <row r="429" spans="3:9" ht="20.25" customHeight="1">
      <c r="C429" s="163"/>
      <c r="D429" s="164">
        <v>35582</v>
      </c>
      <c r="E429" s="164"/>
      <c r="F429" s="173">
        <v>70465</v>
      </c>
      <c r="G429" s="159" t="s">
        <v>1826</v>
      </c>
      <c r="I429" s="160">
        <v>17232.349999999999</v>
      </c>
    </row>
    <row r="430" spans="3:9" ht="20.25" customHeight="1">
      <c r="C430" s="163"/>
      <c r="D430" s="164">
        <v>35585</v>
      </c>
      <c r="E430" s="164"/>
      <c r="F430" s="173">
        <v>65315</v>
      </c>
      <c r="G430" s="159" t="s">
        <v>2547</v>
      </c>
      <c r="I430" s="160">
        <v>54321.79</v>
      </c>
    </row>
    <row r="431" spans="3:9" ht="20.25" customHeight="1">
      <c r="C431" s="163"/>
      <c r="D431" s="164">
        <v>35591</v>
      </c>
      <c r="E431" s="164"/>
      <c r="F431" s="173">
        <v>65981</v>
      </c>
      <c r="G431" s="159" t="s">
        <v>2548</v>
      </c>
      <c r="I431" s="160">
        <v>21624.6</v>
      </c>
    </row>
    <row r="432" spans="3:9" ht="20.25" customHeight="1">
      <c r="C432" s="163"/>
      <c r="D432" s="164">
        <v>35611</v>
      </c>
      <c r="E432" s="164"/>
      <c r="F432" s="173">
        <v>61743</v>
      </c>
      <c r="G432" s="159" t="s">
        <v>505</v>
      </c>
      <c r="I432" s="160">
        <v>46538.91</v>
      </c>
    </row>
    <row r="433" spans="3:9" ht="20.25" customHeight="1">
      <c r="C433" s="163"/>
      <c r="D433" s="164">
        <v>35611</v>
      </c>
      <c r="E433" s="164"/>
      <c r="F433" s="173">
        <v>62445</v>
      </c>
      <c r="G433" s="159" t="s">
        <v>2553</v>
      </c>
      <c r="I433" s="160">
        <v>5927.28</v>
      </c>
    </row>
    <row r="434" spans="3:9" ht="20.25" customHeight="1">
      <c r="C434" s="163"/>
      <c r="D434" s="164">
        <v>35611</v>
      </c>
      <c r="E434" s="164"/>
      <c r="F434" s="173">
        <v>65141</v>
      </c>
      <c r="G434" s="159" t="s">
        <v>2554</v>
      </c>
      <c r="I434" s="160">
        <v>6452.1</v>
      </c>
    </row>
    <row r="435" spans="3:9" ht="20.25" customHeight="1">
      <c r="C435" s="163"/>
      <c r="D435" s="164">
        <v>35611</v>
      </c>
      <c r="E435" s="164"/>
      <c r="F435" s="173">
        <v>65645</v>
      </c>
      <c r="G435" s="159" t="s">
        <v>3180</v>
      </c>
      <c r="I435" s="160">
        <v>43145.61</v>
      </c>
    </row>
    <row r="436" spans="3:9" ht="20.25" customHeight="1">
      <c r="C436" s="163"/>
      <c r="D436" s="164">
        <v>35611</v>
      </c>
      <c r="E436" s="164"/>
      <c r="F436" s="173">
        <v>69382</v>
      </c>
      <c r="G436" s="159" t="s">
        <v>1008</v>
      </c>
      <c r="I436" s="160">
        <v>4092.5</v>
      </c>
    </row>
    <row r="437" spans="3:9" ht="20.25" customHeight="1">
      <c r="C437" s="163"/>
      <c r="D437" s="164">
        <v>35703</v>
      </c>
      <c r="E437" s="164"/>
      <c r="F437" s="173">
        <v>62434</v>
      </c>
      <c r="G437" s="159" t="s">
        <v>1416</v>
      </c>
      <c r="I437" s="160">
        <v>15857.4</v>
      </c>
    </row>
    <row r="438" spans="3:9" ht="20.25" customHeight="1">
      <c r="C438" s="163"/>
      <c r="D438" s="164">
        <v>35703</v>
      </c>
      <c r="E438" s="164"/>
      <c r="F438" s="173">
        <v>62436</v>
      </c>
      <c r="G438" s="159" t="s">
        <v>2564</v>
      </c>
      <c r="I438" s="160">
        <v>3986.02</v>
      </c>
    </row>
    <row r="439" spans="3:9" ht="20.25" customHeight="1">
      <c r="C439" s="163"/>
      <c r="D439" s="164">
        <v>35703</v>
      </c>
      <c r="E439" s="164"/>
      <c r="F439" s="173">
        <v>62437</v>
      </c>
      <c r="G439" s="159" t="s">
        <v>1414</v>
      </c>
      <c r="I439" s="160">
        <v>9537.25</v>
      </c>
    </row>
    <row r="440" spans="3:9" ht="20.25" customHeight="1">
      <c r="C440" s="163"/>
      <c r="D440" s="164">
        <v>35703</v>
      </c>
      <c r="E440" s="164"/>
      <c r="F440" s="173">
        <v>62439</v>
      </c>
      <c r="G440" s="159" t="s">
        <v>1413</v>
      </c>
      <c r="I440" s="160">
        <v>9182.57</v>
      </c>
    </row>
    <row r="441" spans="3:9" ht="20.25" customHeight="1">
      <c r="C441" s="163"/>
      <c r="D441" s="164">
        <v>35703</v>
      </c>
      <c r="E441" s="164"/>
      <c r="F441" s="173">
        <v>62442</v>
      </c>
      <c r="G441" s="159" t="s">
        <v>2563</v>
      </c>
      <c r="I441" s="160">
        <v>2116.42</v>
      </c>
    </row>
    <row r="442" spans="3:9" ht="20.25" customHeight="1">
      <c r="C442" s="163"/>
      <c r="D442" s="164">
        <v>35703</v>
      </c>
      <c r="E442" s="164"/>
      <c r="F442" s="173">
        <v>62443</v>
      </c>
      <c r="G442" s="159" t="s">
        <v>2563</v>
      </c>
      <c r="I442" s="160">
        <v>2116.42</v>
      </c>
    </row>
    <row r="443" spans="3:9" ht="20.25" customHeight="1">
      <c r="C443" s="163"/>
      <c r="D443" s="164">
        <v>35703</v>
      </c>
      <c r="E443" s="164"/>
      <c r="F443" s="173">
        <v>62451</v>
      </c>
      <c r="G443" s="159" t="s">
        <v>1410</v>
      </c>
      <c r="I443" s="160">
        <v>8793.84</v>
      </c>
    </row>
    <row r="444" spans="3:9" ht="20.25" customHeight="1">
      <c r="C444" s="163"/>
      <c r="D444" s="164">
        <v>35703</v>
      </c>
      <c r="E444" s="164"/>
      <c r="F444" s="173">
        <v>63537</v>
      </c>
      <c r="G444" s="159" t="s">
        <v>2840</v>
      </c>
      <c r="I444" s="160">
        <v>7636.92</v>
      </c>
    </row>
    <row r="445" spans="3:9" ht="20.25" customHeight="1">
      <c r="C445" s="163"/>
      <c r="D445" s="164">
        <v>35726</v>
      </c>
      <c r="E445" s="164"/>
      <c r="F445" s="173">
        <v>68692</v>
      </c>
      <c r="G445" s="159" t="s">
        <v>3716</v>
      </c>
      <c r="I445" s="160">
        <v>12112.4</v>
      </c>
    </row>
    <row r="446" spans="3:9" ht="20.25" customHeight="1">
      <c r="C446" s="163"/>
      <c r="D446" s="164">
        <v>35727</v>
      </c>
      <c r="E446" s="164"/>
      <c r="F446" s="173">
        <v>68691</v>
      </c>
      <c r="G446" s="159" t="s">
        <v>3717</v>
      </c>
      <c r="I446" s="160">
        <v>4014.65</v>
      </c>
    </row>
    <row r="447" spans="3:9" ht="20.25" customHeight="1">
      <c r="C447" s="163"/>
      <c r="D447" s="164">
        <v>35730</v>
      </c>
      <c r="E447" s="164"/>
      <c r="F447" s="173">
        <v>68694</v>
      </c>
      <c r="G447" s="159" t="s">
        <v>506</v>
      </c>
      <c r="I447" s="160">
        <v>9954.2099999999991</v>
      </c>
    </row>
    <row r="448" spans="3:9" ht="20.25" customHeight="1">
      <c r="C448" s="163"/>
      <c r="D448" s="164">
        <v>35738</v>
      </c>
      <c r="E448" s="164"/>
      <c r="F448" s="173">
        <v>63564</v>
      </c>
      <c r="G448" s="159" t="s">
        <v>1425</v>
      </c>
      <c r="I448" s="160">
        <v>2565.17</v>
      </c>
    </row>
    <row r="449" spans="3:9" ht="20.25" customHeight="1">
      <c r="C449" s="163"/>
      <c r="D449" s="164">
        <v>35738</v>
      </c>
      <c r="E449" s="164"/>
      <c r="F449" s="173">
        <v>63565</v>
      </c>
      <c r="G449" s="159" t="s">
        <v>507</v>
      </c>
      <c r="I449" s="160">
        <v>3909.54</v>
      </c>
    </row>
    <row r="450" spans="3:9" ht="20.25" customHeight="1">
      <c r="C450" s="163"/>
      <c r="D450" s="164">
        <v>35739</v>
      </c>
      <c r="E450" s="164"/>
      <c r="F450" s="173">
        <v>67767</v>
      </c>
      <c r="G450" s="159" t="s">
        <v>1426</v>
      </c>
      <c r="I450" s="160">
        <v>11309.9</v>
      </c>
    </row>
    <row r="451" spans="3:9" ht="20.25" customHeight="1">
      <c r="C451" s="163"/>
      <c r="D451" s="164">
        <v>35753</v>
      </c>
      <c r="E451" s="164"/>
      <c r="F451" s="173">
        <v>64244</v>
      </c>
      <c r="G451" s="159" t="s">
        <v>1427</v>
      </c>
      <c r="I451" s="160">
        <v>261791.6</v>
      </c>
    </row>
    <row r="452" spans="3:9" ht="20.25" customHeight="1">
      <c r="C452" s="163"/>
      <c r="D452" s="164">
        <v>35765</v>
      </c>
      <c r="E452" s="164"/>
      <c r="F452" s="173">
        <v>68698</v>
      </c>
      <c r="G452" s="159" t="s">
        <v>508</v>
      </c>
      <c r="I452" s="160">
        <v>2460.8200000000002</v>
      </c>
    </row>
    <row r="453" spans="3:9" ht="20.25" customHeight="1">
      <c r="C453" s="163"/>
      <c r="D453" s="164">
        <v>35776</v>
      </c>
      <c r="E453" s="164"/>
      <c r="F453" s="173">
        <v>65984</v>
      </c>
      <c r="G453" s="159" t="s">
        <v>509</v>
      </c>
      <c r="I453" s="160">
        <v>56315.3</v>
      </c>
    </row>
    <row r="454" spans="3:9" ht="20.25" customHeight="1">
      <c r="C454" s="163"/>
      <c r="D454" s="164">
        <v>35780</v>
      </c>
      <c r="E454" s="164"/>
      <c r="F454" s="173">
        <v>67085</v>
      </c>
      <c r="G454" s="159" t="s">
        <v>510</v>
      </c>
      <c r="I454" s="160">
        <v>19994.28</v>
      </c>
    </row>
    <row r="455" spans="3:9" ht="20.25" customHeight="1">
      <c r="C455" s="163"/>
      <c r="D455" s="164">
        <v>35780</v>
      </c>
      <c r="E455" s="164"/>
      <c r="F455" s="173">
        <v>68685</v>
      </c>
      <c r="G455" s="159" t="s">
        <v>1434</v>
      </c>
      <c r="I455" s="160">
        <v>16140.56</v>
      </c>
    </row>
    <row r="456" spans="3:9" ht="20.25" customHeight="1">
      <c r="C456" s="163"/>
      <c r="D456" s="164">
        <v>35795</v>
      </c>
      <c r="E456" s="164"/>
      <c r="F456" s="173">
        <v>66925</v>
      </c>
      <c r="G456" s="159" t="s">
        <v>1438</v>
      </c>
      <c r="I456" s="160">
        <v>66898.78</v>
      </c>
    </row>
    <row r="457" spans="3:9" ht="20.25" customHeight="1">
      <c r="C457" s="163"/>
      <c r="D457" s="164">
        <v>35807</v>
      </c>
      <c r="E457" s="164"/>
      <c r="F457" s="173">
        <v>67771</v>
      </c>
      <c r="G457" s="159" t="s">
        <v>511</v>
      </c>
      <c r="I457" s="160">
        <v>105644.05</v>
      </c>
    </row>
    <row r="458" spans="3:9" ht="20.25" customHeight="1">
      <c r="C458" s="163"/>
      <c r="D458" s="164">
        <v>35808</v>
      </c>
      <c r="E458" s="164"/>
      <c r="F458" s="173">
        <v>65982</v>
      </c>
      <c r="G458" s="159" t="s">
        <v>1445</v>
      </c>
      <c r="I458" s="160">
        <v>142403.43</v>
      </c>
    </row>
    <row r="459" spans="3:9" ht="20.25" customHeight="1">
      <c r="C459" s="163"/>
      <c r="D459" s="164">
        <v>35811</v>
      </c>
      <c r="E459" s="164"/>
      <c r="F459" s="173">
        <v>67083</v>
      </c>
      <c r="G459" s="159" t="s">
        <v>1446</v>
      </c>
      <c r="I459" s="160">
        <v>2102.98</v>
      </c>
    </row>
    <row r="460" spans="3:9" ht="20.25" customHeight="1">
      <c r="C460" s="163"/>
      <c r="D460" s="164">
        <v>35811</v>
      </c>
      <c r="E460" s="164"/>
      <c r="F460" s="173">
        <v>70486</v>
      </c>
      <c r="G460" s="159" t="s">
        <v>1447</v>
      </c>
      <c r="I460" s="160">
        <v>8006.25</v>
      </c>
    </row>
    <row r="461" spans="3:9" ht="20.25" customHeight="1">
      <c r="C461" s="163"/>
      <c r="D461" s="164">
        <v>35816</v>
      </c>
      <c r="E461" s="164"/>
      <c r="F461" s="173">
        <v>65983</v>
      </c>
      <c r="G461" s="159" t="s">
        <v>512</v>
      </c>
      <c r="I461" s="160">
        <v>75113.5</v>
      </c>
    </row>
    <row r="462" spans="3:9" ht="20.25" customHeight="1">
      <c r="C462" s="163"/>
      <c r="D462" s="164">
        <v>35816</v>
      </c>
      <c r="E462" s="164"/>
      <c r="F462" s="173">
        <v>65988</v>
      </c>
      <c r="G462" s="159" t="s">
        <v>3136</v>
      </c>
      <c r="I462" s="160">
        <v>466088.98</v>
      </c>
    </row>
    <row r="463" spans="3:9" ht="20.25" customHeight="1">
      <c r="C463" s="163"/>
      <c r="D463" s="164">
        <v>35816</v>
      </c>
      <c r="E463" s="164"/>
      <c r="F463" s="173">
        <v>66912</v>
      </c>
      <c r="G463" s="159" t="s">
        <v>369</v>
      </c>
      <c r="I463" s="160">
        <v>41296.99</v>
      </c>
    </row>
    <row r="464" spans="3:9" ht="20.25" customHeight="1">
      <c r="C464" s="163"/>
      <c r="D464" s="164">
        <v>35816</v>
      </c>
      <c r="E464" s="164"/>
      <c r="F464" s="173">
        <v>66913</v>
      </c>
      <c r="G464" s="159" t="s">
        <v>3125</v>
      </c>
      <c r="I464" s="160">
        <v>40025.919999999998</v>
      </c>
    </row>
    <row r="465" spans="3:9" ht="20.25" customHeight="1">
      <c r="C465" s="163"/>
      <c r="D465" s="164">
        <v>35816</v>
      </c>
      <c r="E465" s="164"/>
      <c r="F465" s="173">
        <v>66916</v>
      </c>
      <c r="G465" s="159" t="s">
        <v>3133</v>
      </c>
      <c r="I465" s="160">
        <v>84423.71</v>
      </c>
    </row>
    <row r="466" spans="3:9" ht="20.25" customHeight="1">
      <c r="C466" s="163"/>
      <c r="D466" s="164">
        <v>35816</v>
      </c>
      <c r="E466" s="164"/>
      <c r="F466" s="173">
        <v>66917</v>
      </c>
      <c r="G466" s="159" t="s">
        <v>368</v>
      </c>
      <c r="I466" s="160">
        <v>40503.49</v>
      </c>
    </row>
    <row r="467" spans="3:9" ht="20.25" customHeight="1">
      <c r="C467" s="163"/>
      <c r="D467" s="164">
        <v>35816</v>
      </c>
      <c r="E467" s="164"/>
      <c r="F467" s="173">
        <v>66918</v>
      </c>
      <c r="G467" s="159" t="s">
        <v>1448</v>
      </c>
      <c r="I467" s="160">
        <v>38226</v>
      </c>
    </row>
    <row r="468" spans="3:9" ht="20.25" customHeight="1">
      <c r="C468" s="163"/>
      <c r="D468" s="164">
        <v>35822</v>
      </c>
      <c r="E468" s="164"/>
      <c r="F468" s="173">
        <v>67598</v>
      </c>
      <c r="G468" s="159" t="s">
        <v>513</v>
      </c>
      <c r="I468" s="160">
        <v>34990.67</v>
      </c>
    </row>
    <row r="469" spans="3:9" ht="20.25" customHeight="1">
      <c r="C469" s="163"/>
      <c r="D469" s="164">
        <v>35837</v>
      </c>
      <c r="E469" s="164"/>
      <c r="F469" s="173">
        <v>65138</v>
      </c>
      <c r="G469" s="159" t="s">
        <v>514</v>
      </c>
      <c r="I469" s="160">
        <v>15996.5</v>
      </c>
    </row>
    <row r="470" spans="3:9" ht="20.25" customHeight="1">
      <c r="C470" s="163"/>
      <c r="D470" s="164">
        <v>35837</v>
      </c>
      <c r="E470" s="164"/>
      <c r="F470" s="173">
        <v>68697</v>
      </c>
      <c r="G470" s="159" t="s">
        <v>376</v>
      </c>
      <c r="I470" s="160">
        <v>5188.05</v>
      </c>
    </row>
    <row r="471" spans="3:9" ht="20.25" customHeight="1">
      <c r="C471" s="163"/>
      <c r="D471" s="164">
        <v>35843</v>
      </c>
      <c r="E471" s="164"/>
      <c r="F471" s="173">
        <v>66919</v>
      </c>
      <c r="G471" s="159" t="s">
        <v>3151</v>
      </c>
      <c r="I471" s="160">
        <v>58880.56</v>
      </c>
    </row>
    <row r="472" spans="3:9" ht="20.25" customHeight="1">
      <c r="C472" s="163"/>
      <c r="D472" s="164">
        <v>35845</v>
      </c>
      <c r="E472" s="164"/>
      <c r="F472" s="173">
        <v>65820</v>
      </c>
      <c r="G472" s="159" t="s">
        <v>515</v>
      </c>
      <c r="I472" s="160">
        <v>9416</v>
      </c>
    </row>
    <row r="473" spans="3:9" ht="20.25" customHeight="1">
      <c r="C473" s="163"/>
      <c r="D473" s="164">
        <v>35846</v>
      </c>
      <c r="E473" s="164"/>
      <c r="F473" s="173">
        <v>70484</v>
      </c>
      <c r="G473" s="159" t="s">
        <v>3153</v>
      </c>
      <c r="I473" s="160">
        <v>14200.76</v>
      </c>
    </row>
    <row r="474" spans="3:9" ht="20.25" customHeight="1">
      <c r="C474" s="163"/>
      <c r="D474" s="164">
        <v>35857</v>
      </c>
      <c r="E474" s="164"/>
      <c r="F474" s="173">
        <v>62878</v>
      </c>
      <c r="G474" s="159" t="s">
        <v>516</v>
      </c>
      <c r="I474" s="160">
        <v>211102</v>
      </c>
    </row>
    <row r="475" spans="3:9" ht="20.25" customHeight="1">
      <c r="C475" s="163"/>
      <c r="D475" s="164">
        <v>35857</v>
      </c>
      <c r="E475" s="164"/>
      <c r="F475" s="173">
        <v>65148</v>
      </c>
      <c r="G475" s="159" t="s">
        <v>635</v>
      </c>
      <c r="I475" s="160">
        <v>5339.3</v>
      </c>
    </row>
    <row r="476" spans="3:9" ht="20.25" customHeight="1">
      <c r="C476" s="163"/>
      <c r="D476" s="164">
        <v>35857</v>
      </c>
      <c r="E476" s="164"/>
      <c r="F476" s="173">
        <v>67612</v>
      </c>
      <c r="G476" s="159" t="s">
        <v>636</v>
      </c>
      <c r="I476" s="160">
        <v>19786.240000000002</v>
      </c>
    </row>
    <row r="477" spans="3:9" ht="20.25" customHeight="1">
      <c r="C477" s="163"/>
      <c r="D477" s="164">
        <v>35867</v>
      </c>
      <c r="E477" s="164"/>
      <c r="F477" s="173">
        <v>66922</v>
      </c>
      <c r="G477" s="159" t="s">
        <v>648</v>
      </c>
      <c r="I477" s="160">
        <v>113396</v>
      </c>
    </row>
    <row r="478" spans="3:9" ht="20.25" customHeight="1">
      <c r="C478" s="163"/>
      <c r="D478" s="164">
        <v>35870</v>
      </c>
      <c r="E478" s="164"/>
      <c r="F478" s="173">
        <v>69394</v>
      </c>
      <c r="G478" s="159" t="s">
        <v>517</v>
      </c>
      <c r="I478" s="160">
        <v>174935.66</v>
      </c>
    </row>
    <row r="479" spans="3:9" ht="20.25" customHeight="1">
      <c r="C479" s="163"/>
      <c r="D479" s="164">
        <v>35874</v>
      </c>
      <c r="E479" s="164"/>
      <c r="F479" s="173">
        <v>63557</v>
      </c>
      <c r="G479" s="159" t="s">
        <v>650</v>
      </c>
      <c r="I479" s="160">
        <v>10683.95</v>
      </c>
    </row>
    <row r="480" spans="3:9" ht="20.25" customHeight="1">
      <c r="C480" s="163"/>
      <c r="D480" s="164">
        <v>35874</v>
      </c>
      <c r="E480" s="164"/>
      <c r="F480" s="173">
        <v>65819</v>
      </c>
      <c r="G480" s="159" t="s">
        <v>649</v>
      </c>
      <c r="I480" s="160">
        <v>2200.12</v>
      </c>
    </row>
    <row r="481" spans="3:9" ht="20.25" customHeight="1">
      <c r="C481" s="163"/>
      <c r="D481" s="164">
        <v>35878</v>
      </c>
      <c r="E481" s="164"/>
      <c r="F481" s="173">
        <v>63558</v>
      </c>
      <c r="G481" s="159" t="s">
        <v>655</v>
      </c>
      <c r="I481" s="160">
        <v>4712.28</v>
      </c>
    </row>
    <row r="482" spans="3:9" ht="20.25" customHeight="1">
      <c r="C482" s="163"/>
      <c r="D482" s="164">
        <v>35878</v>
      </c>
      <c r="E482" s="164"/>
      <c r="F482" s="173">
        <v>64239</v>
      </c>
      <c r="G482" s="159" t="s">
        <v>657</v>
      </c>
      <c r="I482" s="160">
        <v>7659.39</v>
      </c>
    </row>
    <row r="483" spans="3:9" ht="20.25" customHeight="1">
      <c r="C483" s="163"/>
      <c r="D483" s="164">
        <v>35878</v>
      </c>
      <c r="E483" s="164"/>
      <c r="F483" s="173">
        <v>70485</v>
      </c>
      <c r="G483" s="159" t="s">
        <v>656</v>
      </c>
      <c r="I483" s="160">
        <v>6382.44</v>
      </c>
    </row>
    <row r="484" spans="3:9" ht="20.25" customHeight="1">
      <c r="C484" s="163"/>
      <c r="D484" s="164">
        <v>35880</v>
      </c>
      <c r="E484" s="164"/>
      <c r="F484" s="173">
        <v>65999</v>
      </c>
      <c r="G484" s="159" t="s">
        <v>658</v>
      </c>
      <c r="I484" s="160">
        <v>3444.02</v>
      </c>
    </row>
    <row r="485" spans="3:9" ht="20.25" customHeight="1">
      <c r="C485" s="163"/>
      <c r="D485" s="164">
        <v>35884</v>
      </c>
      <c r="E485" s="164"/>
      <c r="F485" s="173">
        <v>65817</v>
      </c>
      <c r="G485" s="159" t="s">
        <v>518</v>
      </c>
      <c r="I485" s="160">
        <v>14091</v>
      </c>
    </row>
    <row r="486" spans="3:9" ht="20.25" customHeight="1">
      <c r="C486" s="163"/>
      <c r="D486" s="164">
        <v>35885</v>
      </c>
      <c r="E486" s="164"/>
      <c r="F486" s="173">
        <v>63561</v>
      </c>
      <c r="G486" s="159" t="s">
        <v>520</v>
      </c>
      <c r="I486" s="160">
        <v>4761.5</v>
      </c>
    </row>
    <row r="487" spans="3:9" ht="20.25" customHeight="1">
      <c r="C487" s="163"/>
      <c r="D487" s="164">
        <v>35888</v>
      </c>
      <c r="E487" s="164"/>
      <c r="F487" s="173">
        <v>61766</v>
      </c>
      <c r="G487" s="159" t="s">
        <v>664</v>
      </c>
      <c r="I487" s="160">
        <v>9750.5499999999993</v>
      </c>
    </row>
    <row r="488" spans="3:9" ht="20.25" customHeight="1">
      <c r="C488" s="163"/>
      <c r="D488" s="164">
        <v>35892</v>
      </c>
      <c r="E488" s="164"/>
      <c r="F488" s="173">
        <v>65816</v>
      </c>
      <c r="G488" s="159" t="s">
        <v>521</v>
      </c>
      <c r="I488" s="160">
        <v>3386.55</v>
      </c>
    </row>
    <row r="489" spans="3:9" ht="20.25" customHeight="1">
      <c r="C489" s="163"/>
      <c r="D489" s="164">
        <v>35892</v>
      </c>
      <c r="E489" s="164"/>
      <c r="F489" s="173">
        <v>65146</v>
      </c>
      <c r="G489" s="159" t="s">
        <v>1573</v>
      </c>
      <c r="I489" s="160">
        <v>12282.66</v>
      </c>
    </row>
    <row r="490" spans="3:9" ht="20.25" customHeight="1">
      <c r="C490" s="163"/>
      <c r="D490" s="164">
        <v>35893</v>
      </c>
      <c r="E490" s="164"/>
      <c r="F490" s="173">
        <v>63559</v>
      </c>
      <c r="G490" s="159" t="s">
        <v>668</v>
      </c>
      <c r="I490" s="160">
        <v>19614.43</v>
      </c>
    </row>
    <row r="491" spans="3:9" ht="20.25" customHeight="1">
      <c r="C491" s="163"/>
      <c r="D491" s="164">
        <v>35898</v>
      </c>
      <c r="E491" s="164"/>
      <c r="F491" s="173">
        <v>61765</v>
      </c>
      <c r="G491" s="159" t="s">
        <v>670</v>
      </c>
      <c r="I491" s="160">
        <v>11561.78</v>
      </c>
    </row>
    <row r="492" spans="3:9" ht="20.25" customHeight="1">
      <c r="C492" s="163"/>
      <c r="D492" s="164">
        <v>35898</v>
      </c>
      <c r="E492" s="164"/>
      <c r="F492" s="173">
        <v>63571</v>
      </c>
      <c r="G492" s="159" t="s">
        <v>1574</v>
      </c>
      <c r="I492" s="160">
        <v>3196.1</v>
      </c>
    </row>
    <row r="493" spans="3:9" ht="20.25" customHeight="1">
      <c r="C493" s="163"/>
      <c r="D493" s="164">
        <v>35913</v>
      </c>
      <c r="E493" s="164"/>
      <c r="F493" s="173">
        <v>61764</v>
      </c>
      <c r="G493" s="159" t="s">
        <v>2398</v>
      </c>
      <c r="I493" s="160">
        <v>19931.29</v>
      </c>
    </row>
    <row r="494" spans="3:9" ht="20.25" customHeight="1">
      <c r="C494" s="163"/>
      <c r="D494" s="164">
        <v>35922</v>
      </c>
      <c r="E494" s="164"/>
      <c r="F494" s="173">
        <v>61756</v>
      </c>
      <c r="G494" s="159" t="s">
        <v>1524</v>
      </c>
      <c r="I494" s="160">
        <v>57251.11</v>
      </c>
    </row>
    <row r="495" spans="3:9" ht="20.25" customHeight="1">
      <c r="C495" s="163"/>
      <c r="D495" s="164">
        <v>35929</v>
      </c>
      <c r="E495" s="164"/>
      <c r="F495" s="173">
        <v>64237</v>
      </c>
      <c r="G495" s="159" t="s">
        <v>1525</v>
      </c>
      <c r="I495" s="160">
        <v>5980.13</v>
      </c>
    </row>
    <row r="496" spans="3:9" ht="20.25" customHeight="1">
      <c r="C496" s="163"/>
      <c r="D496" s="164">
        <v>35947</v>
      </c>
      <c r="E496" s="164"/>
      <c r="F496" s="173">
        <v>62902</v>
      </c>
      <c r="G496" s="159" t="s">
        <v>523</v>
      </c>
      <c r="I496" s="160">
        <v>21151.43</v>
      </c>
    </row>
    <row r="497" spans="3:9" ht="20.25" customHeight="1">
      <c r="C497" s="163"/>
      <c r="D497" s="164">
        <v>35947</v>
      </c>
      <c r="E497" s="164"/>
      <c r="F497" s="173">
        <v>62903</v>
      </c>
      <c r="G497" s="159" t="s">
        <v>3626</v>
      </c>
      <c r="I497" s="160">
        <v>19029.669999999998</v>
      </c>
    </row>
    <row r="498" spans="3:9" ht="20.25" customHeight="1">
      <c r="C498" s="163"/>
      <c r="D498" s="164">
        <v>35947</v>
      </c>
      <c r="E498" s="164"/>
      <c r="F498" s="173">
        <v>62904</v>
      </c>
      <c r="G498" s="159" t="s">
        <v>522</v>
      </c>
      <c r="I498" s="160">
        <v>15004.78</v>
      </c>
    </row>
    <row r="499" spans="3:9" ht="20.25" customHeight="1">
      <c r="C499" s="163"/>
      <c r="D499" s="164">
        <v>35947</v>
      </c>
      <c r="E499" s="164"/>
      <c r="F499" s="173">
        <v>62905</v>
      </c>
      <c r="G499" s="159" t="s">
        <v>1533</v>
      </c>
      <c r="I499" s="160">
        <v>7881.35</v>
      </c>
    </row>
    <row r="500" spans="3:9" ht="20.25" customHeight="1">
      <c r="C500" s="163"/>
      <c r="D500" s="164">
        <v>35947</v>
      </c>
      <c r="E500" s="164"/>
      <c r="F500" s="173">
        <v>63576</v>
      </c>
      <c r="G500" s="159" t="s">
        <v>3619</v>
      </c>
      <c r="I500" s="160">
        <v>12745.95</v>
      </c>
    </row>
    <row r="501" spans="3:9" ht="20.25" customHeight="1">
      <c r="C501" s="163"/>
      <c r="D501" s="164">
        <v>35947</v>
      </c>
      <c r="E501" s="164"/>
      <c r="F501" s="173">
        <v>64512</v>
      </c>
      <c r="G501" s="159" t="s">
        <v>116</v>
      </c>
      <c r="I501" s="160">
        <v>45410.559999999998</v>
      </c>
    </row>
    <row r="502" spans="3:9" ht="20.25" customHeight="1">
      <c r="C502" s="163"/>
      <c r="D502" s="164">
        <v>35947</v>
      </c>
      <c r="E502" s="164"/>
      <c r="F502" s="173">
        <v>65161</v>
      </c>
      <c r="G502" s="159" t="s">
        <v>524</v>
      </c>
      <c r="I502" s="160">
        <v>90620.17</v>
      </c>
    </row>
    <row r="503" spans="3:9" ht="20.25" customHeight="1">
      <c r="C503" s="163"/>
      <c r="D503" s="164">
        <v>35947</v>
      </c>
      <c r="E503" s="164"/>
      <c r="F503" s="173">
        <v>67622</v>
      </c>
      <c r="G503" s="159" t="s">
        <v>1536</v>
      </c>
      <c r="I503" s="160">
        <v>8950.68</v>
      </c>
    </row>
    <row r="504" spans="3:9" ht="20.25" customHeight="1">
      <c r="C504" s="163"/>
      <c r="D504" s="164">
        <v>35965</v>
      </c>
      <c r="E504" s="164"/>
      <c r="F504" s="173">
        <v>65156</v>
      </c>
      <c r="G504" s="159" t="s">
        <v>124</v>
      </c>
      <c r="I504" s="160">
        <v>18879.810000000001</v>
      </c>
    </row>
    <row r="505" spans="3:9" ht="20.25" customHeight="1">
      <c r="C505" s="163"/>
      <c r="D505" s="164">
        <v>35971</v>
      </c>
      <c r="E505" s="164"/>
      <c r="F505" s="173">
        <v>65168</v>
      </c>
      <c r="G505" s="159" t="s">
        <v>125</v>
      </c>
      <c r="I505" s="160">
        <v>4814.43</v>
      </c>
    </row>
    <row r="506" spans="3:9" ht="20.25" customHeight="1">
      <c r="C506" s="163"/>
      <c r="D506" s="164">
        <v>36024</v>
      </c>
      <c r="E506" s="164"/>
      <c r="F506" s="173">
        <v>63577</v>
      </c>
      <c r="G506" s="159" t="s">
        <v>129</v>
      </c>
      <c r="I506" s="160">
        <v>4846.45</v>
      </c>
    </row>
    <row r="507" spans="3:9" ht="20.25" customHeight="1">
      <c r="C507" s="163"/>
      <c r="D507" s="164">
        <v>36028</v>
      </c>
      <c r="E507" s="164"/>
      <c r="F507" s="173">
        <v>65341</v>
      </c>
      <c r="G507" s="159" t="s">
        <v>132</v>
      </c>
      <c r="I507" s="160">
        <v>131189.03</v>
      </c>
    </row>
    <row r="508" spans="3:9" ht="20.25" customHeight="1">
      <c r="C508" s="163"/>
      <c r="D508" s="164">
        <v>36040</v>
      </c>
      <c r="E508" s="164"/>
      <c r="F508" s="173">
        <v>67111</v>
      </c>
      <c r="G508" s="159" t="s">
        <v>137</v>
      </c>
      <c r="I508" s="160">
        <v>9173.6</v>
      </c>
    </row>
    <row r="509" spans="3:9" ht="20.25" customHeight="1">
      <c r="C509" s="163"/>
      <c r="D509" s="164">
        <v>36040</v>
      </c>
      <c r="E509" s="164"/>
      <c r="F509" s="173">
        <v>67114</v>
      </c>
      <c r="G509" s="159" t="s">
        <v>525</v>
      </c>
      <c r="I509" s="160">
        <v>8483.5</v>
      </c>
    </row>
    <row r="510" spans="3:9" ht="20.25" customHeight="1">
      <c r="C510" s="163"/>
      <c r="D510" s="164">
        <v>36040</v>
      </c>
      <c r="E510" s="164"/>
      <c r="F510" s="173">
        <v>67115</v>
      </c>
      <c r="G510" s="159" t="s">
        <v>138</v>
      </c>
      <c r="I510" s="160">
        <v>27755</v>
      </c>
    </row>
    <row r="511" spans="3:9" ht="20.25" customHeight="1">
      <c r="C511" s="163"/>
      <c r="D511" s="164">
        <v>36054</v>
      </c>
      <c r="E511" s="164"/>
      <c r="F511" s="173">
        <v>66017</v>
      </c>
      <c r="G511" s="159" t="s">
        <v>1493</v>
      </c>
      <c r="I511" s="160">
        <v>46825.63</v>
      </c>
    </row>
    <row r="512" spans="3:9" ht="20.25" customHeight="1">
      <c r="C512" s="163"/>
      <c r="D512" s="164">
        <v>36055</v>
      </c>
      <c r="E512" s="164"/>
      <c r="F512" s="173">
        <v>67110</v>
      </c>
      <c r="G512" s="159" t="s">
        <v>526</v>
      </c>
      <c r="I512" s="160">
        <v>277036.86</v>
      </c>
    </row>
    <row r="513" spans="3:9" ht="20.25" customHeight="1">
      <c r="C513" s="163"/>
      <c r="D513" s="164">
        <v>36067</v>
      </c>
      <c r="E513" s="164"/>
      <c r="F513" s="173">
        <v>65342</v>
      </c>
      <c r="G513" s="159" t="s">
        <v>527</v>
      </c>
      <c r="I513" s="160">
        <v>61330.87</v>
      </c>
    </row>
    <row r="514" spans="3:9" ht="20.25" customHeight="1">
      <c r="C514" s="163"/>
      <c r="D514" s="164">
        <v>36068</v>
      </c>
      <c r="E514" s="164"/>
      <c r="F514" s="173">
        <v>66022</v>
      </c>
      <c r="G514" s="159" t="s">
        <v>1496</v>
      </c>
      <c r="I514" s="160">
        <v>136056.53</v>
      </c>
    </row>
    <row r="515" spans="3:9" ht="20.25" customHeight="1">
      <c r="C515" s="163"/>
      <c r="D515" s="164">
        <v>36070</v>
      </c>
      <c r="E515" s="164"/>
      <c r="F515" s="173">
        <v>63578</v>
      </c>
      <c r="G515" s="159" t="s">
        <v>151</v>
      </c>
      <c r="I515" s="160">
        <v>16055.21</v>
      </c>
    </row>
    <row r="516" spans="3:9" ht="20.25" customHeight="1">
      <c r="C516" s="163"/>
      <c r="D516" s="164">
        <v>36070</v>
      </c>
      <c r="E516" s="164"/>
      <c r="F516" s="173">
        <v>66948</v>
      </c>
      <c r="G516" s="159" t="s">
        <v>150</v>
      </c>
      <c r="I516" s="160">
        <v>11240.78</v>
      </c>
    </row>
    <row r="517" spans="3:9" ht="20.25" customHeight="1">
      <c r="C517" s="163"/>
      <c r="D517" s="164">
        <v>36088</v>
      </c>
      <c r="E517" s="164"/>
      <c r="F517" s="173">
        <v>66013</v>
      </c>
      <c r="G517" s="159" t="s">
        <v>154</v>
      </c>
      <c r="I517" s="160">
        <v>10686.74</v>
      </c>
    </row>
    <row r="518" spans="3:9" ht="20.25" customHeight="1">
      <c r="C518" s="163"/>
      <c r="D518" s="164">
        <v>36103</v>
      </c>
      <c r="E518" s="164"/>
      <c r="F518" s="173">
        <v>66023</v>
      </c>
      <c r="G518" s="159" t="s">
        <v>157</v>
      </c>
      <c r="I518" s="160">
        <v>50610.92</v>
      </c>
    </row>
    <row r="519" spans="3:9" ht="20.25" customHeight="1">
      <c r="C519" s="163"/>
      <c r="D519" s="164">
        <v>36112</v>
      </c>
      <c r="E519" s="164"/>
      <c r="F519" s="173">
        <v>66856</v>
      </c>
      <c r="G519" s="159" t="s">
        <v>2355</v>
      </c>
      <c r="I519" s="160">
        <v>209291.51</v>
      </c>
    </row>
    <row r="520" spans="3:9" ht="20.25" customHeight="1">
      <c r="C520" s="163"/>
      <c r="D520" s="164">
        <v>36131</v>
      </c>
      <c r="E520" s="164"/>
      <c r="F520" s="173">
        <v>62901</v>
      </c>
      <c r="G520" s="159" t="s">
        <v>165</v>
      </c>
      <c r="I520" s="160">
        <v>44993.01</v>
      </c>
    </row>
    <row r="521" spans="3:9" ht="20.25" customHeight="1">
      <c r="C521" s="163"/>
      <c r="D521" s="164">
        <v>36143</v>
      </c>
      <c r="E521" s="164"/>
      <c r="F521" s="173">
        <v>69421</v>
      </c>
      <c r="G521" s="159" t="s">
        <v>167</v>
      </c>
      <c r="I521" s="160">
        <v>5159.76</v>
      </c>
    </row>
    <row r="522" spans="3:9" ht="20.25" customHeight="1">
      <c r="C522" s="163"/>
      <c r="D522" s="164">
        <v>36147</v>
      </c>
      <c r="E522" s="164"/>
      <c r="F522" s="173">
        <v>66955</v>
      </c>
      <c r="G522" s="159" t="s">
        <v>172</v>
      </c>
      <c r="I522" s="160">
        <v>8542</v>
      </c>
    </row>
    <row r="523" spans="3:9" ht="20.25" customHeight="1">
      <c r="C523" s="163"/>
      <c r="D523" s="164">
        <v>36147</v>
      </c>
      <c r="E523" s="164"/>
      <c r="F523" s="173">
        <v>66956</v>
      </c>
      <c r="G523" s="159" t="s">
        <v>173</v>
      </c>
      <c r="I523" s="160">
        <v>13667</v>
      </c>
    </row>
    <row r="524" spans="3:9" ht="20.25" customHeight="1">
      <c r="C524" s="163"/>
      <c r="D524" s="164">
        <v>36164</v>
      </c>
      <c r="E524" s="164"/>
      <c r="F524" s="173">
        <v>63589</v>
      </c>
      <c r="G524" s="159" t="s">
        <v>1723</v>
      </c>
      <c r="I524" s="160">
        <v>19615.310000000001</v>
      </c>
    </row>
    <row r="525" spans="3:9" ht="20.25" customHeight="1">
      <c r="C525" s="163"/>
      <c r="D525" s="164">
        <v>36192</v>
      </c>
      <c r="E525" s="164"/>
      <c r="F525" s="173">
        <v>64518</v>
      </c>
      <c r="G525" s="159" t="s">
        <v>1733</v>
      </c>
      <c r="I525" s="160">
        <v>39217.760000000002</v>
      </c>
    </row>
    <row r="526" spans="3:9" ht="20.25" customHeight="1">
      <c r="C526" s="163"/>
      <c r="D526" s="164">
        <v>36201</v>
      </c>
      <c r="E526" s="164"/>
      <c r="F526" s="173">
        <v>68720</v>
      </c>
      <c r="G526" s="159" t="s">
        <v>528</v>
      </c>
      <c r="I526" s="160">
        <v>65609.759999999995</v>
      </c>
    </row>
    <row r="527" spans="3:9" ht="20.25" customHeight="1">
      <c r="C527" s="163"/>
      <c r="D527" s="164">
        <v>36207</v>
      </c>
      <c r="E527" s="164"/>
      <c r="F527" s="173">
        <v>69420</v>
      </c>
      <c r="G527" s="159" t="s">
        <v>1736</v>
      </c>
      <c r="I527" s="160">
        <v>4846.45</v>
      </c>
    </row>
    <row r="528" spans="3:9" ht="20.25" customHeight="1">
      <c r="C528" s="163"/>
      <c r="D528" s="164">
        <v>36217</v>
      </c>
      <c r="E528" s="164"/>
      <c r="F528" s="173">
        <v>61788</v>
      </c>
      <c r="G528" s="159" t="s">
        <v>1323</v>
      </c>
      <c r="I528" s="160">
        <v>8173.85</v>
      </c>
    </row>
    <row r="529" spans="3:9" ht="20.25" customHeight="1">
      <c r="C529" s="163"/>
      <c r="D529" s="164">
        <v>36217</v>
      </c>
      <c r="E529" s="164"/>
      <c r="F529" s="173">
        <v>63597</v>
      </c>
      <c r="G529" s="159" t="s">
        <v>1739</v>
      </c>
      <c r="I529" s="160">
        <v>6340.62</v>
      </c>
    </row>
    <row r="530" spans="3:9" ht="20.25" customHeight="1">
      <c r="C530" s="163"/>
      <c r="D530" s="164">
        <v>36228</v>
      </c>
      <c r="E530" s="164"/>
      <c r="F530" s="173">
        <v>69417</v>
      </c>
      <c r="G530" s="159" t="s">
        <v>1324</v>
      </c>
      <c r="I530" s="160">
        <v>503772.58</v>
      </c>
    </row>
    <row r="531" spans="3:9" ht="20.25" customHeight="1">
      <c r="C531" s="163"/>
      <c r="D531" s="164">
        <v>36230</v>
      </c>
      <c r="E531" s="164"/>
      <c r="F531" s="173">
        <v>67635</v>
      </c>
      <c r="G531" s="159" t="s">
        <v>1325</v>
      </c>
      <c r="I531" s="160">
        <v>79299.360000000001</v>
      </c>
    </row>
    <row r="532" spans="3:9" ht="20.25" customHeight="1">
      <c r="C532" s="163"/>
      <c r="D532" s="164">
        <v>36234</v>
      </c>
      <c r="E532" s="164"/>
      <c r="F532" s="173">
        <v>67636</v>
      </c>
      <c r="G532" s="159" t="s">
        <v>1326</v>
      </c>
      <c r="I532" s="160">
        <v>53508.5</v>
      </c>
    </row>
    <row r="533" spans="3:9" ht="20.25" customHeight="1">
      <c r="C533" s="163"/>
      <c r="D533" s="164">
        <v>36234</v>
      </c>
      <c r="E533" s="164"/>
      <c r="F533" s="173">
        <v>65354</v>
      </c>
      <c r="G533" s="159" t="s">
        <v>2393</v>
      </c>
      <c r="I533" s="160">
        <v>5657.75</v>
      </c>
    </row>
    <row r="534" spans="3:9" ht="20.25" customHeight="1">
      <c r="C534" s="163"/>
      <c r="D534" s="164">
        <v>36242</v>
      </c>
      <c r="E534" s="164"/>
      <c r="F534" s="173">
        <v>68724</v>
      </c>
      <c r="G534" s="159" t="s">
        <v>1327</v>
      </c>
      <c r="I534" s="160">
        <v>36489.129999999997</v>
      </c>
    </row>
    <row r="535" spans="3:9" ht="20.25" customHeight="1">
      <c r="C535" s="163"/>
      <c r="D535" s="164">
        <v>36255</v>
      </c>
      <c r="E535" s="164"/>
      <c r="F535" s="173">
        <v>61785</v>
      </c>
      <c r="G535" s="159" t="s">
        <v>1473</v>
      </c>
      <c r="I535" s="160">
        <v>19162.7</v>
      </c>
    </row>
    <row r="536" spans="3:9" ht="20.25" customHeight="1">
      <c r="C536" s="163"/>
      <c r="D536" s="164">
        <v>36255</v>
      </c>
      <c r="E536" s="164"/>
      <c r="F536" s="173">
        <v>61786</v>
      </c>
      <c r="G536" s="159" t="s">
        <v>1472</v>
      </c>
      <c r="I536" s="160">
        <v>10850.43</v>
      </c>
    </row>
    <row r="537" spans="3:9" ht="20.25" customHeight="1">
      <c r="C537" s="163"/>
      <c r="D537" s="164">
        <v>36257</v>
      </c>
      <c r="E537" s="164"/>
      <c r="F537" s="173">
        <v>61792</v>
      </c>
      <c r="G537" s="159" t="s">
        <v>1474</v>
      </c>
      <c r="I537" s="160">
        <v>5124</v>
      </c>
    </row>
    <row r="538" spans="3:9" ht="20.25" customHeight="1">
      <c r="C538" s="163"/>
      <c r="D538" s="164">
        <v>36262</v>
      </c>
      <c r="E538" s="164"/>
      <c r="F538" s="173">
        <v>61795</v>
      </c>
      <c r="G538" s="159" t="s">
        <v>1475</v>
      </c>
      <c r="I538" s="160">
        <v>22719.59</v>
      </c>
    </row>
    <row r="539" spans="3:9" ht="20.25" customHeight="1">
      <c r="C539" s="163"/>
      <c r="D539" s="164">
        <v>36263</v>
      </c>
      <c r="E539" s="164"/>
      <c r="F539" s="173">
        <v>61784</v>
      </c>
      <c r="G539" s="159" t="s">
        <v>1476</v>
      </c>
      <c r="I539" s="160">
        <v>10521.82</v>
      </c>
    </row>
    <row r="540" spans="3:9" ht="20.25" customHeight="1">
      <c r="C540" s="163"/>
      <c r="D540" s="164">
        <v>36264</v>
      </c>
      <c r="E540" s="164"/>
      <c r="F540" s="173">
        <v>67821</v>
      </c>
      <c r="G540" s="159" t="s">
        <v>1760</v>
      </c>
      <c r="I540" s="160">
        <v>78200</v>
      </c>
    </row>
    <row r="541" spans="3:9" ht="20.25" customHeight="1">
      <c r="C541" s="163"/>
      <c r="D541" s="164">
        <v>36264</v>
      </c>
      <c r="E541" s="164"/>
      <c r="F541" s="173">
        <v>67823</v>
      </c>
      <c r="G541" s="159" t="s">
        <v>1761</v>
      </c>
      <c r="I541" s="160">
        <v>82186.740000000005</v>
      </c>
    </row>
    <row r="542" spans="3:9" ht="20.25" customHeight="1">
      <c r="C542" s="163"/>
      <c r="D542" s="164">
        <v>36280</v>
      </c>
      <c r="E542" s="164"/>
      <c r="F542" s="173">
        <v>62923</v>
      </c>
      <c r="G542" s="159" t="s">
        <v>2843</v>
      </c>
      <c r="I542" s="160">
        <v>159818.60999999999</v>
      </c>
    </row>
    <row r="543" spans="3:9" ht="20.25" customHeight="1">
      <c r="C543" s="163"/>
      <c r="D543" s="164">
        <v>36285</v>
      </c>
      <c r="E543" s="164"/>
      <c r="F543" s="173">
        <v>67820</v>
      </c>
      <c r="G543" s="159" t="s">
        <v>2844</v>
      </c>
      <c r="I543" s="160">
        <v>45600.01</v>
      </c>
    </row>
    <row r="544" spans="3:9" ht="20.25" customHeight="1">
      <c r="C544" s="163"/>
      <c r="D544" s="164">
        <v>36285</v>
      </c>
      <c r="E544" s="164"/>
      <c r="F544" s="173">
        <v>67826</v>
      </c>
      <c r="G544" s="159" t="s">
        <v>3128</v>
      </c>
      <c r="I544" s="160">
        <v>319984.75</v>
      </c>
    </row>
    <row r="545" spans="3:9" ht="20.25" customHeight="1">
      <c r="C545" s="163"/>
      <c r="D545" s="164">
        <v>36312</v>
      </c>
      <c r="E545" s="164"/>
      <c r="F545" s="173">
        <v>60184</v>
      </c>
      <c r="G545" s="159" t="s">
        <v>1211</v>
      </c>
      <c r="I545" s="160">
        <v>4196.34</v>
      </c>
    </row>
    <row r="546" spans="3:9" ht="20.25" customHeight="1">
      <c r="C546" s="163"/>
      <c r="D546" s="164">
        <v>36312</v>
      </c>
      <c r="E546" s="164"/>
      <c r="F546" s="173">
        <v>66487</v>
      </c>
      <c r="G546" s="159" t="s">
        <v>1227</v>
      </c>
      <c r="I546" s="160">
        <v>18778.25</v>
      </c>
    </row>
    <row r="547" spans="3:9" ht="20.25" customHeight="1">
      <c r="C547" s="163"/>
      <c r="D547" s="164">
        <v>36312</v>
      </c>
      <c r="E547" s="164"/>
      <c r="F547" s="173">
        <v>66488</v>
      </c>
      <c r="G547" s="159" t="s">
        <v>1230</v>
      </c>
      <c r="I547" s="160">
        <v>20671.61</v>
      </c>
    </row>
    <row r="548" spans="3:9" ht="20.25" customHeight="1">
      <c r="C548" s="163"/>
      <c r="D548" s="164">
        <v>36312</v>
      </c>
      <c r="E548" s="164"/>
      <c r="F548" s="173">
        <v>67155</v>
      </c>
      <c r="G548" s="159" t="s">
        <v>1223</v>
      </c>
      <c r="I548" s="160">
        <v>14261.8</v>
      </c>
    </row>
    <row r="549" spans="3:9" ht="20.25" customHeight="1">
      <c r="C549" s="163"/>
      <c r="D549" s="164">
        <v>36312</v>
      </c>
      <c r="E549" s="164"/>
      <c r="F549" s="173">
        <v>67159</v>
      </c>
      <c r="G549" s="159" t="s">
        <v>1229</v>
      </c>
      <c r="I549" s="160">
        <v>19508.560000000001</v>
      </c>
    </row>
    <row r="550" spans="3:9" ht="20.25" customHeight="1">
      <c r="C550" s="163"/>
      <c r="D550" s="164">
        <v>36312</v>
      </c>
      <c r="E550" s="164"/>
      <c r="F550" s="173">
        <v>67162</v>
      </c>
      <c r="G550" s="159" t="s">
        <v>1224</v>
      </c>
      <c r="I550" s="160">
        <v>14391.5</v>
      </c>
    </row>
    <row r="551" spans="3:9" ht="20.25" customHeight="1">
      <c r="C551" s="163"/>
      <c r="D551" s="164">
        <v>36312</v>
      </c>
      <c r="E551" s="164"/>
      <c r="F551" s="173">
        <v>60189</v>
      </c>
      <c r="G551" s="159" t="s">
        <v>321</v>
      </c>
      <c r="I551" s="160">
        <v>17107.759999999998</v>
      </c>
    </row>
    <row r="552" spans="3:9" ht="20.25" customHeight="1">
      <c r="C552" s="163"/>
      <c r="D552" s="164">
        <v>36312</v>
      </c>
      <c r="E552" s="164"/>
      <c r="F552" s="173">
        <v>60190</v>
      </c>
      <c r="G552" s="159" t="s">
        <v>321</v>
      </c>
      <c r="I552" s="160">
        <v>13906.32</v>
      </c>
    </row>
    <row r="553" spans="3:9" ht="20.25" customHeight="1">
      <c r="C553" s="163"/>
      <c r="D553" s="164">
        <v>36315</v>
      </c>
      <c r="E553" s="164"/>
      <c r="F553" s="173">
        <v>66968</v>
      </c>
      <c r="G553" s="159" t="s">
        <v>1232</v>
      </c>
      <c r="I553" s="160">
        <v>48654.23</v>
      </c>
    </row>
    <row r="554" spans="3:9" ht="20.25" customHeight="1">
      <c r="C554" s="163"/>
      <c r="D554" s="164">
        <v>36335</v>
      </c>
      <c r="E554" s="164"/>
      <c r="F554" s="173">
        <v>68755</v>
      </c>
      <c r="G554" s="159" t="s">
        <v>1234</v>
      </c>
      <c r="I554" s="160">
        <v>8894.6200000000008</v>
      </c>
    </row>
    <row r="555" spans="3:9" ht="20.25" customHeight="1">
      <c r="C555" s="163"/>
      <c r="D555" s="164">
        <v>36336</v>
      </c>
      <c r="E555" s="164"/>
      <c r="F555" s="173">
        <v>65217</v>
      </c>
      <c r="G555" s="159" t="s">
        <v>1236</v>
      </c>
      <c r="I555" s="160">
        <v>4814.43</v>
      </c>
    </row>
    <row r="556" spans="3:9" ht="20.25" customHeight="1">
      <c r="C556" s="163"/>
      <c r="D556" s="164">
        <v>36341</v>
      </c>
      <c r="E556" s="164"/>
      <c r="F556" s="173">
        <v>66292</v>
      </c>
      <c r="G556" s="159" t="s">
        <v>2846</v>
      </c>
      <c r="I556" s="160">
        <v>18776.09</v>
      </c>
    </row>
    <row r="557" spans="3:9" ht="20.25" customHeight="1">
      <c r="C557" s="163"/>
      <c r="D557" s="164">
        <v>36341</v>
      </c>
      <c r="E557" s="164"/>
      <c r="F557" s="173">
        <v>66293</v>
      </c>
      <c r="G557" s="159" t="s">
        <v>2845</v>
      </c>
      <c r="I557" s="160">
        <v>11610.67</v>
      </c>
    </row>
    <row r="558" spans="3:9" ht="20.25" customHeight="1">
      <c r="C558" s="163"/>
      <c r="D558" s="164">
        <v>36341</v>
      </c>
      <c r="E558" s="164"/>
      <c r="F558" s="173">
        <v>68076</v>
      </c>
      <c r="G558" s="159" t="s">
        <v>1237</v>
      </c>
      <c r="I558" s="160">
        <v>7120</v>
      </c>
    </row>
    <row r="559" spans="3:9" ht="20.25" customHeight="1">
      <c r="C559" s="163"/>
      <c r="D559" s="164">
        <v>36361</v>
      </c>
      <c r="E559" s="164"/>
      <c r="F559" s="173">
        <v>65362</v>
      </c>
      <c r="G559" s="159" t="s">
        <v>365</v>
      </c>
      <c r="I559" s="160">
        <v>42936.32</v>
      </c>
    </row>
    <row r="560" spans="3:9" ht="20.25" customHeight="1">
      <c r="C560" s="163"/>
      <c r="D560" s="164">
        <v>36377</v>
      </c>
      <c r="E560" s="164"/>
      <c r="F560" s="173">
        <v>61800</v>
      </c>
      <c r="G560" s="159" t="s">
        <v>2847</v>
      </c>
      <c r="I560" s="160">
        <v>50000</v>
      </c>
    </row>
    <row r="561" spans="3:9" ht="20.25" customHeight="1">
      <c r="C561" s="163"/>
      <c r="D561" s="164">
        <v>36382</v>
      </c>
      <c r="E561" s="164"/>
      <c r="F561" s="173">
        <v>64738</v>
      </c>
      <c r="G561" s="159" t="s">
        <v>1004</v>
      </c>
      <c r="I561" s="160">
        <v>15077.86</v>
      </c>
    </row>
    <row r="562" spans="3:9" ht="20.25" customHeight="1">
      <c r="C562" s="163"/>
      <c r="D562" s="164">
        <v>36391</v>
      </c>
      <c r="E562" s="164"/>
      <c r="F562" s="173">
        <v>70528</v>
      </c>
      <c r="G562" s="159" t="s">
        <v>2848</v>
      </c>
      <c r="I562" s="160">
        <v>154761.04</v>
      </c>
    </row>
    <row r="563" spans="3:9" ht="20.25" customHeight="1">
      <c r="C563" s="163"/>
      <c r="D563" s="164">
        <v>36396</v>
      </c>
      <c r="E563" s="164"/>
      <c r="F563" s="173">
        <v>65383</v>
      </c>
      <c r="G563" s="159" t="s">
        <v>1005</v>
      </c>
      <c r="I563" s="160">
        <v>12599.27</v>
      </c>
    </row>
    <row r="564" spans="3:9" ht="20.25" customHeight="1">
      <c r="C564" s="163"/>
      <c r="D564" s="164">
        <v>36402</v>
      </c>
      <c r="E564" s="164"/>
      <c r="F564" s="173">
        <v>64740</v>
      </c>
      <c r="G564" s="159" t="s">
        <v>1176</v>
      </c>
      <c r="I564" s="160">
        <v>19808.53</v>
      </c>
    </row>
    <row r="565" spans="3:9" ht="20.25" customHeight="1">
      <c r="C565" s="163"/>
      <c r="D565" s="164">
        <v>36402</v>
      </c>
      <c r="E565" s="164"/>
      <c r="F565" s="173">
        <v>68070</v>
      </c>
      <c r="G565" s="159" t="s">
        <v>846</v>
      </c>
      <c r="I565" s="160">
        <v>6191.5</v>
      </c>
    </row>
    <row r="566" spans="3:9" ht="20.25" customHeight="1">
      <c r="C566" s="163"/>
      <c r="D566" s="164">
        <v>36403</v>
      </c>
      <c r="E566" s="164"/>
      <c r="F566" s="173">
        <v>64739</v>
      </c>
      <c r="G566" s="159" t="s">
        <v>1983</v>
      </c>
      <c r="I566" s="160">
        <v>3774.31</v>
      </c>
    </row>
    <row r="567" spans="3:9" ht="20.25" customHeight="1">
      <c r="C567" s="163"/>
      <c r="D567" s="164">
        <v>36418</v>
      </c>
      <c r="E567" s="164"/>
      <c r="F567" s="173">
        <v>70524</v>
      </c>
      <c r="G567" s="159" t="s">
        <v>857</v>
      </c>
      <c r="I567" s="160">
        <v>248073.37</v>
      </c>
    </row>
    <row r="568" spans="3:9" ht="20.25" customHeight="1">
      <c r="C568" s="163"/>
      <c r="D568" s="164">
        <v>36420</v>
      </c>
      <c r="E568" s="164"/>
      <c r="F568" s="173">
        <v>64732</v>
      </c>
      <c r="G568" s="159" t="s">
        <v>858</v>
      </c>
      <c r="I568" s="160">
        <v>19962.25</v>
      </c>
    </row>
    <row r="569" spans="3:9" ht="20.25" customHeight="1">
      <c r="C569" s="163"/>
      <c r="D569" s="164">
        <v>36425</v>
      </c>
      <c r="E569" s="164"/>
      <c r="F569" s="173">
        <v>70533</v>
      </c>
      <c r="G569" s="159" t="s">
        <v>1986</v>
      </c>
      <c r="I569" s="160">
        <v>79958.66</v>
      </c>
    </row>
    <row r="570" spans="3:9" ht="20.25" customHeight="1">
      <c r="C570" s="163"/>
      <c r="D570" s="164">
        <v>36427</v>
      </c>
      <c r="E570" s="164"/>
      <c r="F570" s="173">
        <v>65357</v>
      </c>
      <c r="G570" s="159" t="s">
        <v>3706</v>
      </c>
      <c r="I570" s="160">
        <v>524191.03</v>
      </c>
    </row>
    <row r="571" spans="3:9" ht="20.25" customHeight="1">
      <c r="C571" s="163"/>
      <c r="D571" s="164">
        <v>36431</v>
      </c>
      <c r="E571" s="164"/>
      <c r="F571" s="173">
        <v>66296</v>
      </c>
      <c r="G571" s="159" t="s">
        <v>1990</v>
      </c>
      <c r="I571" s="160">
        <v>20096.099999999999</v>
      </c>
    </row>
    <row r="572" spans="3:9" ht="20.25" customHeight="1">
      <c r="C572" s="163"/>
      <c r="D572" s="164">
        <v>36432</v>
      </c>
      <c r="E572" s="164"/>
      <c r="F572" s="173">
        <v>64720</v>
      </c>
      <c r="G572" s="159" t="s">
        <v>1991</v>
      </c>
      <c r="I572" s="160">
        <v>41783.65</v>
      </c>
    </row>
    <row r="573" spans="3:9" ht="20.25" customHeight="1">
      <c r="C573" s="163"/>
      <c r="D573" s="164">
        <v>36433</v>
      </c>
      <c r="E573" s="164"/>
      <c r="F573" s="173">
        <v>62931</v>
      </c>
      <c r="G573" s="159" t="s">
        <v>3008</v>
      </c>
      <c r="I573" s="160">
        <v>110228.29</v>
      </c>
    </row>
    <row r="574" spans="3:9" ht="20.25" customHeight="1">
      <c r="C574" s="163"/>
      <c r="D574" s="164">
        <v>36444</v>
      </c>
      <c r="E574" s="164"/>
      <c r="F574" s="173">
        <v>65384</v>
      </c>
      <c r="G574" s="159" t="s">
        <v>3014</v>
      </c>
      <c r="I574" s="160">
        <v>10853.27</v>
      </c>
    </row>
    <row r="575" spans="3:9" ht="20.25" customHeight="1">
      <c r="C575" s="163"/>
      <c r="D575" s="164">
        <v>36446</v>
      </c>
      <c r="E575" s="164"/>
      <c r="F575" s="173">
        <v>66253</v>
      </c>
      <c r="G575" s="159" t="s">
        <v>2358</v>
      </c>
      <c r="I575" s="160">
        <v>551833.91</v>
      </c>
    </row>
    <row r="576" spans="3:9" ht="20.25" customHeight="1">
      <c r="C576" s="163"/>
      <c r="D576" s="164">
        <v>36448</v>
      </c>
      <c r="E576" s="164"/>
      <c r="F576" s="173">
        <v>64733</v>
      </c>
      <c r="G576" s="159" t="s">
        <v>3017</v>
      </c>
      <c r="I576" s="160">
        <v>5129.05</v>
      </c>
    </row>
    <row r="577" spans="3:9" ht="20.25" customHeight="1">
      <c r="C577" s="163"/>
      <c r="D577" s="164">
        <v>36448</v>
      </c>
      <c r="E577" s="164"/>
      <c r="F577" s="173">
        <v>65358</v>
      </c>
      <c r="G577" s="159" t="s">
        <v>2321</v>
      </c>
      <c r="I577" s="160">
        <v>52651.78</v>
      </c>
    </row>
    <row r="578" spans="3:9" ht="20.25" customHeight="1">
      <c r="C578" s="163"/>
      <c r="D578" s="164">
        <v>36451</v>
      </c>
      <c r="E578" s="164"/>
      <c r="F578" s="173">
        <v>65368</v>
      </c>
      <c r="G578" s="159" t="s">
        <v>3707</v>
      </c>
      <c r="I578" s="160">
        <v>127110.66</v>
      </c>
    </row>
    <row r="579" spans="3:9" ht="20.25" customHeight="1">
      <c r="C579" s="163"/>
      <c r="D579" s="164">
        <v>36453</v>
      </c>
      <c r="E579" s="164"/>
      <c r="F579" s="173">
        <v>64546</v>
      </c>
      <c r="G579" s="159" t="s">
        <v>2202</v>
      </c>
      <c r="I579" s="160">
        <v>456150</v>
      </c>
    </row>
    <row r="580" spans="3:9" ht="20.25" customHeight="1">
      <c r="C580" s="163"/>
      <c r="D580" s="164">
        <v>36453</v>
      </c>
      <c r="E580" s="164"/>
      <c r="F580" s="173">
        <v>64547</v>
      </c>
      <c r="G580" s="159" t="s">
        <v>2198</v>
      </c>
      <c r="I580" s="160">
        <v>133918</v>
      </c>
    </row>
    <row r="581" spans="3:9" ht="20.25" customHeight="1">
      <c r="C581" s="163"/>
      <c r="D581" s="164">
        <v>36453</v>
      </c>
      <c r="E581" s="164"/>
      <c r="F581" s="173">
        <v>64548</v>
      </c>
      <c r="G581" s="159" t="s">
        <v>2324</v>
      </c>
      <c r="I581" s="160">
        <v>61392</v>
      </c>
    </row>
    <row r="582" spans="3:9" ht="20.25" customHeight="1">
      <c r="C582" s="163"/>
      <c r="D582" s="164">
        <v>36465</v>
      </c>
      <c r="E582" s="164"/>
      <c r="F582" s="173">
        <v>64719</v>
      </c>
      <c r="G582" s="159" t="s">
        <v>2231</v>
      </c>
      <c r="I582" s="160">
        <v>86750.67</v>
      </c>
    </row>
    <row r="583" spans="3:9" ht="20.25" customHeight="1">
      <c r="C583" s="163"/>
      <c r="D583" s="164">
        <v>36466</v>
      </c>
      <c r="E583" s="164"/>
      <c r="F583" s="173">
        <v>65360</v>
      </c>
      <c r="G583" s="159" t="s">
        <v>2232</v>
      </c>
      <c r="I583" s="160">
        <v>31947.97</v>
      </c>
    </row>
    <row r="584" spans="3:9" ht="20.25" customHeight="1">
      <c r="C584" s="163"/>
      <c r="D584" s="164">
        <v>36494</v>
      </c>
      <c r="E584" s="164"/>
      <c r="F584" s="173">
        <v>65220</v>
      </c>
      <c r="G584" s="159" t="s">
        <v>3708</v>
      </c>
      <c r="I584" s="160">
        <v>18918.240000000002</v>
      </c>
    </row>
    <row r="585" spans="3:9" ht="20.25" customHeight="1">
      <c r="C585" s="163"/>
      <c r="D585" s="164">
        <v>36494</v>
      </c>
      <c r="E585" s="164"/>
      <c r="F585" s="173">
        <v>68073</v>
      </c>
      <c r="G585" s="159" t="s">
        <v>1005</v>
      </c>
      <c r="I585" s="160">
        <v>5410.09</v>
      </c>
    </row>
    <row r="586" spans="3:9" ht="20.25" customHeight="1">
      <c r="C586" s="163"/>
      <c r="D586" s="164">
        <v>36509</v>
      </c>
      <c r="E586" s="164"/>
      <c r="F586" s="173">
        <v>67146</v>
      </c>
      <c r="G586" s="159" t="s">
        <v>2245</v>
      </c>
      <c r="I586" s="160">
        <v>101279.56</v>
      </c>
    </row>
    <row r="587" spans="3:9" ht="20.25" customHeight="1">
      <c r="C587" s="163"/>
      <c r="D587" s="164">
        <v>36514</v>
      </c>
      <c r="E587" s="164"/>
      <c r="F587" s="173">
        <v>65210</v>
      </c>
      <c r="G587" s="159" t="s">
        <v>2247</v>
      </c>
      <c r="I587" s="160">
        <v>28408</v>
      </c>
    </row>
    <row r="588" spans="3:9" ht="20.25" customHeight="1">
      <c r="C588" s="163"/>
      <c r="D588" s="164">
        <v>36514</v>
      </c>
      <c r="E588" s="164"/>
      <c r="F588" s="173">
        <v>65211</v>
      </c>
      <c r="G588" s="159" t="s">
        <v>2258</v>
      </c>
      <c r="I588" s="160">
        <v>1463023</v>
      </c>
    </row>
    <row r="589" spans="3:9" ht="20.25" customHeight="1">
      <c r="C589" s="163"/>
      <c r="D589" s="164">
        <v>36515</v>
      </c>
      <c r="E589" s="164"/>
      <c r="F589" s="173">
        <v>65218</v>
      </c>
      <c r="G589" s="159" t="s">
        <v>2265</v>
      </c>
      <c r="I589" s="160">
        <v>18828.57</v>
      </c>
    </row>
    <row r="590" spans="3:9" ht="20.25" customHeight="1">
      <c r="C590" s="163"/>
      <c r="D590" s="164">
        <v>36523</v>
      </c>
      <c r="E590" s="164"/>
      <c r="F590" s="173">
        <v>66302</v>
      </c>
      <c r="G590" s="159" t="s">
        <v>2663</v>
      </c>
      <c r="I590" s="160">
        <v>345654</v>
      </c>
    </row>
    <row r="591" spans="3:9" ht="20.25" customHeight="1">
      <c r="C591" s="163"/>
      <c r="D591" s="164">
        <v>36545</v>
      </c>
      <c r="E591" s="164"/>
      <c r="F591" s="173">
        <v>67147</v>
      </c>
      <c r="G591" s="159" t="s">
        <v>2671</v>
      </c>
      <c r="I591" s="160">
        <v>74479.47</v>
      </c>
    </row>
    <row r="592" spans="3:9" ht="20.25" customHeight="1">
      <c r="C592" s="163"/>
      <c r="D592" s="164">
        <v>36549</v>
      </c>
      <c r="E592" s="164"/>
      <c r="F592" s="173">
        <v>65219</v>
      </c>
      <c r="G592" s="159" t="s">
        <v>2672</v>
      </c>
      <c r="I592" s="160">
        <v>12041.4</v>
      </c>
    </row>
    <row r="593" spans="3:9" ht="20.25" customHeight="1">
      <c r="C593" s="163"/>
      <c r="D593" s="164">
        <v>36584</v>
      </c>
      <c r="E593" s="164"/>
      <c r="F593" s="173">
        <v>66301</v>
      </c>
      <c r="G593" s="159" t="s">
        <v>3709</v>
      </c>
      <c r="I593" s="160">
        <v>690073.04</v>
      </c>
    </row>
    <row r="594" spans="3:9" ht="20.25" customHeight="1">
      <c r="C594" s="163"/>
      <c r="D594" s="164">
        <v>36678</v>
      </c>
      <c r="E594" s="164"/>
      <c r="F594" s="173">
        <v>67002</v>
      </c>
      <c r="G594" s="159" t="s">
        <v>3710</v>
      </c>
      <c r="I594" s="160">
        <v>112525.59</v>
      </c>
    </row>
    <row r="595" spans="3:9" ht="20.25" customHeight="1">
      <c r="C595" s="163"/>
      <c r="D595" s="164">
        <v>36678</v>
      </c>
      <c r="E595" s="164"/>
      <c r="F595" s="173">
        <v>68078</v>
      </c>
      <c r="G595" s="159" t="s">
        <v>3711</v>
      </c>
      <c r="I595" s="160">
        <v>419992.32000000001</v>
      </c>
    </row>
    <row r="596" spans="3:9" ht="20.25" customHeight="1">
      <c r="C596" s="163"/>
      <c r="D596" s="164">
        <v>36678</v>
      </c>
      <c r="E596" s="164"/>
      <c r="F596" s="173">
        <v>69890</v>
      </c>
      <c r="G596" s="159" t="s">
        <v>325</v>
      </c>
      <c r="I596" s="160">
        <v>23030.25</v>
      </c>
    </row>
    <row r="597" spans="3:9" ht="20.25" customHeight="1">
      <c r="C597" s="163"/>
      <c r="D597" s="164">
        <v>36678</v>
      </c>
      <c r="E597" s="164"/>
      <c r="F597" s="173">
        <v>69891</v>
      </c>
      <c r="G597" s="159" t="s">
        <v>324</v>
      </c>
      <c r="I597" s="160">
        <v>17727.97</v>
      </c>
    </row>
    <row r="598" spans="3:9" ht="20.25" customHeight="1">
      <c r="C598" s="163"/>
      <c r="D598" s="164">
        <v>36950</v>
      </c>
      <c r="E598" s="164"/>
      <c r="F598" s="173">
        <v>62965</v>
      </c>
      <c r="G598" s="159" t="s">
        <v>2693</v>
      </c>
      <c r="I598" s="160">
        <v>7941.82</v>
      </c>
    </row>
    <row r="599" spans="3:9" ht="20.25" customHeight="1">
      <c r="C599" s="163"/>
      <c r="D599" s="164">
        <v>36981</v>
      </c>
      <c r="E599" s="164"/>
      <c r="F599" s="173">
        <v>61835</v>
      </c>
      <c r="G599" s="159" t="s">
        <v>3719</v>
      </c>
      <c r="I599" s="160">
        <v>166857.4</v>
      </c>
    </row>
    <row r="600" spans="3:9" ht="20.25" customHeight="1">
      <c r="C600" s="163"/>
      <c r="D600" s="164">
        <v>36981</v>
      </c>
      <c r="E600" s="164"/>
      <c r="F600" s="173">
        <v>65404</v>
      </c>
      <c r="G600" s="159" t="s">
        <v>1006</v>
      </c>
      <c r="I600" s="160">
        <v>252086.01</v>
      </c>
    </row>
    <row r="601" spans="3:9" ht="20.25" customHeight="1">
      <c r="C601" s="163"/>
      <c r="D601" s="164">
        <v>36981</v>
      </c>
      <c r="E601" s="164"/>
      <c r="F601" s="173">
        <v>70562</v>
      </c>
      <c r="G601" s="159" t="s">
        <v>3848</v>
      </c>
      <c r="I601" s="160">
        <v>26815.61</v>
      </c>
    </row>
    <row r="602" spans="3:9" ht="20.25" customHeight="1">
      <c r="C602" s="163"/>
      <c r="D602" s="164">
        <v>37011</v>
      </c>
      <c r="E602" s="164"/>
      <c r="F602" s="173">
        <v>64756</v>
      </c>
      <c r="G602" s="159" t="s">
        <v>3935</v>
      </c>
      <c r="I602" s="160">
        <v>26474</v>
      </c>
    </row>
    <row r="603" spans="3:9" ht="20.25" customHeight="1">
      <c r="C603" s="163"/>
      <c r="D603" s="164">
        <v>37011</v>
      </c>
      <c r="E603" s="164"/>
      <c r="F603" s="173">
        <v>64757</v>
      </c>
      <c r="G603" s="159" t="s">
        <v>2710</v>
      </c>
      <c r="I603" s="160">
        <v>59890.06</v>
      </c>
    </row>
    <row r="604" spans="3:9" ht="20.25" customHeight="1">
      <c r="C604" s="163"/>
      <c r="D604" s="164">
        <v>37043</v>
      </c>
      <c r="E604" s="164"/>
      <c r="F604" s="173">
        <v>63661</v>
      </c>
      <c r="G604" s="159" t="s">
        <v>3325</v>
      </c>
      <c r="I604" s="160">
        <v>70709.94</v>
      </c>
    </row>
    <row r="605" spans="3:9" ht="20.25" customHeight="1">
      <c r="C605" s="163"/>
      <c r="D605" s="164">
        <v>37043</v>
      </c>
      <c r="E605" s="164"/>
      <c r="F605" s="173">
        <v>64067</v>
      </c>
      <c r="G605" s="159" t="s">
        <v>710</v>
      </c>
      <c r="I605" s="160">
        <v>8291.5400000000009</v>
      </c>
    </row>
    <row r="606" spans="3:9" ht="20.25" customHeight="1">
      <c r="C606" s="163"/>
      <c r="D606" s="164">
        <v>37043</v>
      </c>
      <c r="E606" s="164"/>
      <c r="F606" s="173">
        <v>65252</v>
      </c>
      <c r="G606" s="159" t="s">
        <v>280</v>
      </c>
      <c r="I606" s="160">
        <v>226537.37</v>
      </c>
    </row>
    <row r="607" spans="3:9" ht="20.25" customHeight="1">
      <c r="C607" s="163"/>
      <c r="D607" s="164">
        <v>37043</v>
      </c>
      <c r="E607" s="164"/>
      <c r="F607" s="173">
        <v>65254</v>
      </c>
      <c r="G607" s="159" t="s">
        <v>3336</v>
      </c>
      <c r="I607" s="160">
        <v>290833.67</v>
      </c>
    </row>
    <row r="608" spans="3:9" ht="20.25" customHeight="1">
      <c r="C608" s="163"/>
      <c r="D608" s="164">
        <v>37043</v>
      </c>
      <c r="E608" s="164"/>
      <c r="F608" s="173">
        <v>65256</v>
      </c>
      <c r="G608" s="159" t="s">
        <v>3339</v>
      </c>
      <c r="I608" s="160">
        <v>684048.36</v>
      </c>
    </row>
    <row r="609" spans="3:9" ht="20.25" customHeight="1">
      <c r="C609" s="163"/>
      <c r="D609" s="164">
        <v>37043</v>
      </c>
      <c r="E609" s="164"/>
      <c r="F609" s="173">
        <v>65258</v>
      </c>
      <c r="G609" s="159" t="s">
        <v>278</v>
      </c>
      <c r="I609" s="160">
        <v>33561.85</v>
      </c>
    </row>
    <row r="610" spans="3:9" ht="20.25" customHeight="1">
      <c r="C610" s="163"/>
      <c r="D610" s="164">
        <v>37043</v>
      </c>
      <c r="E610" s="164"/>
      <c r="F610" s="173">
        <v>66322</v>
      </c>
      <c r="G610" s="159" t="s">
        <v>281</v>
      </c>
      <c r="I610" s="160">
        <v>280141.26</v>
      </c>
    </row>
    <row r="611" spans="3:9" ht="20.25" customHeight="1">
      <c r="C611" s="163"/>
      <c r="D611" s="164">
        <v>37043</v>
      </c>
      <c r="E611" s="164"/>
      <c r="F611" s="173">
        <v>66327</v>
      </c>
      <c r="G611" s="159" t="s">
        <v>279</v>
      </c>
      <c r="I611" s="160">
        <v>81340.320000000007</v>
      </c>
    </row>
    <row r="612" spans="3:9" ht="20.25" customHeight="1">
      <c r="C612" s="163"/>
      <c r="D612" s="164">
        <v>37043</v>
      </c>
      <c r="E612" s="164"/>
      <c r="F612" s="173">
        <v>66330</v>
      </c>
      <c r="G612" s="159" t="s">
        <v>709</v>
      </c>
      <c r="I612" s="160">
        <v>8022.5</v>
      </c>
    </row>
    <row r="613" spans="3:9" ht="20.25" customHeight="1">
      <c r="C613" s="163"/>
      <c r="D613" s="164">
        <v>37043</v>
      </c>
      <c r="E613" s="164"/>
      <c r="F613" s="173">
        <v>68109</v>
      </c>
      <c r="G613" s="159" t="s">
        <v>2902</v>
      </c>
      <c r="I613" s="160">
        <v>17404.52</v>
      </c>
    </row>
    <row r="614" spans="3:9" ht="20.25" customHeight="1">
      <c r="C614" s="163"/>
      <c r="D614" s="164">
        <v>37072</v>
      </c>
      <c r="E614" s="164"/>
      <c r="F614" s="173">
        <v>62283</v>
      </c>
      <c r="G614" s="159" t="s">
        <v>3351</v>
      </c>
      <c r="I614" s="160">
        <v>31481.41</v>
      </c>
    </row>
    <row r="615" spans="3:9" ht="20.25" customHeight="1">
      <c r="C615" s="163"/>
      <c r="D615" s="164">
        <v>37072</v>
      </c>
      <c r="E615" s="164"/>
      <c r="F615" s="173">
        <v>65413</v>
      </c>
      <c r="G615" s="159" t="s">
        <v>3353</v>
      </c>
      <c r="I615" s="160">
        <v>46329.49</v>
      </c>
    </row>
    <row r="616" spans="3:9" ht="20.25" customHeight="1">
      <c r="C616" s="163"/>
      <c r="D616" s="164">
        <v>37072</v>
      </c>
      <c r="E616" s="164"/>
      <c r="F616" s="173">
        <v>68791</v>
      </c>
      <c r="G616" s="159" t="s">
        <v>3347</v>
      </c>
      <c r="I616" s="160">
        <v>18878.740000000002</v>
      </c>
    </row>
    <row r="617" spans="3:9" ht="20.25" customHeight="1">
      <c r="C617" s="163"/>
      <c r="D617" s="164">
        <v>37134</v>
      </c>
      <c r="E617" s="164"/>
      <c r="F617" s="173">
        <v>62285</v>
      </c>
      <c r="G617" s="159" t="s">
        <v>2822</v>
      </c>
      <c r="I617" s="160">
        <v>36244.11</v>
      </c>
    </row>
    <row r="618" spans="3:9" ht="20.25" customHeight="1">
      <c r="C618" s="163"/>
      <c r="D618" s="164">
        <v>37134</v>
      </c>
      <c r="E618" s="164"/>
      <c r="F618" s="173">
        <v>63658</v>
      </c>
      <c r="G618" s="159" t="s">
        <v>537</v>
      </c>
      <c r="I618" s="160">
        <v>197461.71</v>
      </c>
    </row>
    <row r="619" spans="3:9" ht="20.25" customHeight="1">
      <c r="C619" s="163"/>
      <c r="D619" s="164">
        <v>37134</v>
      </c>
      <c r="E619" s="164"/>
      <c r="F619" s="173">
        <v>69907</v>
      </c>
      <c r="G619" s="159" t="s">
        <v>283</v>
      </c>
      <c r="I619" s="160">
        <v>187010.6</v>
      </c>
    </row>
    <row r="620" spans="3:9" ht="20.25" customHeight="1">
      <c r="C620" s="163"/>
      <c r="D620" s="164">
        <v>37134</v>
      </c>
      <c r="E620" s="164"/>
      <c r="F620" s="173">
        <v>69909</v>
      </c>
      <c r="G620" s="159" t="s">
        <v>282</v>
      </c>
      <c r="I620" s="160">
        <v>8867.7199999999993</v>
      </c>
    </row>
    <row r="621" spans="3:9" ht="20.25" customHeight="1">
      <c r="C621" s="163"/>
      <c r="D621" s="164">
        <v>37164</v>
      </c>
      <c r="E621" s="164"/>
      <c r="F621" s="173">
        <v>65657</v>
      </c>
      <c r="G621" s="159" t="s">
        <v>3448</v>
      </c>
      <c r="I621" s="160">
        <v>18330.97</v>
      </c>
    </row>
    <row r="622" spans="3:9" ht="20.25" customHeight="1">
      <c r="C622" s="163"/>
      <c r="D622" s="164">
        <v>37164</v>
      </c>
      <c r="E622" s="164"/>
      <c r="F622" s="173">
        <v>70580</v>
      </c>
      <c r="G622" s="159" t="s">
        <v>541</v>
      </c>
      <c r="I622" s="160">
        <v>4112.8900000000003</v>
      </c>
    </row>
    <row r="623" spans="3:9" ht="20.25" customHeight="1">
      <c r="C623" s="163"/>
      <c r="D623" s="164">
        <v>37195</v>
      </c>
      <c r="E623" s="164"/>
      <c r="F623" s="173">
        <v>62277</v>
      </c>
      <c r="G623" s="159" t="s">
        <v>284</v>
      </c>
      <c r="I623" s="160">
        <v>123700.74</v>
      </c>
    </row>
    <row r="624" spans="3:9" ht="20.25" customHeight="1">
      <c r="C624" s="163"/>
      <c r="D624" s="164">
        <v>37195</v>
      </c>
      <c r="E624" s="164"/>
      <c r="F624" s="173">
        <v>62278</v>
      </c>
      <c r="G624" s="159" t="s">
        <v>561</v>
      </c>
      <c r="I624" s="160">
        <v>344781.43</v>
      </c>
    </row>
    <row r="625" spans="3:9" ht="20.25" customHeight="1">
      <c r="C625" s="163"/>
      <c r="D625" s="164">
        <v>37195</v>
      </c>
      <c r="E625" s="164"/>
      <c r="F625" s="173">
        <v>62280</v>
      </c>
      <c r="G625" s="159" t="s">
        <v>560</v>
      </c>
      <c r="I625" s="160">
        <v>304356.93</v>
      </c>
    </row>
    <row r="626" spans="3:9" ht="20.25" customHeight="1">
      <c r="C626" s="163"/>
      <c r="D626" s="164">
        <v>37195</v>
      </c>
      <c r="E626" s="164"/>
      <c r="F626" s="173">
        <v>63899</v>
      </c>
      <c r="G626" s="159" t="s">
        <v>3456</v>
      </c>
      <c r="I626" s="160">
        <v>16413.8</v>
      </c>
    </row>
    <row r="627" spans="3:9" ht="20.25" customHeight="1">
      <c r="C627" s="163"/>
      <c r="D627" s="164">
        <v>37195</v>
      </c>
      <c r="E627" s="164"/>
      <c r="F627" s="173">
        <v>64617</v>
      </c>
      <c r="G627" s="159" t="s">
        <v>3458</v>
      </c>
      <c r="I627" s="160">
        <v>49939.83</v>
      </c>
    </row>
    <row r="628" spans="3:9" ht="20.25" customHeight="1">
      <c r="C628" s="163"/>
      <c r="D628" s="164">
        <v>37225</v>
      </c>
      <c r="E628" s="164"/>
      <c r="F628" s="173">
        <v>62274</v>
      </c>
      <c r="G628" s="159" t="s">
        <v>285</v>
      </c>
      <c r="I628" s="160">
        <v>37836.86</v>
      </c>
    </row>
    <row r="629" spans="3:9" ht="20.25" customHeight="1">
      <c r="C629" s="163"/>
      <c r="D629" s="164">
        <v>37225</v>
      </c>
      <c r="E629" s="164"/>
      <c r="F629" s="173">
        <v>62275</v>
      </c>
      <c r="G629" s="159" t="s">
        <v>287</v>
      </c>
      <c r="I629" s="160">
        <v>507825.45</v>
      </c>
    </row>
    <row r="630" spans="3:9" ht="20.25" customHeight="1">
      <c r="C630" s="163"/>
      <c r="D630" s="164">
        <v>37225</v>
      </c>
      <c r="E630" s="164"/>
      <c r="F630" s="173">
        <v>62977</v>
      </c>
      <c r="G630" s="159" t="s">
        <v>286</v>
      </c>
      <c r="I630" s="160">
        <v>100542.79</v>
      </c>
    </row>
    <row r="631" spans="3:9" ht="20.25" customHeight="1">
      <c r="C631" s="163"/>
      <c r="D631" s="164">
        <v>37256</v>
      </c>
      <c r="E631" s="164"/>
      <c r="F631" s="173">
        <v>65421</v>
      </c>
      <c r="G631" s="159" t="s">
        <v>581</v>
      </c>
      <c r="I631" s="160">
        <v>65504.81</v>
      </c>
    </row>
    <row r="632" spans="3:9" ht="20.25" customHeight="1">
      <c r="C632" s="163"/>
      <c r="D632" s="164">
        <v>37256</v>
      </c>
      <c r="E632" s="164"/>
      <c r="F632" s="173">
        <v>69933</v>
      </c>
      <c r="G632" s="159" t="s">
        <v>575</v>
      </c>
      <c r="I632" s="160">
        <v>47489.59</v>
      </c>
    </row>
    <row r="633" spans="3:9" ht="20.25" customHeight="1">
      <c r="C633" s="163"/>
      <c r="D633" s="164">
        <v>37256</v>
      </c>
      <c r="E633" s="164"/>
      <c r="F633" s="173">
        <v>70595</v>
      </c>
      <c r="G633" s="159" t="s">
        <v>580</v>
      </c>
      <c r="I633" s="160">
        <v>53634.37</v>
      </c>
    </row>
    <row r="634" spans="3:9" ht="20.25" customHeight="1">
      <c r="C634" s="163"/>
      <c r="D634" s="164">
        <v>37256</v>
      </c>
      <c r="E634" s="164"/>
      <c r="F634" s="173">
        <v>70597</v>
      </c>
      <c r="G634" s="159" t="s">
        <v>577</v>
      </c>
      <c r="I634" s="160">
        <v>51505.06</v>
      </c>
    </row>
    <row r="635" spans="3:9" ht="20.25" customHeight="1">
      <c r="C635" s="163"/>
      <c r="D635" s="164">
        <v>37287</v>
      </c>
      <c r="E635" s="164"/>
      <c r="F635" s="173">
        <v>63900</v>
      </c>
      <c r="G635" s="159" t="s">
        <v>587</v>
      </c>
      <c r="I635" s="160">
        <v>7227.87</v>
      </c>
    </row>
    <row r="636" spans="3:9" ht="20.25" customHeight="1">
      <c r="C636" s="163"/>
      <c r="D636" s="164">
        <v>37287</v>
      </c>
      <c r="E636" s="164"/>
      <c r="F636" s="173">
        <v>65418</v>
      </c>
      <c r="G636" s="159" t="s">
        <v>289</v>
      </c>
      <c r="I636" s="160">
        <v>4538.96</v>
      </c>
    </row>
    <row r="637" spans="3:9" ht="20.25" customHeight="1">
      <c r="C637" s="163"/>
      <c r="D637" s="164">
        <v>37287</v>
      </c>
      <c r="E637" s="164"/>
      <c r="F637" s="173">
        <v>66341</v>
      </c>
      <c r="G637" s="159" t="s">
        <v>588</v>
      </c>
      <c r="I637" s="160">
        <v>35978.14</v>
      </c>
    </row>
    <row r="638" spans="3:9" ht="20.25" customHeight="1">
      <c r="C638" s="163"/>
      <c r="D638" s="164">
        <v>37315</v>
      </c>
      <c r="E638" s="164"/>
      <c r="F638" s="173">
        <v>65662</v>
      </c>
      <c r="G638" s="159" t="s">
        <v>292</v>
      </c>
      <c r="I638" s="160">
        <v>41408.620000000003</v>
      </c>
    </row>
    <row r="639" spans="3:9" ht="20.25" customHeight="1">
      <c r="C639" s="163"/>
      <c r="D639" s="164">
        <v>37315</v>
      </c>
      <c r="E639" s="164"/>
      <c r="F639" s="173">
        <v>65663</v>
      </c>
      <c r="G639" s="159" t="s">
        <v>291</v>
      </c>
      <c r="I639" s="160">
        <v>13606.77</v>
      </c>
    </row>
    <row r="640" spans="3:9" ht="20.25" customHeight="1">
      <c r="C640" s="163"/>
      <c r="D640" s="164">
        <v>37315</v>
      </c>
      <c r="E640" s="164"/>
      <c r="F640" s="173">
        <v>65666</v>
      </c>
      <c r="G640" s="159" t="s">
        <v>290</v>
      </c>
      <c r="I640" s="160">
        <v>6581.04</v>
      </c>
    </row>
    <row r="641" spans="3:9" ht="20.25" customHeight="1">
      <c r="C641" s="163"/>
      <c r="D641" s="164">
        <v>37315</v>
      </c>
      <c r="E641" s="164"/>
      <c r="F641" s="173">
        <v>68114</v>
      </c>
      <c r="G641" s="159" t="s">
        <v>1888</v>
      </c>
      <c r="I641" s="160">
        <v>315476.65999999997</v>
      </c>
    </row>
    <row r="642" spans="3:9" ht="20.25" customHeight="1">
      <c r="C642" s="163"/>
      <c r="D642" s="164">
        <v>37315</v>
      </c>
      <c r="E642" s="164"/>
      <c r="F642" s="173">
        <v>69921</v>
      </c>
      <c r="G642" s="159" t="s">
        <v>1886</v>
      </c>
      <c r="I642" s="160">
        <v>77362.19</v>
      </c>
    </row>
    <row r="643" spans="3:9" ht="20.25" customHeight="1">
      <c r="C643" s="163"/>
      <c r="D643" s="164">
        <v>37316</v>
      </c>
      <c r="E643" s="164"/>
      <c r="F643" s="173">
        <v>64606</v>
      </c>
      <c r="G643" s="159" t="s">
        <v>293</v>
      </c>
      <c r="I643" s="160">
        <v>474750.55</v>
      </c>
    </row>
    <row r="644" spans="3:9" ht="20.25" customHeight="1">
      <c r="C644" s="163"/>
      <c r="D644" s="164">
        <v>37346</v>
      </c>
      <c r="E644" s="164"/>
      <c r="F644" s="173">
        <v>64616</v>
      </c>
      <c r="G644" s="159" t="s">
        <v>1074</v>
      </c>
      <c r="I644" s="160">
        <v>52931.39</v>
      </c>
    </row>
    <row r="645" spans="3:9" ht="20.25" customHeight="1">
      <c r="C645" s="163"/>
      <c r="D645" s="164">
        <v>37346</v>
      </c>
      <c r="E645" s="164"/>
      <c r="F645" s="173">
        <v>66343</v>
      </c>
      <c r="G645" s="159" t="s">
        <v>1076</v>
      </c>
      <c r="I645" s="160">
        <v>83903.78</v>
      </c>
    </row>
    <row r="646" spans="3:9" ht="20.25" customHeight="1">
      <c r="C646" s="163"/>
      <c r="D646" s="164">
        <v>37346</v>
      </c>
      <c r="E646" s="164"/>
      <c r="F646" s="173">
        <v>67050</v>
      </c>
      <c r="G646" s="159" t="s">
        <v>295</v>
      </c>
      <c r="I646" s="160">
        <v>72237</v>
      </c>
    </row>
    <row r="647" spans="3:9" ht="20.25" customHeight="1">
      <c r="C647" s="163"/>
      <c r="D647" s="164">
        <v>37346</v>
      </c>
      <c r="E647" s="164"/>
      <c r="F647" s="173">
        <v>67051</v>
      </c>
      <c r="G647" s="159" t="s">
        <v>297</v>
      </c>
      <c r="I647" s="160">
        <v>82176</v>
      </c>
    </row>
    <row r="648" spans="3:9" ht="20.25" customHeight="1">
      <c r="C648" s="163"/>
      <c r="D648" s="164">
        <v>37346</v>
      </c>
      <c r="E648" s="164"/>
      <c r="F648" s="173">
        <v>67052</v>
      </c>
      <c r="G648" s="159" t="s">
        <v>296</v>
      </c>
      <c r="I648" s="160">
        <v>74365</v>
      </c>
    </row>
    <row r="649" spans="3:9" ht="20.25" customHeight="1">
      <c r="C649" s="163"/>
      <c r="D649" s="164">
        <v>37346</v>
      </c>
      <c r="E649" s="164"/>
      <c r="F649" s="173">
        <v>68113</v>
      </c>
      <c r="G649" s="159" t="s">
        <v>294</v>
      </c>
      <c r="I649" s="160">
        <v>56389</v>
      </c>
    </row>
    <row r="650" spans="3:9" ht="20.25" customHeight="1">
      <c r="C650" s="163"/>
      <c r="D650" s="164">
        <v>37376</v>
      </c>
      <c r="E650" s="164"/>
      <c r="F650" s="173">
        <v>70598</v>
      </c>
      <c r="G650" s="159" t="s">
        <v>1081</v>
      </c>
      <c r="I650" s="160">
        <v>117084.1</v>
      </c>
    </row>
    <row r="651" spans="3:9" ht="20.25" customHeight="1">
      <c r="C651" s="163"/>
      <c r="D651" s="164">
        <v>37376</v>
      </c>
      <c r="E651" s="164"/>
      <c r="F651" s="173">
        <v>70599</v>
      </c>
      <c r="G651" s="159" t="s">
        <v>298</v>
      </c>
      <c r="I651" s="160">
        <v>112359.8</v>
      </c>
    </row>
    <row r="652" spans="3:9" ht="20.25" customHeight="1">
      <c r="C652" s="163"/>
      <c r="D652" s="164">
        <v>37408</v>
      </c>
      <c r="E652" s="164"/>
      <c r="F652" s="173">
        <v>61893</v>
      </c>
      <c r="G652" s="159" t="s">
        <v>3890</v>
      </c>
      <c r="I652" s="160">
        <v>25664.78</v>
      </c>
    </row>
    <row r="653" spans="3:9" ht="20.25" customHeight="1">
      <c r="C653" s="163"/>
      <c r="D653" s="164">
        <v>37408</v>
      </c>
      <c r="E653" s="164"/>
      <c r="F653" s="173">
        <v>63008</v>
      </c>
      <c r="G653" s="159" t="s">
        <v>300</v>
      </c>
      <c r="I653" s="160">
        <v>207092.32</v>
      </c>
    </row>
    <row r="654" spans="3:9" ht="20.25" customHeight="1">
      <c r="C654" s="163"/>
      <c r="D654" s="164">
        <v>37408</v>
      </c>
      <c r="E654" s="164"/>
      <c r="F654" s="173">
        <v>64619</v>
      </c>
      <c r="G654" s="159" t="s">
        <v>3900</v>
      </c>
      <c r="I654" s="160">
        <v>66226.009999999995</v>
      </c>
    </row>
    <row r="655" spans="3:9" ht="20.25" customHeight="1">
      <c r="C655" s="163"/>
      <c r="D655" s="164">
        <v>37408</v>
      </c>
      <c r="E655" s="164"/>
      <c r="F655" s="173">
        <v>64620</v>
      </c>
      <c r="G655" s="159" t="s">
        <v>3897</v>
      </c>
      <c r="I655" s="160">
        <v>44142.85</v>
      </c>
    </row>
    <row r="656" spans="3:9" ht="20.25" customHeight="1">
      <c r="C656" s="163"/>
      <c r="D656" s="164">
        <v>37408</v>
      </c>
      <c r="E656" s="164"/>
      <c r="F656" s="173">
        <v>64626</v>
      </c>
      <c r="G656" s="159" t="s">
        <v>299</v>
      </c>
      <c r="I656" s="160">
        <v>21406.42</v>
      </c>
    </row>
    <row r="657" spans="3:9" ht="20.25" customHeight="1">
      <c r="C657" s="163"/>
      <c r="D657" s="164">
        <v>37408</v>
      </c>
      <c r="E657" s="164"/>
      <c r="F657" s="173">
        <v>64631</v>
      </c>
      <c r="G657" s="159" t="s">
        <v>3891</v>
      </c>
      <c r="I657" s="160">
        <v>26215</v>
      </c>
    </row>
    <row r="658" spans="3:9" ht="20.25" customHeight="1">
      <c r="C658" s="163"/>
      <c r="D658" s="164">
        <v>37408</v>
      </c>
      <c r="E658" s="164"/>
      <c r="F658" s="173">
        <v>65438</v>
      </c>
      <c r="G658" s="159" t="s">
        <v>1007</v>
      </c>
      <c r="I658" s="160">
        <v>76343.009999999995</v>
      </c>
    </row>
    <row r="659" spans="3:9" ht="20.25" customHeight="1">
      <c r="C659" s="163"/>
      <c r="D659" s="164">
        <v>37408</v>
      </c>
      <c r="E659" s="164"/>
      <c r="F659" s="173">
        <v>66361</v>
      </c>
      <c r="G659" s="159" t="s">
        <v>3870</v>
      </c>
      <c r="I659" s="160">
        <v>6626.58</v>
      </c>
    </row>
    <row r="660" spans="3:9" ht="20.25" customHeight="1">
      <c r="C660" s="163"/>
      <c r="D660" s="164">
        <v>37408</v>
      </c>
      <c r="E660" s="164"/>
      <c r="F660" s="173">
        <v>69938</v>
      </c>
      <c r="G660" s="159" t="s">
        <v>3902</v>
      </c>
      <c r="I660" s="160">
        <v>99866.73</v>
      </c>
    </row>
    <row r="661" spans="3:9" ht="20.25" customHeight="1">
      <c r="C661" s="163"/>
      <c r="D661" s="164">
        <v>37408</v>
      </c>
      <c r="E661" s="164"/>
      <c r="F661" s="173">
        <v>70625</v>
      </c>
      <c r="G661" s="159" t="s">
        <v>3884</v>
      </c>
      <c r="I661" s="160">
        <v>14591.42</v>
      </c>
    </row>
    <row r="662" spans="3:9" ht="20.25" customHeight="1">
      <c r="C662" s="163"/>
      <c r="D662" s="164">
        <v>37408</v>
      </c>
      <c r="E662" s="164"/>
      <c r="F662" s="173">
        <v>70626</v>
      </c>
      <c r="G662" s="159" t="s">
        <v>3898</v>
      </c>
      <c r="I662" s="160">
        <v>44722.57</v>
      </c>
    </row>
    <row r="663" spans="3:9" ht="20.25" customHeight="1">
      <c r="C663" s="163"/>
      <c r="D663" s="164">
        <v>37432</v>
      </c>
      <c r="E663" s="164"/>
      <c r="F663" s="173">
        <v>63684</v>
      </c>
      <c r="G663" s="159" t="s">
        <v>3913</v>
      </c>
      <c r="I663" s="160">
        <v>11640.85</v>
      </c>
    </row>
    <row r="664" spans="3:9" ht="20.25" customHeight="1">
      <c r="C664" s="163"/>
      <c r="D664" s="164">
        <v>37437</v>
      </c>
      <c r="E664" s="164"/>
      <c r="F664" s="173">
        <v>70624</v>
      </c>
      <c r="G664" s="159" t="s">
        <v>3916</v>
      </c>
      <c r="I664" s="160">
        <v>17417.62</v>
      </c>
    </row>
    <row r="665" spans="3:9" ht="20.25" customHeight="1">
      <c r="C665" s="163"/>
      <c r="D665" s="164">
        <v>37438</v>
      </c>
      <c r="E665" s="164"/>
      <c r="F665" s="173">
        <v>64623</v>
      </c>
      <c r="G665" s="159" t="s">
        <v>301</v>
      </c>
      <c r="I665" s="160">
        <v>21107.9</v>
      </c>
    </row>
    <row r="666" spans="3:9" ht="20.25" customHeight="1">
      <c r="C666" s="163"/>
      <c r="D666" s="164">
        <v>37448</v>
      </c>
      <c r="E666" s="164"/>
      <c r="F666" s="173">
        <v>63911</v>
      </c>
      <c r="G666" s="159" t="s">
        <v>303</v>
      </c>
      <c r="I666" s="160">
        <v>123333.15</v>
      </c>
    </row>
    <row r="667" spans="3:9" ht="20.25" customHeight="1">
      <c r="C667" s="163"/>
      <c r="D667" s="164">
        <v>37448</v>
      </c>
      <c r="E667" s="164"/>
      <c r="F667" s="173">
        <v>66360</v>
      </c>
      <c r="G667" s="159" t="s">
        <v>302</v>
      </c>
      <c r="I667" s="160">
        <v>22526.93</v>
      </c>
    </row>
    <row r="668" spans="3:9" ht="20.25" customHeight="1">
      <c r="C668" s="163"/>
      <c r="D668" s="164">
        <v>37462</v>
      </c>
      <c r="E668" s="164"/>
      <c r="F668" s="173">
        <v>64624</v>
      </c>
      <c r="G668" s="159" t="s">
        <v>1874</v>
      </c>
      <c r="I668" s="160">
        <v>97380.7</v>
      </c>
    </row>
    <row r="669" spans="3:9" ht="20.25" customHeight="1">
      <c r="C669" s="163"/>
      <c r="D669" s="164">
        <v>37468</v>
      </c>
      <c r="E669" s="164"/>
      <c r="F669" s="173">
        <v>63907</v>
      </c>
      <c r="G669" s="159" t="s">
        <v>1877</v>
      </c>
      <c r="I669" s="160">
        <v>64085</v>
      </c>
    </row>
    <row r="670" spans="3:9" ht="20.25" customHeight="1">
      <c r="C670" s="163"/>
      <c r="D670" s="164">
        <v>37468</v>
      </c>
      <c r="E670" s="164"/>
      <c r="F670" s="173">
        <v>68143</v>
      </c>
      <c r="G670" s="159" t="s">
        <v>304</v>
      </c>
      <c r="I670" s="160">
        <v>13354.94</v>
      </c>
    </row>
    <row r="671" spans="3:9" ht="20.25" customHeight="1">
      <c r="C671" s="163"/>
      <c r="D671" s="164">
        <v>37499</v>
      </c>
      <c r="E671" s="164"/>
      <c r="F671" s="173">
        <v>63906</v>
      </c>
      <c r="G671" s="159" t="s">
        <v>305</v>
      </c>
      <c r="I671" s="160">
        <v>65237.75</v>
      </c>
    </row>
    <row r="672" spans="3:9" ht="20.25" customHeight="1">
      <c r="C672" s="163"/>
      <c r="D672" s="164">
        <v>37500</v>
      </c>
      <c r="E672" s="164"/>
      <c r="F672" s="173">
        <v>63915</v>
      </c>
      <c r="G672" s="159" t="s">
        <v>1910</v>
      </c>
      <c r="I672" s="160">
        <v>6971.56</v>
      </c>
    </row>
    <row r="673" spans="3:9" ht="20.25" customHeight="1">
      <c r="C673" s="163"/>
      <c r="D673" s="164">
        <v>37504</v>
      </c>
      <c r="E673" s="164"/>
      <c r="F673" s="173">
        <v>66363</v>
      </c>
      <c r="G673" s="159" t="s">
        <v>1650</v>
      </c>
      <c r="I673" s="160">
        <v>251474.61</v>
      </c>
    </row>
    <row r="674" spans="3:9" ht="20.25" customHeight="1">
      <c r="C674" s="163"/>
      <c r="D674" s="164">
        <v>37530</v>
      </c>
      <c r="E674" s="164"/>
      <c r="F674" s="173">
        <v>62756</v>
      </c>
      <c r="G674" s="159" t="s">
        <v>1660</v>
      </c>
      <c r="I674" s="160">
        <v>17567.25</v>
      </c>
    </row>
    <row r="675" spans="3:9" ht="20.25" customHeight="1">
      <c r="C675" s="163"/>
      <c r="D675" s="164">
        <v>37530</v>
      </c>
      <c r="E675" s="164"/>
      <c r="F675" s="173">
        <v>63685</v>
      </c>
      <c r="G675" s="159" t="s">
        <v>308</v>
      </c>
      <c r="I675" s="160">
        <v>125655.8</v>
      </c>
    </row>
    <row r="676" spans="3:9" ht="20.25" customHeight="1">
      <c r="C676" s="163"/>
      <c r="D676" s="164">
        <v>37530</v>
      </c>
      <c r="E676" s="164"/>
      <c r="F676" s="173">
        <v>63902</v>
      </c>
      <c r="G676" s="159" t="s">
        <v>309</v>
      </c>
      <c r="I676" s="160">
        <v>445008.89</v>
      </c>
    </row>
    <row r="677" spans="3:9" ht="20.25" customHeight="1">
      <c r="C677" s="163"/>
      <c r="D677" s="164">
        <v>37530</v>
      </c>
      <c r="E677" s="164"/>
      <c r="F677" s="173">
        <v>63903</v>
      </c>
      <c r="G677" s="159" t="s">
        <v>306</v>
      </c>
      <c r="I677" s="160">
        <v>76240.429999999993</v>
      </c>
    </row>
    <row r="678" spans="3:9" ht="20.25" customHeight="1">
      <c r="C678" s="163"/>
      <c r="D678" s="164">
        <v>37530</v>
      </c>
      <c r="E678" s="164"/>
      <c r="F678" s="173">
        <v>63904</v>
      </c>
      <c r="G678" s="159" t="s">
        <v>1660</v>
      </c>
      <c r="I678" s="160">
        <v>246141.75</v>
      </c>
    </row>
    <row r="679" spans="3:9" ht="20.25" customHeight="1">
      <c r="C679" s="163"/>
      <c r="D679" s="164">
        <v>37530</v>
      </c>
      <c r="E679" s="164"/>
      <c r="F679" s="173">
        <v>63918</v>
      </c>
      <c r="G679" s="159" t="s">
        <v>310</v>
      </c>
      <c r="I679" s="160">
        <v>1420538.84</v>
      </c>
    </row>
    <row r="680" spans="3:9" ht="20.25" customHeight="1">
      <c r="C680" s="163"/>
      <c r="D680" s="164">
        <v>37530</v>
      </c>
      <c r="E680" s="164"/>
      <c r="F680" s="173">
        <v>69952</v>
      </c>
      <c r="G680" s="159" t="s">
        <v>307</v>
      </c>
      <c r="I680" s="160">
        <v>86670.02</v>
      </c>
    </row>
    <row r="681" spans="3:9" ht="20.25" customHeight="1">
      <c r="C681" s="163"/>
      <c r="D681" s="164">
        <v>37560</v>
      </c>
      <c r="E681" s="164"/>
      <c r="F681" s="173">
        <v>64367</v>
      </c>
      <c r="G681" s="159" t="s">
        <v>1668</v>
      </c>
      <c r="I681" s="160">
        <v>60486.32</v>
      </c>
    </row>
    <row r="682" spans="3:9" ht="20.25" customHeight="1">
      <c r="C682" s="163"/>
      <c r="D682" s="164">
        <v>37561</v>
      </c>
      <c r="E682" s="164"/>
      <c r="F682" s="173">
        <v>67889</v>
      </c>
      <c r="G682" s="159" t="s">
        <v>1678</v>
      </c>
      <c r="I682" s="160">
        <v>42228.56</v>
      </c>
    </row>
    <row r="683" spans="3:9" ht="20.25" customHeight="1">
      <c r="C683" s="163"/>
      <c r="D683" s="164">
        <v>37591</v>
      </c>
      <c r="E683" s="164"/>
      <c r="F683" s="173">
        <v>61631</v>
      </c>
      <c r="G683" s="159" t="s">
        <v>1772</v>
      </c>
      <c r="I683" s="160">
        <v>7704</v>
      </c>
    </row>
    <row r="684" spans="3:9" ht="20.25" customHeight="1">
      <c r="C684" s="163"/>
      <c r="D684" s="164">
        <v>37591</v>
      </c>
      <c r="E684" s="164"/>
      <c r="F684" s="173">
        <v>62042</v>
      </c>
      <c r="G684" s="159" t="s">
        <v>1774</v>
      </c>
      <c r="I684" s="160">
        <v>18404</v>
      </c>
    </row>
    <row r="685" spans="3:9" ht="20.25" customHeight="1">
      <c r="C685" s="163"/>
      <c r="D685" s="164">
        <v>37622</v>
      </c>
      <c r="E685" s="164"/>
      <c r="F685" s="173">
        <v>67893</v>
      </c>
      <c r="G685" s="159" t="s">
        <v>3112</v>
      </c>
      <c r="I685" s="160">
        <v>744458.45</v>
      </c>
    </row>
    <row r="686" spans="3:9" ht="20.25" customHeight="1">
      <c r="C686" s="163"/>
      <c r="D686" s="164">
        <v>37622</v>
      </c>
      <c r="E686" s="164"/>
      <c r="F686" s="173">
        <v>67897</v>
      </c>
      <c r="G686" s="159" t="s">
        <v>1796</v>
      </c>
      <c r="I686" s="160">
        <v>121153.63</v>
      </c>
    </row>
    <row r="687" spans="3:9" ht="20.25" customHeight="1">
      <c r="C687" s="163"/>
      <c r="D687" s="164">
        <v>37622</v>
      </c>
      <c r="E687" s="164"/>
      <c r="F687" s="173">
        <v>67898</v>
      </c>
      <c r="G687" s="159" t="s">
        <v>3113</v>
      </c>
      <c r="I687" s="160">
        <v>1299154.57</v>
      </c>
    </row>
    <row r="688" spans="3:9" ht="20.25" customHeight="1">
      <c r="C688" s="163"/>
      <c r="D688" s="164">
        <v>37653</v>
      </c>
      <c r="E688" s="164"/>
      <c r="F688" s="173">
        <v>63442</v>
      </c>
      <c r="G688" s="159" t="s">
        <v>263</v>
      </c>
      <c r="I688" s="160">
        <v>312800.02</v>
      </c>
    </row>
    <row r="689" spans="3:9" ht="20.25" customHeight="1">
      <c r="C689" s="163"/>
      <c r="D689" s="164">
        <v>37653</v>
      </c>
      <c r="E689" s="164"/>
      <c r="F689" s="173">
        <v>64361</v>
      </c>
      <c r="G689" s="159" t="s">
        <v>3795</v>
      </c>
      <c r="I689" s="160">
        <v>259115.92</v>
      </c>
    </row>
    <row r="690" spans="3:9" ht="20.25" customHeight="1">
      <c r="C690" s="163"/>
      <c r="D690" s="164">
        <v>37653</v>
      </c>
      <c r="E690" s="164"/>
      <c r="F690" s="173">
        <v>65064</v>
      </c>
      <c r="G690" s="159" t="s">
        <v>1802</v>
      </c>
      <c r="I690" s="160">
        <v>15551.78</v>
      </c>
    </row>
    <row r="691" spans="3:9" ht="20.25" customHeight="1">
      <c r="C691" s="163"/>
      <c r="D691" s="164">
        <v>37653</v>
      </c>
      <c r="E691" s="164"/>
      <c r="F691" s="173">
        <v>65066</v>
      </c>
      <c r="G691" s="159" t="s">
        <v>3790</v>
      </c>
      <c r="I691" s="160">
        <v>226193.97</v>
      </c>
    </row>
    <row r="692" spans="3:9" ht="20.25" customHeight="1">
      <c r="C692" s="163"/>
      <c r="D692" s="164">
        <v>37653</v>
      </c>
      <c r="E692" s="164"/>
      <c r="F692" s="173">
        <v>65070</v>
      </c>
      <c r="G692" s="159" t="s">
        <v>3785</v>
      </c>
      <c r="I692" s="160">
        <v>109314.43</v>
      </c>
    </row>
    <row r="693" spans="3:9" ht="20.25" customHeight="1">
      <c r="C693" s="163"/>
      <c r="D693" s="164">
        <v>37653</v>
      </c>
      <c r="E693" s="164"/>
      <c r="F693" s="173">
        <v>65074</v>
      </c>
      <c r="G693" s="159" t="s">
        <v>1809</v>
      </c>
      <c r="I693" s="160">
        <v>25018.48</v>
      </c>
    </row>
    <row r="694" spans="3:9" ht="20.25" customHeight="1">
      <c r="C694" s="163"/>
      <c r="D694" s="164">
        <v>37653</v>
      </c>
      <c r="E694" s="164"/>
      <c r="F694" s="173">
        <v>65439</v>
      </c>
      <c r="G694" s="159" t="s">
        <v>1807</v>
      </c>
      <c r="I694" s="160">
        <v>20831.36</v>
      </c>
    </row>
    <row r="695" spans="3:9" ht="20.25" customHeight="1">
      <c r="C695" s="163"/>
      <c r="D695" s="164">
        <v>37653</v>
      </c>
      <c r="E695" s="164"/>
      <c r="F695" s="173">
        <v>66112</v>
      </c>
      <c r="G695" s="159" t="s">
        <v>3117</v>
      </c>
      <c r="I695" s="160">
        <v>3050.84</v>
      </c>
    </row>
    <row r="696" spans="3:9" ht="20.25" customHeight="1">
      <c r="C696" s="163"/>
      <c r="D696" s="164">
        <v>37653</v>
      </c>
      <c r="E696" s="164"/>
      <c r="F696" s="173">
        <v>66797</v>
      </c>
      <c r="G696" s="159" t="s">
        <v>3792</v>
      </c>
      <c r="I696" s="160">
        <v>247053.8</v>
      </c>
    </row>
    <row r="697" spans="3:9" ht="20.25" customHeight="1">
      <c r="C697" s="163"/>
      <c r="D697" s="164">
        <v>37653</v>
      </c>
      <c r="E697" s="164"/>
      <c r="F697" s="173">
        <v>66798</v>
      </c>
      <c r="G697" s="159" t="s">
        <v>1054</v>
      </c>
      <c r="I697" s="160">
        <v>372529.68</v>
      </c>
    </row>
    <row r="698" spans="3:9" ht="20.25" customHeight="1">
      <c r="C698" s="163"/>
      <c r="D698" s="164">
        <v>37653</v>
      </c>
      <c r="E698" s="164"/>
      <c r="F698" s="173">
        <v>66799</v>
      </c>
      <c r="G698" s="159" t="s">
        <v>3787</v>
      </c>
      <c r="I698" s="160">
        <v>135818.85</v>
      </c>
    </row>
    <row r="699" spans="3:9" ht="20.25" customHeight="1">
      <c r="C699" s="163"/>
      <c r="D699" s="164">
        <v>37681</v>
      </c>
      <c r="E699" s="164"/>
      <c r="F699" s="173">
        <v>63440</v>
      </c>
      <c r="G699" s="159" t="s">
        <v>3392</v>
      </c>
      <c r="I699" s="160">
        <v>81651.7</v>
      </c>
    </row>
    <row r="700" spans="3:9" ht="20.25" customHeight="1">
      <c r="C700" s="163"/>
      <c r="D700" s="164">
        <v>37773</v>
      </c>
      <c r="E700" s="164"/>
      <c r="F700" s="173">
        <v>62057</v>
      </c>
      <c r="G700" s="159" t="s">
        <v>3412</v>
      </c>
      <c r="I700" s="160">
        <v>13397</v>
      </c>
    </row>
    <row r="701" spans="3:9" ht="20.25" customHeight="1">
      <c r="C701" s="163"/>
      <c r="D701" s="164">
        <v>37773</v>
      </c>
      <c r="E701" s="164"/>
      <c r="F701" s="173">
        <v>62080</v>
      </c>
      <c r="G701" s="159" t="s">
        <v>3438</v>
      </c>
      <c r="I701" s="160">
        <v>58957.45</v>
      </c>
    </row>
    <row r="702" spans="3:9" ht="20.25" customHeight="1">
      <c r="C702" s="163"/>
      <c r="D702" s="164">
        <v>37773</v>
      </c>
      <c r="E702" s="164"/>
      <c r="F702" s="173">
        <v>62769</v>
      </c>
      <c r="G702" s="159" t="s">
        <v>3437</v>
      </c>
      <c r="I702" s="160">
        <v>58850</v>
      </c>
    </row>
    <row r="703" spans="3:9" ht="20.25" customHeight="1">
      <c r="C703" s="163"/>
      <c r="D703" s="164">
        <v>37773</v>
      </c>
      <c r="E703" s="164"/>
      <c r="F703" s="173">
        <v>62778</v>
      </c>
      <c r="G703" s="159" t="s">
        <v>3414</v>
      </c>
      <c r="I703" s="160">
        <v>15013.89</v>
      </c>
    </row>
    <row r="704" spans="3:9" ht="20.25" customHeight="1">
      <c r="C704" s="163"/>
      <c r="D704" s="164">
        <v>37773</v>
      </c>
      <c r="E704" s="164"/>
      <c r="F704" s="173">
        <v>62787</v>
      </c>
      <c r="G704" s="159" t="s">
        <v>3407</v>
      </c>
      <c r="I704" s="160">
        <v>8618.85</v>
      </c>
    </row>
    <row r="705" spans="3:9" ht="20.25" customHeight="1">
      <c r="C705" s="163"/>
      <c r="D705" s="164">
        <v>37773</v>
      </c>
      <c r="E705" s="164"/>
      <c r="F705" s="173">
        <v>65499</v>
      </c>
      <c r="G705" s="159" t="s">
        <v>1258</v>
      </c>
      <c r="I705" s="160">
        <v>190682.34</v>
      </c>
    </row>
    <row r="706" spans="3:9" ht="20.25" customHeight="1">
      <c r="C706" s="163"/>
      <c r="D706" s="164">
        <v>37773</v>
      </c>
      <c r="E706" s="164"/>
      <c r="F706" s="173">
        <v>66183</v>
      </c>
      <c r="G706" s="159" t="s">
        <v>1252</v>
      </c>
      <c r="I706" s="160">
        <v>122034.36</v>
      </c>
    </row>
    <row r="707" spans="3:9" ht="20.25" customHeight="1">
      <c r="C707" s="163"/>
      <c r="D707" s="164">
        <v>37773</v>
      </c>
      <c r="E707" s="164"/>
      <c r="F707" s="173">
        <v>67932</v>
      </c>
      <c r="G707" s="159" t="s">
        <v>1257</v>
      </c>
      <c r="I707" s="160">
        <v>164688.39000000001</v>
      </c>
    </row>
    <row r="708" spans="3:9" ht="20.25" customHeight="1">
      <c r="C708" s="163"/>
      <c r="D708" s="164">
        <v>37773</v>
      </c>
      <c r="E708" s="164"/>
      <c r="F708" s="173">
        <v>68258</v>
      </c>
      <c r="G708" s="159" t="s">
        <v>3428</v>
      </c>
      <c r="I708" s="160">
        <v>23293</v>
      </c>
    </row>
    <row r="709" spans="3:9" ht="20.25" customHeight="1">
      <c r="C709" s="163"/>
      <c r="D709" s="164">
        <v>37773</v>
      </c>
      <c r="E709" s="164"/>
      <c r="F709" s="173">
        <v>68597</v>
      </c>
      <c r="G709" s="159" t="s">
        <v>1543</v>
      </c>
      <c r="I709" s="160">
        <v>287139.87</v>
      </c>
    </row>
    <row r="710" spans="3:9" ht="20.25" customHeight="1">
      <c r="C710" s="163"/>
      <c r="D710" s="164">
        <v>37773</v>
      </c>
      <c r="E710" s="164"/>
      <c r="F710" s="173">
        <v>70390</v>
      </c>
      <c r="G710" s="159" t="s">
        <v>3409</v>
      </c>
      <c r="I710" s="160">
        <v>9669.89</v>
      </c>
    </row>
    <row r="711" spans="3:9" ht="20.25" customHeight="1">
      <c r="C711" s="163"/>
      <c r="D711" s="164">
        <v>37773</v>
      </c>
      <c r="E711" s="164"/>
      <c r="F711" s="173">
        <v>70391</v>
      </c>
      <c r="G711" s="159" t="s">
        <v>3409</v>
      </c>
      <c r="I711" s="160">
        <v>9669.89</v>
      </c>
    </row>
    <row r="712" spans="3:9" ht="20.25" customHeight="1">
      <c r="C712" s="163"/>
      <c r="D712" s="164">
        <v>37773</v>
      </c>
      <c r="E712" s="164"/>
      <c r="F712" s="173">
        <v>66182</v>
      </c>
      <c r="G712" s="159" t="s">
        <v>1541</v>
      </c>
      <c r="I712" s="160">
        <v>136724.32999999999</v>
      </c>
    </row>
    <row r="713" spans="3:9" ht="20.25" customHeight="1">
      <c r="C713" s="163"/>
      <c r="D713" s="164">
        <v>37787</v>
      </c>
      <c r="E713" s="164"/>
      <c r="F713" s="173">
        <v>69641</v>
      </c>
      <c r="G713" s="159" t="s">
        <v>1702</v>
      </c>
      <c r="I713" s="160">
        <v>18097.98</v>
      </c>
    </row>
    <row r="714" spans="3:9" ht="20.25" customHeight="1">
      <c r="C714" s="163"/>
      <c r="D714" s="164">
        <v>37789</v>
      </c>
      <c r="E714" s="164"/>
      <c r="F714" s="173">
        <v>69639</v>
      </c>
      <c r="G714" s="159" t="s">
        <v>1703</v>
      </c>
      <c r="I714" s="160">
        <v>7752.15</v>
      </c>
    </row>
    <row r="715" spans="3:9" ht="20.25" customHeight="1">
      <c r="C715" s="163"/>
      <c r="D715" s="164">
        <v>37791</v>
      </c>
      <c r="E715" s="164"/>
      <c r="F715" s="173">
        <v>62773</v>
      </c>
      <c r="G715" s="159" t="s">
        <v>1002</v>
      </c>
      <c r="I715" s="160">
        <v>229627.8</v>
      </c>
    </row>
    <row r="716" spans="3:9" ht="20.25" customHeight="1">
      <c r="C716" s="163"/>
      <c r="D716" s="164">
        <v>37797</v>
      </c>
      <c r="E716" s="164"/>
      <c r="F716" s="173">
        <v>67930</v>
      </c>
      <c r="G716" s="159" t="s">
        <v>2546</v>
      </c>
      <c r="I716" s="160">
        <v>253248.1</v>
      </c>
    </row>
    <row r="717" spans="3:9" ht="20.25" customHeight="1">
      <c r="C717" s="163"/>
      <c r="D717" s="164">
        <v>37797</v>
      </c>
      <c r="E717" s="164"/>
      <c r="F717" s="173">
        <v>69721</v>
      </c>
      <c r="G717" s="159" t="s">
        <v>2545</v>
      </c>
      <c r="I717" s="160">
        <v>177218.55</v>
      </c>
    </row>
    <row r="718" spans="3:9" ht="20.25" customHeight="1">
      <c r="C718" s="163"/>
      <c r="D718" s="164">
        <v>37833</v>
      </c>
      <c r="E718" s="164"/>
      <c r="F718" s="173">
        <v>62630</v>
      </c>
      <c r="G718" s="159" t="s">
        <v>925</v>
      </c>
      <c r="I718" s="160">
        <v>13959.69</v>
      </c>
    </row>
    <row r="719" spans="3:9" ht="20.25" customHeight="1">
      <c r="C719" s="163"/>
      <c r="D719" s="164">
        <v>37839</v>
      </c>
      <c r="E719" s="164"/>
      <c r="F719" s="173">
        <v>62779</v>
      </c>
      <c r="G719" s="159" t="s">
        <v>928</v>
      </c>
      <c r="I719" s="160">
        <v>143220.04999999999</v>
      </c>
    </row>
    <row r="720" spans="3:9" ht="20.25" customHeight="1">
      <c r="C720" s="163"/>
      <c r="D720" s="164">
        <v>37841</v>
      </c>
      <c r="E720" s="164"/>
      <c r="F720" s="173">
        <v>69717</v>
      </c>
      <c r="G720" s="159" t="s">
        <v>929</v>
      </c>
      <c r="I720" s="160">
        <v>246443.73</v>
      </c>
    </row>
    <row r="721" spans="3:9" ht="20.25" customHeight="1">
      <c r="C721" s="163"/>
      <c r="D721" s="164">
        <v>37888</v>
      </c>
      <c r="E721" s="164"/>
      <c r="F721" s="173">
        <v>63072</v>
      </c>
      <c r="G721" s="159" t="s">
        <v>935</v>
      </c>
      <c r="I721" s="160">
        <v>14906.55</v>
      </c>
    </row>
    <row r="722" spans="3:9" ht="20.25" customHeight="1">
      <c r="C722" s="163"/>
      <c r="D722" s="164">
        <v>37921</v>
      </c>
      <c r="E722" s="164"/>
      <c r="F722" s="173">
        <v>63720</v>
      </c>
      <c r="G722" s="159" t="s">
        <v>3613</v>
      </c>
      <c r="I722" s="160">
        <v>48996.47</v>
      </c>
    </row>
    <row r="723" spans="3:9" ht="20.25" customHeight="1">
      <c r="C723" s="163"/>
      <c r="D723" s="164">
        <v>37922</v>
      </c>
      <c r="E723" s="164"/>
      <c r="F723" s="173">
        <v>69643</v>
      </c>
      <c r="G723" s="159" t="s">
        <v>3614</v>
      </c>
      <c r="I723" s="160">
        <v>42403.47</v>
      </c>
    </row>
    <row r="724" spans="3:9" ht="20.25" customHeight="1">
      <c r="C724" s="163"/>
      <c r="D724" s="164">
        <v>37928</v>
      </c>
      <c r="E724" s="164"/>
      <c r="F724" s="173">
        <v>68259</v>
      </c>
      <c r="G724" s="159" t="s">
        <v>3371</v>
      </c>
      <c r="I724" s="160">
        <v>30830.85</v>
      </c>
    </row>
    <row r="725" spans="3:9" ht="20.25" customHeight="1">
      <c r="C725" s="163"/>
      <c r="D725" s="164">
        <v>37944</v>
      </c>
      <c r="E725" s="164"/>
      <c r="F725" s="173">
        <v>68254</v>
      </c>
      <c r="G725" s="159" t="s">
        <v>3372</v>
      </c>
      <c r="I725" s="160">
        <v>16209.93</v>
      </c>
    </row>
    <row r="726" spans="3:9" ht="20.25" customHeight="1">
      <c r="C726" s="163"/>
      <c r="D726" s="164">
        <v>37946</v>
      </c>
      <c r="E726" s="164"/>
      <c r="F726" s="173">
        <v>62625</v>
      </c>
      <c r="G726" s="159" t="s">
        <v>3373</v>
      </c>
      <c r="I726" s="160">
        <v>51656.89</v>
      </c>
    </row>
    <row r="727" spans="3:9" ht="20.25" customHeight="1">
      <c r="C727" s="163"/>
      <c r="D727" s="164">
        <v>37949</v>
      </c>
      <c r="E727" s="164"/>
      <c r="F727" s="173">
        <v>62079</v>
      </c>
      <c r="G727" s="159" t="s">
        <v>2170</v>
      </c>
      <c r="I727" s="160">
        <v>51592.67</v>
      </c>
    </row>
    <row r="728" spans="3:9" ht="20.25" customHeight="1">
      <c r="C728" s="163"/>
      <c r="D728" s="164">
        <v>37949</v>
      </c>
      <c r="E728" s="164"/>
      <c r="F728" s="173">
        <v>62627</v>
      </c>
      <c r="G728" s="159" t="s">
        <v>3374</v>
      </c>
      <c r="I728" s="160">
        <v>18190</v>
      </c>
    </row>
    <row r="729" spans="3:9" ht="20.25" customHeight="1">
      <c r="C729" s="163"/>
      <c r="D729" s="164">
        <v>37956</v>
      </c>
      <c r="E729" s="164"/>
      <c r="F729" s="173">
        <v>62084</v>
      </c>
      <c r="G729" s="159" t="s">
        <v>2171</v>
      </c>
      <c r="I729" s="160">
        <v>7619.47</v>
      </c>
    </row>
    <row r="730" spans="3:9" ht="20.25" customHeight="1">
      <c r="C730" s="163"/>
      <c r="D730" s="164">
        <v>37986</v>
      </c>
      <c r="E730" s="164"/>
      <c r="F730" s="173">
        <v>62086</v>
      </c>
      <c r="G730" s="159" t="s">
        <v>1358</v>
      </c>
      <c r="I730" s="160">
        <v>18984.68</v>
      </c>
    </row>
    <row r="731" spans="3:9" ht="20.25" customHeight="1">
      <c r="C731" s="163"/>
      <c r="D731" s="164">
        <v>38006</v>
      </c>
      <c r="E731" s="164"/>
      <c r="F731" s="173">
        <v>62078</v>
      </c>
      <c r="G731" s="159" t="s">
        <v>56</v>
      </c>
      <c r="I731" s="160">
        <v>19710.87</v>
      </c>
    </row>
    <row r="732" spans="3:9" ht="20.25" customHeight="1">
      <c r="C732" s="163"/>
      <c r="D732" s="164">
        <v>38108</v>
      </c>
      <c r="E732" s="164"/>
      <c r="F732" s="173">
        <v>63073</v>
      </c>
      <c r="G732" s="159" t="s">
        <v>64</v>
      </c>
      <c r="I732" s="160">
        <v>45924</v>
      </c>
    </row>
    <row r="733" spans="3:9" ht="20.25" customHeight="1">
      <c r="C733" s="163"/>
      <c r="D733" s="164">
        <v>38139</v>
      </c>
      <c r="E733" s="164"/>
      <c r="F733" s="173">
        <v>61442</v>
      </c>
      <c r="G733" s="159" t="s">
        <v>3603</v>
      </c>
      <c r="I733" s="160">
        <v>16689.52</v>
      </c>
    </row>
    <row r="734" spans="3:9" ht="20.25" customHeight="1">
      <c r="C734" s="163"/>
      <c r="D734" s="164">
        <v>38139</v>
      </c>
      <c r="E734" s="164"/>
      <c r="F734" s="173">
        <v>61963</v>
      </c>
      <c r="G734" s="159" t="s">
        <v>3583</v>
      </c>
      <c r="I734" s="160">
        <v>5279.62</v>
      </c>
    </row>
    <row r="735" spans="3:9" ht="20.25" customHeight="1">
      <c r="C735" s="163"/>
      <c r="D735" s="164">
        <v>38139</v>
      </c>
      <c r="E735" s="164"/>
      <c r="F735" s="173">
        <v>61964</v>
      </c>
      <c r="G735" s="159" t="s">
        <v>3579</v>
      </c>
      <c r="I735" s="160">
        <v>5279.62</v>
      </c>
    </row>
    <row r="736" spans="3:9" ht="20.25" customHeight="1">
      <c r="C736" s="163"/>
      <c r="D736" s="164">
        <v>38139</v>
      </c>
      <c r="E736" s="164"/>
      <c r="F736" s="173">
        <v>61965</v>
      </c>
      <c r="G736" s="159" t="s">
        <v>69</v>
      </c>
      <c r="I736" s="160">
        <v>5279.62</v>
      </c>
    </row>
    <row r="737" spans="3:9" ht="20.25" customHeight="1">
      <c r="C737" s="163"/>
      <c r="D737" s="164">
        <v>38139</v>
      </c>
      <c r="E737" s="164"/>
      <c r="F737" s="173">
        <v>61966</v>
      </c>
      <c r="G737" s="159" t="s">
        <v>3578</v>
      </c>
      <c r="I737" s="160">
        <v>5279.62</v>
      </c>
    </row>
    <row r="738" spans="3:9" ht="20.25" customHeight="1">
      <c r="C738" s="163"/>
      <c r="D738" s="164">
        <v>38139</v>
      </c>
      <c r="E738" s="164"/>
      <c r="F738" s="173">
        <v>62832</v>
      </c>
      <c r="G738" s="159" t="s">
        <v>2420</v>
      </c>
      <c r="I738" s="160">
        <v>138790.70000000001</v>
      </c>
    </row>
    <row r="739" spans="3:9" ht="20.25" customHeight="1">
      <c r="C739" s="163"/>
      <c r="D739" s="164">
        <v>38139</v>
      </c>
      <c r="E739" s="164"/>
      <c r="F739" s="173">
        <v>63083</v>
      </c>
      <c r="G739" s="159" t="s">
        <v>2444</v>
      </c>
      <c r="I739" s="160">
        <v>446887.76</v>
      </c>
    </row>
    <row r="740" spans="3:9" ht="20.25" customHeight="1">
      <c r="C740" s="163"/>
      <c r="D740" s="164">
        <v>38139</v>
      </c>
      <c r="E740" s="164"/>
      <c r="F740" s="173">
        <v>63084</v>
      </c>
      <c r="G740" s="159" t="s">
        <v>2431</v>
      </c>
      <c r="I740" s="160">
        <v>251572.69</v>
      </c>
    </row>
    <row r="741" spans="3:9" ht="20.25" customHeight="1">
      <c r="C741" s="163"/>
      <c r="D741" s="164">
        <v>38139</v>
      </c>
      <c r="E741" s="164"/>
      <c r="F741" s="173">
        <v>63763</v>
      </c>
      <c r="G741" s="159" t="s">
        <v>3605</v>
      </c>
      <c r="I741" s="160">
        <v>17982.099999999999</v>
      </c>
    </row>
    <row r="742" spans="3:9" ht="20.25" customHeight="1">
      <c r="C742" s="163"/>
      <c r="D742" s="164">
        <v>38139</v>
      </c>
      <c r="E742" s="164"/>
      <c r="F742" s="173">
        <v>63765</v>
      </c>
      <c r="G742" s="159" t="s">
        <v>1843</v>
      </c>
      <c r="I742" s="160">
        <v>98451.85</v>
      </c>
    </row>
    <row r="743" spans="3:9" ht="20.25" customHeight="1">
      <c r="C743" s="163"/>
      <c r="D743" s="164">
        <v>38139</v>
      </c>
      <c r="E743" s="164"/>
      <c r="F743" s="173">
        <v>63771</v>
      </c>
      <c r="G743" s="159" t="s">
        <v>3581</v>
      </c>
      <c r="I743" s="160">
        <v>5279.62</v>
      </c>
    </row>
    <row r="744" spans="3:9" ht="20.25" customHeight="1">
      <c r="C744" s="163"/>
      <c r="D744" s="164">
        <v>38139</v>
      </c>
      <c r="E744" s="164"/>
      <c r="F744" s="173">
        <v>63774</v>
      </c>
      <c r="G744" s="159" t="s">
        <v>3582</v>
      </c>
      <c r="I744" s="160">
        <v>5279.62</v>
      </c>
    </row>
    <row r="745" spans="3:9" ht="20.25" customHeight="1">
      <c r="C745" s="163"/>
      <c r="D745" s="164">
        <v>38139</v>
      </c>
      <c r="E745" s="164"/>
      <c r="F745" s="173">
        <v>63775</v>
      </c>
      <c r="G745" s="159" t="s">
        <v>3580</v>
      </c>
      <c r="I745" s="160">
        <v>5279.62</v>
      </c>
    </row>
    <row r="746" spans="3:9" ht="20.25" customHeight="1">
      <c r="C746" s="163"/>
      <c r="D746" s="164">
        <v>38139</v>
      </c>
      <c r="E746" s="164"/>
      <c r="F746" s="173">
        <v>63776</v>
      </c>
      <c r="G746" s="159" t="s">
        <v>3591</v>
      </c>
      <c r="I746" s="160">
        <v>10559.22</v>
      </c>
    </row>
    <row r="747" spans="3:9" ht="20.25" customHeight="1">
      <c r="C747" s="163"/>
      <c r="D747" s="164">
        <v>38139</v>
      </c>
      <c r="E747" s="164"/>
      <c r="F747" s="173">
        <v>64450</v>
      </c>
      <c r="G747" s="159" t="s">
        <v>2443</v>
      </c>
      <c r="I747" s="160">
        <v>440194.08</v>
      </c>
    </row>
    <row r="748" spans="3:9" ht="20.25" customHeight="1">
      <c r="C748" s="163"/>
      <c r="D748" s="164">
        <v>38139</v>
      </c>
      <c r="E748" s="164"/>
      <c r="F748" s="173">
        <v>64458</v>
      </c>
      <c r="G748" s="159" t="s">
        <v>2430</v>
      </c>
      <c r="I748" s="160">
        <v>246488.61</v>
      </c>
    </row>
    <row r="749" spans="3:9" ht="20.25" customHeight="1">
      <c r="C749" s="163"/>
      <c r="D749" s="164">
        <v>38139</v>
      </c>
      <c r="E749" s="164"/>
      <c r="F749" s="173">
        <v>65522</v>
      </c>
      <c r="G749" s="159" t="s">
        <v>3466</v>
      </c>
      <c r="I749" s="160">
        <v>67430.98</v>
      </c>
    </row>
    <row r="750" spans="3:9" ht="20.25" customHeight="1">
      <c r="C750" s="163"/>
      <c r="D750" s="164">
        <v>38139</v>
      </c>
      <c r="E750" s="164"/>
      <c r="F750" s="173">
        <v>65523</v>
      </c>
      <c r="G750" s="159" t="s">
        <v>3466</v>
      </c>
      <c r="I750" s="160">
        <v>67430.97</v>
      </c>
    </row>
    <row r="751" spans="3:9" ht="20.25" customHeight="1">
      <c r="C751" s="163"/>
      <c r="D751" s="164">
        <v>38139</v>
      </c>
      <c r="E751" s="164"/>
      <c r="F751" s="173">
        <v>67287</v>
      </c>
      <c r="G751" s="159" t="s">
        <v>2455</v>
      </c>
      <c r="I751" s="160">
        <v>1340354.1299999999</v>
      </c>
    </row>
    <row r="752" spans="3:9" ht="20.25" customHeight="1">
      <c r="C752" s="163"/>
      <c r="D752" s="164">
        <v>38139</v>
      </c>
      <c r="E752" s="164"/>
      <c r="F752" s="173">
        <v>67289</v>
      </c>
      <c r="G752" s="159" t="s">
        <v>3462</v>
      </c>
      <c r="I752" s="160">
        <v>59480.74</v>
      </c>
    </row>
    <row r="753" spans="3:9" ht="20.25" customHeight="1">
      <c r="C753" s="163"/>
      <c r="D753" s="164">
        <v>38139</v>
      </c>
      <c r="E753" s="164"/>
      <c r="F753" s="173">
        <v>67290</v>
      </c>
      <c r="G753" s="159" t="s">
        <v>2447</v>
      </c>
      <c r="I753" s="160">
        <v>571174.1</v>
      </c>
    </row>
    <row r="754" spans="3:9" ht="20.25" customHeight="1">
      <c r="C754" s="163"/>
      <c r="D754" s="164">
        <v>38139</v>
      </c>
      <c r="E754" s="164"/>
      <c r="F754" s="173">
        <v>67294</v>
      </c>
      <c r="G754" s="159" t="s">
        <v>3663</v>
      </c>
      <c r="I754" s="160">
        <v>31547.42</v>
      </c>
    </row>
    <row r="755" spans="3:9" ht="20.25" customHeight="1">
      <c r="C755" s="163"/>
      <c r="D755" s="164">
        <v>38139</v>
      </c>
      <c r="E755" s="164"/>
      <c r="F755" s="173">
        <v>67296</v>
      </c>
      <c r="G755" s="159" t="s">
        <v>3592</v>
      </c>
      <c r="I755" s="160">
        <v>10712.98</v>
      </c>
    </row>
    <row r="756" spans="3:9" ht="20.25" customHeight="1">
      <c r="C756" s="163"/>
      <c r="D756" s="164">
        <v>38139</v>
      </c>
      <c r="E756" s="164"/>
      <c r="F756" s="173">
        <v>67298</v>
      </c>
      <c r="G756" s="159" t="s">
        <v>366</v>
      </c>
      <c r="I756" s="160">
        <v>110805.05</v>
      </c>
    </row>
    <row r="757" spans="3:9" ht="20.25" customHeight="1">
      <c r="C757" s="163"/>
      <c r="D757" s="164">
        <v>38139</v>
      </c>
      <c r="E757" s="164"/>
      <c r="F757" s="173">
        <v>67300</v>
      </c>
      <c r="G757" s="159" t="s">
        <v>3588</v>
      </c>
      <c r="I757" s="160">
        <v>7879.7</v>
      </c>
    </row>
    <row r="758" spans="3:9" ht="20.25" customHeight="1">
      <c r="C758" s="163"/>
      <c r="D758" s="164">
        <v>38139</v>
      </c>
      <c r="E758" s="164"/>
      <c r="F758" s="173">
        <v>67301</v>
      </c>
      <c r="G758" s="159" t="s">
        <v>3598</v>
      </c>
      <c r="I758" s="160">
        <v>13558.92</v>
      </c>
    </row>
    <row r="759" spans="3:9" ht="20.25" customHeight="1">
      <c r="C759" s="163"/>
      <c r="D759" s="164">
        <v>38139</v>
      </c>
      <c r="E759" s="164"/>
      <c r="F759" s="173">
        <v>67978</v>
      </c>
      <c r="G759" s="159" t="s">
        <v>3463</v>
      </c>
      <c r="I759" s="160">
        <v>65897.3</v>
      </c>
    </row>
    <row r="760" spans="3:9" ht="20.25" customHeight="1">
      <c r="C760" s="163"/>
      <c r="D760" s="164">
        <v>38139</v>
      </c>
      <c r="E760" s="164"/>
      <c r="F760" s="173">
        <v>67979</v>
      </c>
      <c r="G760" s="159" t="s">
        <v>2452</v>
      </c>
      <c r="I760" s="160">
        <v>719667.89</v>
      </c>
    </row>
    <row r="761" spans="3:9" ht="20.25" customHeight="1">
      <c r="C761" s="163"/>
      <c r="D761" s="164">
        <v>38139</v>
      </c>
      <c r="E761" s="164"/>
      <c r="F761" s="173">
        <v>67980</v>
      </c>
      <c r="G761" s="159" t="s">
        <v>3604</v>
      </c>
      <c r="I761" s="160">
        <v>17285.36</v>
      </c>
    </row>
    <row r="762" spans="3:9" ht="20.25" customHeight="1">
      <c r="C762" s="163"/>
      <c r="D762" s="164">
        <v>38139</v>
      </c>
      <c r="E762" s="164"/>
      <c r="F762" s="173">
        <v>67981</v>
      </c>
      <c r="G762" s="159" t="s">
        <v>1840</v>
      </c>
      <c r="I762" s="160">
        <v>94157.16</v>
      </c>
    </row>
    <row r="763" spans="3:9" ht="20.25" customHeight="1">
      <c r="C763" s="163"/>
      <c r="D763" s="164">
        <v>38139</v>
      </c>
      <c r="E763" s="164"/>
      <c r="F763" s="173">
        <v>67988</v>
      </c>
      <c r="G763" s="159" t="s">
        <v>420</v>
      </c>
      <c r="I763" s="160">
        <v>11206.62</v>
      </c>
    </row>
    <row r="764" spans="3:9" ht="20.25" customHeight="1">
      <c r="C764" s="163"/>
      <c r="D764" s="164">
        <v>38139</v>
      </c>
      <c r="E764" s="164"/>
      <c r="F764" s="173">
        <v>67991</v>
      </c>
      <c r="G764" s="159" t="s">
        <v>332</v>
      </c>
      <c r="I764" s="160">
        <v>524211.17</v>
      </c>
    </row>
    <row r="765" spans="3:9" ht="20.25" customHeight="1">
      <c r="C765" s="163"/>
      <c r="D765" s="164">
        <v>38139</v>
      </c>
      <c r="E765" s="164"/>
      <c r="F765" s="173">
        <v>67993</v>
      </c>
      <c r="G765" s="159" t="s">
        <v>2439</v>
      </c>
      <c r="I765" s="160">
        <v>325671.53000000003</v>
      </c>
    </row>
    <row r="766" spans="3:9" ht="20.25" customHeight="1">
      <c r="C766" s="163"/>
      <c r="D766" s="164">
        <v>38139</v>
      </c>
      <c r="E766" s="164"/>
      <c r="F766" s="173">
        <v>67995</v>
      </c>
      <c r="G766" s="159" t="s">
        <v>2432</v>
      </c>
      <c r="I766" s="160">
        <v>257535.57</v>
      </c>
    </row>
    <row r="767" spans="3:9" ht="20.25" customHeight="1">
      <c r="C767" s="163"/>
      <c r="D767" s="164">
        <v>38139</v>
      </c>
      <c r="E767" s="164"/>
      <c r="F767" s="173">
        <v>68310</v>
      </c>
      <c r="G767" s="159" t="s">
        <v>1345</v>
      </c>
      <c r="I767" s="160">
        <v>39727.949999999997</v>
      </c>
    </row>
    <row r="768" spans="3:9" ht="20.25" customHeight="1">
      <c r="C768" s="163"/>
      <c r="D768" s="164">
        <v>38139</v>
      </c>
      <c r="E768" s="164"/>
      <c r="F768" s="173">
        <v>68311</v>
      </c>
      <c r="G768" s="159" t="s">
        <v>3662</v>
      </c>
      <c r="I768" s="160">
        <v>30820.83</v>
      </c>
    </row>
    <row r="769" spans="3:9" ht="20.25" customHeight="1">
      <c r="C769" s="163"/>
      <c r="D769" s="164">
        <v>38139</v>
      </c>
      <c r="E769" s="164"/>
      <c r="F769" s="173">
        <v>68312</v>
      </c>
      <c r="G769" s="159" t="s">
        <v>3599</v>
      </c>
      <c r="I769" s="160">
        <v>13857.96</v>
      </c>
    </row>
    <row r="770" spans="3:9" ht="20.25" customHeight="1">
      <c r="C770" s="163"/>
      <c r="D770" s="164">
        <v>38139</v>
      </c>
      <c r="E770" s="164"/>
      <c r="F770" s="173">
        <v>68313</v>
      </c>
      <c r="G770" s="159" t="s">
        <v>1347</v>
      </c>
      <c r="I770" s="160">
        <v>40579.26</v>
      </c>
    </row>
    <row r="771" spans="3:9" ht="20.25" customHeight="1">
      <c r="C771" s="163"/>
      <c r="D771" s="164">
        <v>38139</v>
      </c>
      <c r="E771" s="164"/>
      <c r="F771" s="173">
        <v>68314</v>
      </c>
      <c r="G771" s="159" t="s">
        <v>3460</v>
      </c>
      <c r="I771" s="160">
        <v>51393.78</v>
      </c>
    </row>
    <row r="772" spans="3:9" ht="20.25" customHeight="1">
      <c r="C772" s="163"/>
      <c r="D772" s="164">
        <v>38139</v>
      </c>
      <c r="E772" s="164"/>
      <c r="F772" s="173">
        <v>68315</v>
      </c>
      <c r="G772" s="159" t="s">
        <v>3601</v>
      </c>
      <c r="I772" s="160">
        <v>15208.15</v>
      </c>
    </row>
    <row r="773" spans="3:9" ht="20.25" customHeight="1">
      <c r="C773" s="163"/>
      <c r="D773" s="164">
        <v>38139</v>
      </c>
      <c r="E773" s="164"/>
      <c r="F773" s="173">
        <v>68316</v>
      </c>
      <c r="G773" s="159" t="s">
        <v>1845</v>
      </c>
      <c r="I773" s="160">
        <v>103598.97</v>
      </c>
    </row>
    <row r="774" spans="3:9" ht="20.25" customHeight="1">
      <c r="C774" s="163"/>
      <c r="D774" s="164">
        <v>38139</v>
      </c>
      <c r="E774" s="164"/>
      <c r="F774" s="173">
        <v>68317</v>
      </c>
      <c r="G774" s="159" t="s">
        <v>3657</v>
      </c>
      <c r="I774" s="160">
        <v>20842.990000000002</v>
      </c>
    </row>
    <row r="775" spans="3:9" ht="20.25" customHeight="1">
      <c r="C775" s="163"/>
      <c r="D775" s="164">
        <v>38139</v>
      </c>
      <c r="E775" s="164"/>
      <c r="F775" s="173">
        <v>68325</v>
      </c>
      <c r="G775" s="159" t="s">
        <v>1846</v>
      </c>
      <c r="I775" s="160">
        <v>109305.32</v>
      </c>
    </row>
    <row r="776" spans="3:9" ht="20.25" customHeight="1">
      <c r="C776" s="163"/>
      <c r="D776" s="164">
        <v>38139</v>
      </c>
      <c r="E776" s="164"/>
      <c r="F776" s="173">
        <v>69007</v>
      </c>
      <c r="G776" s="159" t="s">
        <v>3600</v>
      </c>
      <c r="I776" s="160">
        <v>14601.26</v>
      </c>
    </row>
    <row r="777" spans="3:9" ht="20.25" customHeight="1">
      <c r="C777" s="163"/>
      <c r="D777" s="164">
        <v>38139</v>
      </c>
      <c r="E777" s="164"/>
      <c r="F777" s="173">
        <v>69068</v>
      </c>
      <c r="G777" s="159" t="s">
        <v>1349</v>
      </c>
      <c r="I777" s="160">
        <v>44627.3</v>
      </c>
    </row>
    <row r="778" spans="3:9" ht="20.25" customHeight="1">
      <c r="C778" s="163"/>
      <c r="D778" s="164">
        <v>38139</v>
      </c>
      <c r="E778" s="164"/>
      <c r="F778" s="173">
        <v>69070</v>
      </c>
      <c r="G778" s="159" t="s">
        <v>2454</v>
      </c>
      <c r="I778" s="160">
        <v>1131424.1399999999</v>
      </c>
    </row>
    <row r="779" spans="3:9" ht="20.25" customHeight="1">
      <c r="C779" s="163"/>
      <c r="D779" s="164">
        <v>38139</v>
      </c>
      <c r="E779" s="164"/>
      <c r="F779" s="173">
        <v>69072</v>
      </c>
      <c r="G779" s="159" t="s">
        <v>958</v>
      </c>
      <c r="I779" s="160">
        <v>189741.89</v>
      </c>
    </row>
    <row r="780" spans="3:9" ht="20.25" customHeight="1">
      <c r="C780" s="163"/>
      <c r="D780" s="164">
        <v>38139</v>
      </c>
      <c r="E780" s="164"/>
      <c r="F780" s="173">
        <v>69073</v>
      </c>
      <c r="G780" s="159" t="s">
        <v>2427</v>
      </c>
      <c r="I780" s="160">
        <v>189741.89</v>
      </c>
    </row>
    <row r="781" spans="3:9" ht="20.25" customHeight="1">
      <c r="C781" s="163"/>
      <c r="D781" s="164">
        <v>38139</v>
      </c>
      <c r="E781" s="164"/>
      <c r="F781" s="173">
        <v>69772</v>
      </c>
      <c r="G781" s="159" t="s">
        <v>2445</v>
      </c>
      <c r="I781" s="160">
        <v>483775.34</v>
      </c>
    </row>
    <row r="782" spans="3:9" ht="20.25" customHeight="1">
      <c r="C782" s="163"/>
      <c r="D782" s="164">
        <v>38139</v>
      </c>
      <c r="E782" s="164"/>
      <c r="F782" s="173">
        <v>69773</v>
      </c>
      <c r="G782" s="159" t="s">
        <v>2425</v>
      </c>
      <c r="I782" s="160">
        <v>188678.42</v>
      </c>
    </row>
    <row r="783" spans="3:9" ht="20.25" customHeight="1">
      <c r="C783" s="163"/>
      <c r="D783" s="164">
        <v>38139</v>
      </c>
      <c r="E783" s="164"/>
      <c r="F783" s="173">
        <v>69776</v>
      </c>
      <c r="G783" s="159" t="s">
        <v>1850</v>
      </c>
      <c r="I783" s="160">
        <v>119243.4</v>
      </c>
    </row>
    <row r="784" spans="3:9" ht="20.25" customHeight="1">
      <c r="C784" s="163"/>
      <c r="D784" s="164">
        <v>38139</v>
      </c>
      <c r="E784" s="164"/>
      <c r="F784" s="173">
        <v>70094</v>
      </c>
      <c r="G784" s="159" t="s">
        <v>2440</v>
      </c>
      <c r="I784" s="160">
        <v>340671.3</v>
      </c>
    </row>
    <row r="785" spans="3:9" ht="20.25" customHeight="1">
      <c r="C785" s="163"/>
      <c r="D785" s="164">
        <v>38139</v>
      </c>
      <c r="E785" s="164"/>
      <c r="F785" s="173">
        <v>70095</v>
      </c>
      <c r="G785" s="159" t="s">
        <v>2421</v>
      </c>
      <c r="I785" s="160">
        <v>144456.48000000001</v>
      </c>
    </row>
    <row r="786" spans="3:9" ht="20.25" customHeight="1">
      <c r="C786" s="163"/>
      <c r="D786" s="164">
        <v>38139</v>
      </c>
      <c r="E786" s="164"/>
      <c r="F786" s="173">
        <v>69078</v>
      </c>
      <c r="G786" s="159" t="s">
        <v>1343</v>
      </c>
      <c r="I786" s="160">
        <v>38149.53</v>
      </c>
    </row>
    <row r="787" spans="3:9" ht="20.25" customHeight="1">
      <c r="C787" s="163"/>
      <c r="D787" s="164">
        <v>38146</v>
      </c>
      <c r="E787" s="164"/>
      <c r="F787" s="173">
        <v>63088</v>
      </c>
      <c r="G787" s="159" t="s">
        <v>2465</v>
      </c>
      <c r="I787" s="160">
        <v>122836.61</v>
      </c>
    </row>
    <row r="788" spans="3:9" ht="20.25" customHeight="1">
      <c r="C788" s="163"/>
      <c r="D788" s="164">
        <v>38146</v>
      </c>
      <c r="E788" s="164"/>
      <c r="F788" s="173">
        <v>64461</v>
      </c>
      <c r="G788" s="159" t="s">
        <v>2463</v>
      </c>
      <c r="I788" s="160">
        <v>19221.7</v>
      </c>
    </row>
    <row r="789" spans="3:9" ht="20.25" customHeight="1">
      <c r="C789" s="163"/>
      <c r="D789" s="164">
        <v>38154</v>
      </c>
      <c r="E789" s="164"/>
      <c r="F789" s="173">
        <v>61438</v>
      </c>
      <c r="G789" s="159" t="s">
        <v>2467</v>
      </c>
      <c r="I789" s="160">
        <v>76684.759999999995</v>
      </c>
    </row>
    <row r="790" spans="3:9" ht="20.25" customHeight="1">
      <c r="C790" s="163"/>
      <c r="D790" s="164">
        <v>38160</v>
      </c>
      <c r="E790" s="164"/>
      <c r="F790" s="173">
        <v>61445</v>
      </c>
      <c r="G790" s="159" t="s">
        <v>2472</v>
      </c>
      <c r="I790" s="160">
        <v>165048.47</v>
      </c>
    </row>
    <row r="791" spans="3:9" ht="20.25" customHeight="1">
      <c r="C791" s="163"/>
      <c r="D791" s="164">
        <v>38180</v>
      </c>
      <c r="E791" s="164"/>
      <c r="F791" s="173">
        <v>62833</v>
      </c>
      <c r="G791" s="159" t="s">
        <v>3724</v>
      </c>
      <c r="I791" s="160">
        <v>289032.21000000002</v>
      </c>
    </row>
    <row r="792" spans="3:9" ht="20.25" customHeight="1">
      <c r="C792" s="163"/>
      <c r="D792" s="164">
        <v>38237</v>
      </c>
      <c r="E792" s="164"/>
      <c r="F792" s="173">
        <v>65519</v>
      </c>
      <c r="G792" s="159" t="s">
        <v>486</v>
      </c>
      <c r="I792" s="160">
        <v>367597.18</v>
      </c>
    </row>
    <row r="793" spans="3:9" ht="20.25" customHeight="1">
      <c r="C793" s="163"/>
      <c r="D793" s="164">
        <v>38238</v>
      </c>
      <c r="E793" s="164"/>
      <c r="F793" s="173">
        <v>65527</v>
      </c>
      <c r="G793" s="159" t="s">
        <v>2421</v>
      </c>
      <c r="I793" s="160">
        <v>52228.05</v>
      </c>
    </row>
    <row r="794" spans="3:9" ht="20.25" customHeight="1">
      <c r="C794" s="163"/>
      <c r="D794" s="164">
        <v>38258</v>
      </c>
      <c r="E794" s="164"/>
      <c r="F794" s="173">
        <v>61449</v>
      </c>
      <c r="G794" s="159" t="s">
        <v>2151</v>
      </c>
      <c r="I794" s="160">
        <v>75723.899999999994</v>
      </c>
    </row>
    <row r="795" spans="3:9" ht="20.25" customHeight="1">
      <c r="C795" s="163"/>
      <c r="D795" s="164">
        <v>38278</v>
      </c>
      <c r="E795" s="164"/>
      <c r="F795" s="173">
        <v>61461</v>
      </c>
      <c r="G795" s="159" t="s">
        <v>2166</v>
      </c>
      <c r="I795" s="160">
        <v>202719.35999999999</v>
      </c>
    </row>
    <row r="796" spans="3:9" ht="20.25" customHeight="1">
      <c r="C796" s="163"/>
      <c r="D796" s="164">
        <v>38292</v>
      </c>
      <c r="E796" s="164"/>
      <c r="F796" s="173">
        <v>61457</v>
      </c>
      <c r="G796" s="159" t="s">
        <v>2330</v>
      </c>
      <c r="I796" s="160">
        <v>18810.599999999999</v>
      </c>
    </row>
    <row r="797" spans="3:9" ht="20.25" customHeight="1">
      <c r="C797" s="163"/>
      <c r="D797" s="164">
        <v>38292</v>
      </c>
      <c r="E797" s="164"/>
      <c r="F797" s="173">
        <v>63268</v>
      </c>
      <c r="G797" s="159" t="s">
        <v>329</v>
      </c>
      <c r="I797" s="160">
        <v>1865610.73</v>
      </c>
    </row>
    <row r="798" spans="3:9" ht="20.25" customHeight="1">
      <c r="C798" s="163"/>
      <c r="D798" s="164">
        <v>38292</v>
      </c>
      <c r="E798" s="164"/>
      <c r="F798" s="173">
        <v>65535</v>
      </c>
      <c r="G798" s="159" t="s">
        <v>2327</v>
      </c>
      <c r="I798" s="160">
        <v>16029.96</v>
      </c>
    </row>
    <row r="799" spans="3:9" ht="20.25" customHeight="1">
      <c r="C799" s="163"/>
      <c r="D799" s="164">
        <v>38292</v>
      </c>
      <c r="E799" s="164"/>
      <c r="F799" s="173">
        <v>65537</v>
      </c>
      <c r="G799" s="159" t="s">
        <v>1589</v>
      </c>
      <c r="I799" s="160">
        <v>7900</v>
      </c>
    </row>
    <row r="800" spans="3:9" ht="20.25" customHeight="1">
      <c r="C800" s="163"/>
      <c r="D800" s="164">
        <v>38292</v>
      </c>
      <c r="E800" s="164"/>
      <c r="F800" s="173">
        <v>65538</v>
      </c>
      <c r="G800" s="159" t="s">
        <v>2835</v>
      </c>
      <c r="I800" s="160">
        <v>164917.54</v>
      </c>
    </row>
    <row r="801" spans="3:9" ht="20.25" customHeight="1">
      <c r="C801" s="163"/>
      <c r="D801" s="164">
        <v>38292</v>
      </c>
      <c r="E801" s="164"/>
      <c r="F801" s="173">
        <v>65541</v>
      </c>
      <c r="G801" s="159" t="s">
        <v>1591</v>
      </c>
      <c r="I801" s="160">
        <v>8415.73</v>
      </c>
    </row>
    <row r="802" spans="3:9" ht="20.25" customHeight="1">
      <c r="C802" s="163"/>
      <c r="D802" s="164">
        <v>38292</v>
      </c>
      <c r="E802" s="164"/>
      <c r="F802" s="173">
        <v>65542</v>
      </c>
      <c r="G802" s="159" t="s">
        <v>2834</v>
      </c>
      <c r="I802" s="160">
        <v>152941.19</v>
      </c>
    </row>
    <row r="803" spans="3:9" ht="20.25" customHeight="1">
      <c r="C803" s="163"/>
      <c r="D803" s="164">
        <v>38292</v>
      </c>
      <c r="E803" s="164"/>
      <c r="F803" s="173">
        <v>69788</v>
      </c>
      <c r="G803" s="159" t="s">
        <v>2833</v>
      </c>
      <c r="I803" s="160">
        <v>82616.91</v>
      </c>
    </row>
    <row r="804" spans="3:9" ht="20.25" customHeight="1">
      <c r="C804" s="163"/>
      <c r="D804" s="164">
        <v>38292</v>
      </c>
      <c r="E804" s="164"/>
      <c r="F804" s="173">
        <v>69792</v>
      </c>
      <c r="G804" s="159" t="s">
        <v>1487</v>
      </c>
      <c r="I804" s="160">
        <v>10017.129999999999</v>
      </c>
    </row>
    <row r="805" spans="3:9" ht="20.25" customHeight="1">
      <c r="C805" s="163"/>
      <c r="D805" s="164">
        <v>38292</v>
      </c>
      <c r="E805" s="164"/>
      <c r="F805" s="173">
        <v>70129</v>
      </c>
      <c r="G805" s="159" t="s">
        <v>991</v>
      </c>
      <c r="I805" s="160">
        <v>30910.48</v>
      </c>
    </row>
    <row r="806" spans="3:9" ht="20.25" customHeight="1">
      <c r="C806" s="163"/>
      <c r="D806" s="164">
        <v>38292</v>
      </c>
      <c r="E806" s="164"/>
      <c r="F806" s="173">
        <v>70135</v>
      </c>
      <c r="G806" s="159" t="s">
        <v>992</v>
      </c>
      <c r="I806" s="160">
        <v>98330.3</v>
      </c>
    </row>
    <row r="807" spans="3:9" ht="20.25" customHeight="1">
      <c r="C807" s="163"/>
      <c r="D807" s="164">
        <v>38300</v>
      </c>
      <c r="E807" s="164"/>
      <c r="F807" s="173">
        <v>69102</v>
      </c>
      <c r="G807" s="159" t="s">
        <v>1064</v>
      </c>
      <c r="I807" s="160">
        <v>79213.69</v>
      </c>
    </row>
    <row r="808" spans="3:9" ht="20.25" customHeight="1">
      <c r="C808" s="163"/>
      <c r="D808" s="164">
        <v>38303</v>
      </c>
      <c r="E808" s="164"/>
      <c r="F808" s="173">
        <v>62148</v>
      </c>
      <c r="G808" s="159" t="s">
        <v>2959</v>
      </c>
      <c r="I808" s="160">
        <v>246554.5</v>
      </c>
    </row>
    <row r="809" spans="3:9" ht="20.25" customHeight="1">
      <c r="C809" s="163"/>
      <c r="D809" s="164">
        <v>38313</v>
      </c>
      <c r="E809" s="164"/>
      <c r="F809" s="173">
        <v>62150</v>
      </c>
      <c r="G809" s="159" t="s">
        <v>2961</v>
      </c>
      <c r="I809" s="160">
        <v>136552.17000000001</v>
      </c>
    </row>
    <row r="810" spans="3:9" ht="20.25" customHeight="1">
      <c r="C810" s="163"/>
      <c r="D810" s="164">
        <v>38321</v>
      </c>
      <c r="E810" s="164"/>
      <c r="F810" s="173">
        <v>69793</v>
      </c>
      <c r="G810" s="159" t="s">
        <v>1069</v>
      </c>
      <c r="I810" s="160">
        <v>330212.31</v>
      </c>
    </row>
    <row r="811" spans="3:9" ht="20.25" customHeight="1">
      <c r="C811" s="163"/>
      <c r="D811" s="164">
        <v>38350</v>
      </c>
      <c r="E811" s="164"/>
      <c r="F811" s="173">
        <v>68333</v>
      </c>
      <c r="G811" s="159" t="s">
        <v>335</v>
      </c>
      <c r="I811" s="160">
        <v>27659.72</v>
      </c>
    </row>
    <row r="812" spans="3:9" ht="20.25" customHeight="1">
      <c r="C812" s="163"/>
      <c r="D812" s="164">
        <v>38363</v>
      </c>
      <c r="E812" s="164"/>
      <c r="F812" s="173">
        <v>62153</v>
      </c>
      <c r="G812" s="159" t="s">
        <v>2032</v>
      </c>
      <c r="I812" s="160">
        <v>29044.1</v>
      </c>
    </row>
    <row r="813" spans="3:9" ht="20.25" customHeight="1">
      <c r="C813" s="163"/>
      <c r="D813" s="164">
        <v>38377</v>
      </c>
      <c r="E813" s="164"/>
      <c r="F813" s="173">
        <v>62151</v>
      </c>
      <c r="G813" s="159" t="s">
        <v>2031</v>
      </c>
      <c r="I813" s="160">
        <v>59707.07</v>
      </c>
    </row>
    <row r="814" spans="3:9" ht="20.25" customHeight="1">
      <c r="C814" s="163"/>
      <c r="D814" s="164">
        <v>38419</v>
      </c>
      <c r="E814" s="164"/>
      <c r="F814" s="173">
        <v>69041</v>
      </c>
      <c r="G814" s="159" t="s">
        <v>1392</v>
      </c>
      <c r="I814" s="160">
        <v>48324.85</v>
      </c>
    </row>
    <row r="815" spans="3:9" ht="20.25" customHeight="1">
      <c r="C815" s="163"/>
      <c r="D815" s="164">
        <v>38428</v>
      </c>
      <c r="E815" s="164"/>
      <c r="F815" s="173">
        <v>63807</v>
      </c>
      <c r="G815" s="159" t="s">
        <v>3030</v>
      </c>
      <c r="I815" s="160">
        <v>634321.79</v>
      </c>
    </row>
    <row r="816" spans="3:9" ht="20.25" customHeight="1">
      <c r="C816" s="163"/>
      <c r="D816" s="164">
        <v>38441</v>
      </c>
      <c r="E816" s="164"/>
      <c r="F816" s="173">
        <v>63116</v>
      </c>
      <c r="G816" s="159" t="s">
        <v>3020</v>
      </c>
      <c r="I816" s="160">
        <v>135895.47</v>
      </c>
    </row>
    <row r="817" spans="3:9" ht="20.25" customHeight="1">
      <c r="C817" s="163"/>
      <c r="D817" s="164">
        <v>38441</v>
      </c>
      <c r="E817" s="164"/>
      <c r="F817" s="173">
        <v>63121</v>
      </c>
      <c r="G817" s="159" t="s">
        <v>3025</v>
      </c>
      <c r="I817" s="160">
        <v>232362.55</v>
      </c>
    </row>
    <row r="818" spans="3:9" ht="20.25" customHeight="1">
      <c r="C818" s="163"/>
      <c r="D818" s="164">
        <v>38441</v>
      </c>
      <c r="E818" s="164"/>
      <c r="F818" s="173">
        <v>65558</v>
      </c>
      <c r="G818" s="159" t="s">
        <v>1379</v>
      </c>
      <c r="I818" s="160">
        <v>3729044.44</v>
      </c>
    </row>
    <row r="819" spans="3:9" ht="20.25" customHeight="1">
      <c r="C819" s="163"/>
      <c r="D819" s="164">
        <v>38441</v>
      </c>
      <c r="E819" s="164"/>
      <c r="F819" s="173">
        <v>65559</v>
      </c>
      <c r="G819" s="159" t="s">
        <v>1380</v>
      </c>
      <c r="I819" s="160">
        <v>105656.26</v>
      </c>
    </row>
    <row r="820" spans="3:9" ht="20.25" customHeight="1">
      <c r="C820" s="163"/>
      <c r="D820" s="164">
        <v>38441</v>
      </c>
      <c r="E820" s="164"/>
      <c r="F820" s="173">
        <v>65560</v>
      </c>
      <c r="G820" s="159" t="s">
        <v>1381</v>
      </c>
      <c r="I820" s="160">
        <v>1615919.25</v>
      </c>
    </row>
    <row r="821" spans="3:9" ht="20.25" customHeight="1">
      <c r="C821" s="163"/>
      <c r="D821" s="164">
        <v>38441</v>
      </c>
      <c r="E821" s="164"/>
      <c r="F821" s="173">
        <v>65562</v>
      </c>
      <c r="G821" s="159" t="s">
        <v>1383</v>
      </c>
      <c r="I821" s="160">
        <v>236172.82</v>
      </c>
    </row>
    <row r="822" spans="3:9" ht="20.25" customHeight="1">
      <c r="C822" s="163"/>
      <c r="D822" s="164">
        <v>38441</v>
      </c>
      <c r="E822" s="164"/>
      <c r="F822" s="173">
        <v>65563</v>
      </c>
      <c r="G822" s="159" t="s">
        <v>1384</v>
      </c>
      <c r="I822" s="160">
        <v>52206.62</v>
      </c>
    </row>
    <row r="823" spans="3:9" ht="20.25" customHeight="1">
      <c r="C823" s="163"/>
      <c r="D823" s="164">
        <v>38441</v>
      </c>
      <c r="E823" s="164"/>
      <c r="F823" s="173">
        <v>65564</v>
      </c>
      <c r="G823" s="159" t="s">
        <v>1385</v>
      </c>
      <c r="I823" s="160">
        <v>12430.16</v>
      </c>
    </row>
    <row r="824" spans="3:9" ht="20.25" customHeight="1">
      <c r="C824" s="163"/>
      <c r="D824" s="164">
        <v>38481</v>
      </c>
      <c r="E824" s="164"/>
      <c r="F824" s="173">
        <v>64909</v>
      </c>
      <c r="G824" s="159" t="s">
        <v>3031</v>
      </c>
      <c r="I824" s="160">
        <v>249717.75</v>
      </c>
    </row>
    <row r="825" spans="3:9" ht="20.25" customHeight="1">
      <c r="C825" s="163"/>
      <c r="D825" s="164">
        <v>38481</v>
      </c>
      <c r="E825" s="164"/>
      <c r="F825" s="173">
        <v>64911</v>
      </c>
      <c r="G825" s="159" t="s">
        <v>3033</v>
      </c>
      <c r="I825" s="160">
        <v>924472.19</v>
      </c>
    </row>
    <row r="826" spans="3:9" ht="20.25" customHeight="1">
      <c r="C826" s="163"/>
      <c r="D826" s="164">
        <v>38481</v>
      </c>
      <c r="E826" s="164"/>
      <c r="F826" s="173">
        <v>64912</v>
      </c>
      <c r="G826" s="159" t="s">
        <v>1366</v>
      </c>
      <c r="I826" s="160">
        <v>40911.65</v>
      </c>
    </row>
    <row r="827" spans="3:9" ht="20.25" customHeight="1">
      <c r="C827" s="163"/>
      <c r="D827" s="164">
        <v>38481</v>
      </c>
      <c r="E827" s="164"/>
      <c r="F827" s="173">
        <v>65551</v>
      </c>
      <c r="G827" s="159" t="s">
        <v>1372</v>
      </c>
      <c r="I827" s="160">
        <v>182106.33</v>
      </c>
    </row>
    <row r="828" spans="3:9" ht="20.25" customHeight="1">
      <c r="C828" s="163"/>
      <c r="D828" s="164">
        <v>38481</v>
      </c>
      <c r="E828" s="164"/>
      <c r="F828" s="173">
        <v>65557</v>
      </c>
      <c r="G828" s="159" t="s">
        <v>1378</v>
      </c>
      <c r="I828" s="160">
        <v>27423.7</v>
      </c>
    </row>
    <row r="829" spans="3:9" ht="20.25" customHeight="1">
      <c r="C829" s="163"/>
      <c r="D829" s="164">
        <v>38504</v>
      </c>
      <c r="E829" s="164"/>
      <c r="F829" s="173">
        <v>70749</v>
      </c>
      <c r="G829" s="159" t="s">
        <v>1009</v>
      </c>
      <c r="I829" s="160">
        <v>240562</v>
      </c>
    </row>
    <row r="830" spans="3:9" ht="20.25" customHeight="1">
      <c r="C830" s="163"/>
      <c r="D830" s="164">
        <v>38504</v>
      </c>
      <c r="E830" s="164"/>
      <c r="F830" s="173">
        <v>70750</v>
      </c>
      <c r="G830" s="159" t="s">
        <v>348</v>
      </c>
      <c r="I830" s="160">
        <v>92892.04</v>
      </c>
    </row>
    <row r="831" spans="3:9" ht="20.25" customHeight="1">
      <c r="C831" s="163"/>
      <c r="D831" s="164">
        <v>38504</v>
      </c>
      <c r="E831" s="164"/>
      <c r="F831" s="173">
        <v>70751</v>
      </c>
      <c r="G831" s="159" t="s">
        <v>349</v>
      </c>
      <c r="I831" s="160">
        <v>1554858.92</v>
      </c>
    </row>
    <row r="832" spans="3:9" ht="20.25" customHeight="1">
      <c r="C832" s="163"/>
      <c r="D832" s="164">
        <v>38504</v>
      </c>
      <c r="E832" s="164"/>
      <c r="F832" s="173">
        <v>70753</v>
      </c>
      <c r="G832" s="159" t="s">
        <v>350</v>
      </c>
      <c r="I832" s="160">
        <v>247108.89</v>
      </c>
    </row>
    <row r="833" spans="3:9" ht="20.25" customHeight="1">
      <c r="C833" s="163"/>
      <c r="D833" s="164">
        <v>38504</v>
      </c>
      <c r="E833" s="164"/>
      <c r="F833" s="173">
        <v>70754</v>
      </c>
      <c r="G833" s="159" t="s">
        <v>3114</v>
      </c>
      <c r="I833" s="160">
        <v>143974.79999999999</v>
      </c>
    </row>
    <row r="834" spans="3:9" ht="20.25" customHeight="1">
      <c r="C834" s="163"/>
      <c r="D834" s="164">
        <v>38504</v>
      </c>
      <c r="E834" s="164"/>
      <c r="F834" s="173">
        <v>70758</v>
      </c>
      <c r="G834" s="159" t="s">
        <v>354</v>
      </c>
      <c r="I834" s="160">
        <v>21445.31</v>
      </c>
    </row>
    <row r="835" spans="3:9" ht="20.25" customHeight="1">
      <c r="C835" s="163"/>
      <c r="D835" s="164">
        <v>38504</v>
      </c>
      <c r="E835" s="164"/>
      <c r="F835" s="173">
        <v>70776</v>
      </c>
      <c r="G835" s="159" t="s">
        <v>357</v>
      </c>
      <c r="I835" s="160">
        <v>792339.8</v>
      </c>
    </row>
    <row r="836" spans="3:9" ht="20.25" customHeight="1">
      <c r="C836" s="163"/>
      <c r="D836" s="164">
        <v>38504</v>
      </c>
      <c r="E836" s="164"/>
      <c r="F836" s="173">
        <v>70785</v>
      </c>
      <c r="G836" s="159" t="s">
        <v>360</v>
      </c>
      <c r="I836" s="160">
        <v>605591.03</v>
      </c>
    </row>
    <row r="837" spans="3:9" ht="20.25" customHeight="1">
      <c r="C837" s="163"/>
      <c r="D837" s="164">
        <v>38504</v>
      </c>
      <c r="E837" s="164"/>
      <c r="F837" s="173">
        <v>70792</v>
      </c>
      <c r="G837" s="159" t="s">
        <v>362</v>
      </c>
      <c r="I837" s="160">
        <v>9264.06</v>
      </c>
    </row>
    <row r="838" spans="3:9" ht="20.25" customHeight="1">
      <c r="C838" s="163"/>
      <c r="D838" s="164">
        <v>38504</v>
      </c>
      <c r="E838" s="164"/>
      <c r="F838" s="173">
        <v>70793</v>
      </c>
      <c r="G838" s="159" t="s">
        <v>363</v>
      </c>
      <c r="I838" s="160">
        <v>27295.7</v>
      </c>
    </row>
    <row r="839" spans="3:9" ht="20.25" customHeight="1">
      <c r="C839" s="163"/>
      <c r="D839" s="164">
        <v>38504</v>
      </c>
      <c r="E839" s="164"/>
      <c r="F839" s="173">
        <v>70794</v>
      </c>
      <c r="G839" s="159" t="s">
        <v>1010</v>
      </c>
      <c r="I839" s="160">
        <v>31050.36</v>
      </c>
    </row>
    <row r="840" spans="3:9" ht="20.25" customHeight="1">
      <c r="C840" s="163"/>
      <c r="D840" s="164">
        <v>38504</v>
      </c>
      <c r="E840" s="164"/>
      <c r="F840" s="173">
        <v>70823</v>
      </c>
      <c r="G840" s="159" t="s">
        <v>1012</v>
      </c>
      <c r="I840" s="160">
        <v>134119.16</v>
      </c>
    </row>
    <row r="841" spans="3:9" ht="20.25" customHeight="1">
      <c r="C841" s="163"/>
      <c r="D841" s="164">
        <v>38504</v>
      </c>
      <c r="E841" s="164"/>
      <c r="F841" s="173">
        <v>70824</v>
      </c>
      <c r="G841" s="159" t="s">
        <v>1013</v>
      </c>
      <c r="I841" s="160">
        <v>28446.36</v>
      </c>
    </row>
    <row r="842" spans="3:9" ht="20.25" customHeight="1">
      <c r="C842" s="163"/>
      <c r="D842" s="164">
        <v>38504</v>
      </c>
      <c r="E842" s="164"/>
      <c r="F842" s="173">
        <v>70825</v>
      </c>
      <c r="G842" s="159" t="s">
        <v>1014</v>
      </c>
      <c r="I842" s="160">
        <v>74975.009999999995</v>
      </c>
    </row>
    <row r="843" spans="3:9" ht="20.25" customHeight="1">
      <c r="C843" s="163"/>
      <c r="D843" s="164">
        <v>38504</v>
      </c>
      <c r="E843" s="164"/>
      <c r="F843" s="173">
        <v>70826</v>
      </c>
      <c r="G843" s="159" t="s">
        <v>1015</v>
      </c>
      <c r="I843" s="160">
        <v>18300.099999999999</v>
      </c>
    </row>
    <row r="844" spans="3:9" ht="20.25" customHeight="1">
      <c r="C844" s="163"/>
      <c r="D844" s="164">
        <v>38504</v>
      </c>
      <c r="E844" s="164"/>
      <c r="F844" s="173">
        <v>70827</v>
      </c>
      <c r="G844" s="159" t="s">
        <v>1016</v>
      </c>
      <c r="I844" s="160">
        <v>146799.06</v>
      </c>
    </row>
    <row r="845" spans="3:9" ht="20.25" customHeight="1">
      <c r="C845" s="163"/>
      <c r="D845" s="164">
        <v>38504</v>
      </c>
      <c r="E845" s="164"/>
      <c r="F845" s="173">
        <v>70829</v>
      </c>
      <c r="G845" s="159" t="s">
        <v>1017</v>
      </c>
      <c r="I845" s="160">
        <v>577779</v>
      </c>
    </row>
    <row r="846" spans="3:9" ht="20.25" customHeight="1">
      <c r="C846" s="163"/>
      <c r="D846" s="164">
        <v>38504</v>
      </c>
      <c r="E846" s="164"/>
      <c r="F846" s="173">
        <v>70830</v>
      </c>
      <c r="G846" s="159" t="s">
        <v>1018</v>
      </c>
      <c r="I846" s="160">
        <v>750967.48</v>
      </c>
    </row>
    <row r="847" spans="3:9" ht="20.25" customHeight="1">
      <c r="C847" s="163"/>
      <c r="D847" s="164">
        <v>38504</v>
      </c>
      <c r="E847" s="164"/>
      <c r="F847" s="173">
        <v>70831</v>
      </c>
      <c r="G847" s="159" t="s">
        <v>1019</v>
      </c>
      <c r="I847" s="160">
        <v>515884.84</v>
      </c>
    </row>
    <row r="848" spans="3:9" ht="20.25" customHeight="1">
      <c r="C848" s="163"/>
      <c r="D848" s="164">
        <v>38504</v>
      </c>
      <c r="E848" s="164"/>
      <c r="F848" s="173">
        <v>70832</v>
      </c>
      <c r="G848" s="159" t="s">
        <v>1020</v>
      </c>
      <c r="I848" s="160">
        <v>11873.33</v>
      </c>
    </row>
    <row r="849" spans="3:9" ht="20.25" customHeight="1">
      <c r="C849" s="163"/>
      <c r="D849" s="164">
        <v>38504</v>
      </c>
      <c r="E849" s="164"/>
      <c r="F849" s="173">
        <v>70833</v>
      </c>
      <c r="G849" s="159" t="s">
        <v>1021</v>
      </c>
      <c r="I849" s="160">
        <v>958846.93</v>
      </c>
    </row>
    <row r="850" spans="3:9" ht="20.25" customHeight="1">
      <c r="C850" s="163"/>
      <c r="D850" s="164">
        <v>38504</v>
      </c>
      <c r="E850" s="164"/>
      <c r="F850" s="173">
        <v>70834</v>
      </c>
      <c r="G850" s="159" t="s">
        <v>1022</v>
      </c>
      <c r="I850" s="160">
        <v>1457801.42</v>
      </c>
    </row>
    <row r="851" spans="3:9" ht="20.25" customHeight="1">
      <c r="C851" s="163"/>
      <c r="D851" s="164">
        <v>38504</v>
      </c>
      <c r="E851" s="164"/>
      <c r="F851" s="173">
        <v>70835</v>
      </c>
      <c r="G851" s="159" t="s">
        <v>1023</v>
      </c>
      <c r="I851" s="160">
        <v>347390.98</v>
      </c>
    </row>
    <row r="852" spans="3:9" ht="20.25" customHeight="1">
      <c r="C852" s="163"/>
      <c r="D852" s="164">
        <v>38504</v>
      </c>
      <c r="E852" s="164"/>
      <c r="F852" s="173">
        <v>70836</v>
      </c>
      <c r="G852" s="159" t="s">
        <v>1024</v>
      </c>
      <c r="I852" s="160">
        <v>797379.48</v>
      </c>
    </row>
    <row r="853" spans="3:9" ht="20.25" customHeight="1">
      <c r="C853" s="163"/>
      <c r="D853" s="164">
        <v>38504</v>
      </c>
      <c r="E853" s="164"/>
      <c r="F853" s="173">
        <v>70837</v>
      </c>
      <c r="G853" s="159" t="s">
        <v>1025</v>
      </c>
      <c r="I853" s="160">
        <v>20735.52</v>
      </c>
    </row>
    <row r="854" spans="3:9" ht="20.25" customHeight="1">
      <c r="C854" s="163"/>
      <c r="D854" s="164">
        <v>38504</v>
      </c>
      <c r="E854" s="164"/>
      <c r="F854" s="173">
        <v>70839</v>
      </c>
      <c r="G854" s="159" t="s">
        <v>1026</v>
      </c>
      <c r="I854" s="160">
        <v>629995.41</v>
      </c>
    </row>
    <row r="855" spans="3:9" ht="20.25" customHeight="1">
      <c r="C855" s="163"/>
      <c r="D855" s="164">
        <v>38504</v>
      </c>
      <c r="E855" s="164"/>
      <c r="F855" s="173">
        <v>70840</v>
      </c>
      <c r="G855" s="159" t="s">
        <v>1027</v>
      </c>
      <c r="I855" s="160">
        <v>14168.12</v>
      </c>
    </row>
    <row r="856" spans="3:9" ht="20.25" customHeight="1">
      <c r="C856" s="163"/>
      <c r="D856" s="164">
        <v>38504</v>
      </c>
      <c r="E856" s="164"/>
      <c r="F856" s="173">
        <v>70863</v>
      </c>
      <c r="G856" s="159" t="s">
        <v>593</v>
      </c>
      <c r="I856" s="160">
        <v>31599.02</v>
      </c>
    </row>
    <row r="857" spans="3:9" ht="20.25" customHeight="1">
      <c r="C857" s="163"/>
      <c r="D857" s="164">
        <v>38504</v>
      </c>
      <c r="E857" s="164"/>
      <c r="F857" s="173">
        <v>70900</v>
      </c>
      <c r="G857" s="159" t="s">
        <v>595</v>
      </c>
      <c r="I857" s="160">
        <v>41338.78</v>
      </c>
    </row>
    <row r="858" spans="3:9" ht="20.25" customHeight="1">
      <c r="C858" s="163"/>
      <c r="D858" s="164">
        <v>38504</v>
      </c>
      <c r="E858" s="164"/>
      <c r="F858" s="173">
        <v>70906</v>
      </c>
      <c r="G858" s="159" t="s">
        <v>596</v>
      </c>
      <c r="I858" s="160">
        <v>58328.44</v>
      </c>
    </row>
    <row r="859" spans="3:9" ht="20.25" customHeight="1">
      <c r="C859" s="163"/>
      <c r="D859" s="164">
        <v>38504</v>
      </c>
      <c r="E859" s="164"/>
      <c r="F859" s="173">
        <v>70907</v>
      </c>
      <c r="G859" s="159" t="s">
        <v>597</v>
      </c>
      <c r="I859" s="160">
        <v>10370.19</v>
      </c>
    </row>
    <row r="860" spans="3:9" ht="20.25" customHeight="1">
      <c r="C860" s="163"/>
      <c r="D860" s="164">
        <v>38504</v>
      </c>
      <c r="E860" s="164"/>
      <c r="F860" s="173">
        <v>70908</v>
      </c>
      <c r="G860" s="159" t="s">
        <v>598</v>
      </c>
      <c r="I860" s="160">
        <v>484744.62</v>
      </c>
    </row>
    <row r="861" spans="3:9" ht="20.25" customHeight="1">
      <c r="C861" s="163"/>
      <c r="D861" s="164">
        <v>38504</v>
      </c>
      <c r="E861" s="164"/>
      <c r="F861" s="173">
        <v>70910</v>
      </c>
      <c r="G861" s="159" t="s">
        <v>599</v>
      </c>
      <c r="I861" s="160">
        <v>316149.15000000002</v>
      </c>
    </row>
    <row r="862" spans="3:9" ht="20.25" customHeight="1">
      <c r="C862" s="163"/>
      <c r="D862" s="164">
        <v>38504</v>
      </c>
      <c r="E862" s="164"/>
      <c r="F862" s="173">
        <v>70911</v>
      </c>
      <c r="G862" s="159" t="s">
        <v>600</v>
      </c>
      <c r="I862" s="160">
        <v>16413.87</v>
      </c>
    </row>
    <row r="863" spans="3:9" ht="20.25" customHeight="1">
      <c r="C863" s="163"/>
      <c r="D863" s="164">
        <v>38504</v>
      </c>
      <c r="E863" s="164"/>
      <c r="F863" s="173">
        <v>70912</v>
      </c>
      <c r="G863" s="159" t="s">
        <v>601</v>
      </c>
      <c r="I863" s="160">
        <v>97048.38</v>
      </c>
    </row>
    <row r="864" spans="3:9" ht="20.25" customHeight="1">
      <c r="C864" s="163"/>
      <c r="D864" s="164">
        <v>38504</v>
      </c>
      <c r="E864" s="164"/>
      <c r="F864" s="173">
        <v>70914</v>
      </c>
      <c r="G864" s="159" t="s">
        <v>602</v>
      </c>
      <c r="I864" s="160">
        <v>457351.8</v>
      </c>
    </row>
    <row r="865" spans="3:9" ht="20.25" customHeight="1">
      <c r="C865" s="163"/>
      <c r="D865" s="164">
        <v>38504</v>
      </c>
      <c r="E865" s="164"/>
      <c r="F865" s="173">
        <v>70916</v>
      </c>
      <c r="G865" s="159" t="s">
        <v>603</v>
      </c>
      <c r="I865" s="160">
        <v>16674.330000000002</v>
      </c>
    </row>
    <row r="866" spans="3:9" ht="20.25" customHeight="1">
      <c r="C866" s="163"/>
      <c r="D866" s="164">
        <v>38504</v>
      </c>
      <c r="E866" s="164"/>
      <c r="F866" s="173">
        <v>70917</v>
      </c>
      <c r="G866" s="159" t="s">
        <v>604</v>
      </c>
      <c r="I866" s="160">
        <v>305768.08</v>
      </c>
    </row>
    <row r="867" spans="3:9" ht="20.25" customHeight="1">
      <c r="C867" s="163"/>
      <c r="D867" s="164">
        <v>38504</v>
      </c>
      <c r="E867" s="164"/>
      <c r="F867" s="173">
        <v>70918</v>
      </c>
      <c r="G867" s="159" t="s">
        <v>605</v>
      </c>
      <c r="I867" s="160">
        <v>16325.62</v>
      </c>
    </row>
    <row r="868" spans="3:9" ht="20.25" customHeight="1">
      <c r="C868" s="163"/>
      <c r="D868" s="164">
        <v>38504</v>
      </c>
      <c r="E868" s="164"/>
      <c r="F868" s="173">
        <v>70919</v>
      </c>
      <c r="G868" s="159" t="s">
        <v>606</v>
      </c>
      <c r="I868" s="160">
        <v>16340.84</v>
      </c>
    </row>
    <row r="869" spans="3:9" ht="20.25" customHeight="1">
      <c r="C869" s="163"/>
      <c r="D869" s="164">
        <v>38504</v>
      </c>
      <c r="E869" s="164"/>
      <c r="F869" s="173">
        <v>70921</v>
      </c>
      <c r="G869" s="159" t="s">
        <v>607</v>
      </c>
      <c r="I869" s="160">
        <v>590344.17000000004</v>
      </c>
    </row>
    <row r="870" spans="3:9" ht="20.25" customHeight="1">
      <c r="C870" s="163"/>
      <c r="D870" s="164">
        <v>38504</v>
      </c>
      <c r="E870" s="164"/>
      <c r="F870" s="173">
        <v>70922</v>
      </c>
      <c r="G870" s="159" t="s">
        <v>608</v>
      </c>
      <c r="I870" s="160">
        <v>16816.34</v>
      </c>
    </row>
    <row r="871" spans="3:9" ht="20.25" customHeight="1">
      <c r="C871" s="163"/>
      <c r="D871" s="164">
        <v>38504</v>
      </c>
      <c r="E871" s="164"/>
      <c r="F871" s="173">
        <v>70923</v>
      </c>
      <c r="G871" s="159" t="s">
        <v>609</v>
      </c>
      <c r="I871" s="160">
        <v>6776.63</v>
      </c>
    </row>
    <row r="872" spans="3:9" ht="20.25" customHeight="1">
      <c r="C872" s="163"/>
      <c r="D872" s="164">
        <v>38504</v>
      </c>
      <c r="E872" s="164"/>
      <c r="F872" s="173">
        <v>70925</v>
      </c>
      <c r="G872" s="159" t="s">
        <v>610</v>
      </c>
      <c r="I872" s="160">
        <v>14784.99</v>
      </c>
    </row>
    <row r="873" spans="3:9" ht="20.25" customHeight="1">
      <c r="C873" s="163"/>
      <c r="D873" s="164">
        <v>38504</v>
      </c>
      <c r="E873" s="164"/>
      <c r="F873" s="173">
        <v>70926</v>
      </c>
      <c r="G873" s="159" t="s">
        <v>611</v>
      </c>
      <c r="I873" s="160">
        <v>83562.100000000006</v>
      </c>
    </row>
    <row r="874" spans="3:9" ht="20.25" customHeight="1">
      <c r="C874" s="163"/>
      <c r="D874" s="164">
        <v>38504</v>
      </c>
      <c r="E874" s="164"/>
      <c r="F874" s="173">
        <v>70947</v>
      </c>
      <c r="G874" s="159" t="s">
        <v>612</v>
      </c>
      <c r="I874" s="160">
        <v>12505.22</v>
      </c>
    </row>
    <row r="875" spans="3:9" ht="20.25" customHeight="1">
      <c r="C875" s="163"/>
      <c r="D875" s="164">
        <v>38504</v>
      </c>
      <c r="E875" s="164"/>
      <c r="F875" s="173">
        <v>70953</v>
      </c>
      <c r="G875" s="159" t="s">
        <v>613</v>
      </c>
      <c r="I875" s="160">
        <v>10037.629999999999</v>
      </c>
    </row>
    <row r="876" spans="3:9" ht="20.25" customHeight="1">
      <c r="C876" s="163"/>
      <c r="D876" s="164">
        <v>38504</v>
      </c>
      <c r="E876" s="164"/>
      <c r="F876" s="173">
        <v>70958</v>
      </c>
      <c r="G876" s="159" t="s">
        <v>614</v>
      </c>
      <c r="I876" s="160">
        <v>15891.53</v>
      </c>
    </row>
    <row r="877" spans="3:9" ht="20.25" customHeight="1">
      <c r="C877" s="163"/>
      <c r="D877" s="164">
        <v>38533</v>
      </c>
      <c r="E877" s="164"/>
      <c r="F877" s="173">
        <v>70846</v>
      </c>
      <c r="G877" s="159" t="s">
        <v>1028</v>
      </c>
      <c r="I877" s="160">
        <v>33565.08</v>
      </c>
    </row>
    <row r="878" spans="3:9" ht="20.25" customHeight="1">
      <c r="C878" s="163"/>
      <c r="D878" s="164">
        <v>38533</v>
      </c>
      <c r="E878" s="164"/>
      <c r="F878" s="173">
        <v>70847</v>
      </c>
      <c r="G878" s="159" t="s">
        <v>1029</v>
      </c>
      <c r="I878" s="160">
        <v>331366.2</v>
      </c>
    </row>
    <row r="879" spans="3:9" ht="20.25" customHeight="1">
      <c r="C879" s="163"/>
      <c r="D879" s="164">
        <v>38533</v>
      </c>
      <c r="E879" s="164"/>
      <c r="F879" s="173">
        <v>70848</v>
      </c>
      <c r="G879" s="159" t="s">
        <v>1030</v>
      </c>
      <c r="I879" s="160">
        <v>38207.629999999997</v>
      </c>
    </row>
    <row r="880" spans="3:9" ht="20.25" customHeight="1">
      <c r="C880" s="163"/>
      <c r="D880" s="164">
        <v>38533</v>
      </c>
      <c r="E880" s="164"/>
      <c r="F880" s="173">
        <v>70849</v>
      </c>
      <c r="G880" s="159" t="s">
        <v>1031</v>
      </c>
      <c r="I880" s="160">
        <v>339236.32</v>
      </c>
    </row>
    <row r="881" spans="3:9" ht="20.25" customHeight="1">
      <c r="C881" s="163"/>
      <c r="D881" s="164">
        <v>38533</v>
      </c>
      <c r="E881" s="164"/>
      <c r="F881" s="173">
        <v>70850</v>
      </c>
      <c r="G881" s="159" t="s">
        <v>592</v>
      </c>
      <c r="I881" s="160">
        <v>146577.43</v>
      </c>
    </row>
    <row r="882" spans="3:9" ht="20.25" customHeight="1">
      <c r="C882" s="163"/>
      <c r="D882" s="164">
        <v>38534</v>
      </c>
      <c r="E882" s="164"/>
      <c r="F882" s="173">
        <v>70818</v>
      </c>
      <c r="G882" s="159" t="s">
        <v>1703</v>
      </c>
      <c r="I882" s="160">
        <v>13714.68</v>
      </c>
    </row>
    <row r="883" spans="3:9" ht="20.25" customHeight="1">
      <c r="C883" s="163"/>
      <c r="D883" s="164">
        <v>38539</v>
      </c>
      <c r="E883" s="164"/>
      <c r="F883" s="173">
        <v>70804</v>
      </c>
      <c r="G883" s="159" t="s">
        <v>1011</v>
      </c>
      <c r="I883" s="160">
        <v>176466.31</v>
      </c>
    </row>
    <row r="884" spans="3:9" ht="20.25" customHeight="1">
      <c r="C884" s="163"/>
      <c r="D884" s="164">
        <v>38588</v>
      </c>
      <c r="E884" s="164"/>
      <c r="F884" s="173">
        <v>70706</v>
      </c>
      <c r="G884" s="159" t="s">
        <v>3917</v>
      </c>
      <c r="I884" s="160">
        <v>137918.89000000001</v>
      </c>
    </row>
    <row r="885" spans="3:9" ht="20.25" customHeight="1">
      <c r="C885" s="163"/>
      <c r="D885" s="164">
        <v>38706</v>
      </c>
      <c r="E885" s="164"/>
      <c r="F885" s="173">
        <v>70880</v>
      </c>
      <c r="G885" s="159" t="s">
        <v>594</v>
      </c>
      <c r="I885" s="160">
        <v>379217.65</v>
      </c>
    </row>
    <row r="886" spans="3:9" ht="20.25" customHeight="1">
      <c r="C886" s="163"/>
      <c r="D886" s="164">
        <v>38869</v>
      </c>
      <c r="E886" s="164"/>
      <c r="F886" s="173">
        <v>70986</v>
      </c>
      <c r="G886" s="159" t="s">
        <v>615</v>
      </c>
      <c r="I886" s="160">
        <v>217945.49</v>
      </c>
    </row>
    <row r="887" spans="3:9" ht="20.25" customHeight="1">
      <c r="C887" s="163"/>
      <c r="D887" s="164">
        <v>38869</v>
      </c>
      <c r="E887" s="164"/>
      <c r="F887" s="173">
        <v>70988</v>
      </c>
      <c r="G887" s="159" t="s">
        <v>616</v>
      </c>
      <c r="I887" s="160">
        <v>434187.49</v>
      </c>
    </row>
    <row r="888" spans="3:9" ht="20.25" customHeight="1">
      <c r="C888" s="163"/>
      <c r="D888" s="164">
        <v>38869</v>
      </c>
      <c r="E888" s="164"/>
      <c r="F888" s="173">
        <v>70990</v>
      </c>
      <c r="G888" s="159" t="s">
        <v>618</v>
      </c>
      <c r="I888" s="160">
        <v>21780.62</v>
      </c>
    </row>
    <row r="889" spans="3:9" ht="20.25" customHeight="1">
      <c r="C889" s="163"/>
      <c r="D889" s="164">
        <v>38947</v>
      </c>
      <c r="E889" s="164"/>
      <c r="F889" s="173">
        <v>70989</v>
      </c>
      <c r="G889" s="159" t="s">
        <v>617</v>
      </c>
      <c r="I889" s="160">
        <v>874797.45</v>
      </c>
    </row>
    <row r="890" spans="3:9" ht="20.25" customHeight="1">
      <c r="C890" s="163"/>
      <c r="D890" s="164">
        <v>39052</v>
      </c>
      <c r="E890" s="164"/>
      <c r="F890" s="173">
        <v>200720</v>
      </c>
      <c r="G890" s="159" t="s">
        <v>529</v>
      </c>
      <c r="I890" s="160">
        <v>1252764.71</v>
      </c>
    </row>
    <row r="891" spans="3:9" ht="20.25" customHeight="1">
      <c r="C891" s="163"/>
      <c r="D891" s="164">
        <v>39052</v>
      </c>
      <c r="E891" s="164"/>
      <c r="F891" s="173">
        <v>200721</v>
      </c>
      <c r="G891" s="159" t="s">
        <v>530</v>
      </c>
      <c r="I891" s="160">
        <v>1252764.71</v>
      </c>
    </row>
    <row r="892" spans="3:9" ht="20.25" customHeight="1">
      <c r="C892" s="163"/>
      <c r="D892" s="164">
        <v>38764</v>
      </c>
      <c r="E892" s="164"/>
      <c r="F892" s="173" t="s">
        <v>2006</v>
      </c>
      <c r="G892" s="159" t="s">
        <v>2007</v>
      </c>
      <c r="I892" s="160">
        <v>80208.23</v>
      </c>
    </row>
    <row r="893" spans="3:9" ht="20.25" customHeight="1">
      <c r="C893" s="163"/>
      <c r="D893" s="164">
        <v>39234</v>
      </c>
      <c r="E893" s="164"/>
      <c r="F893" s="173">
        <v>201180</v>
      </c>
      <c r="G893" s="159" t="s">
        <v>532</v>
      </c>
      <c r="I893" s="160">
        <v>194929.42</v>
      </c>
    </row>
    <row r="894" spans="3:9" ht="20.25" customHeight="1">
      <c r="C894" s="163"/>
      <c r="D894" s="164">
        <v>39234</v>
      </c>
      <c r="E894" s="164"/>
      <c r="F894" s="173">
        <v>201184</v>
      </c>
      <c r="G894" s="159" t="s">
        <v>533</v>
      </c>
      <c r="I894" s="160">
        <v>15926.54</v>
      </c>
    </row>
    <row r="895" spans="3:9" ht="20.25" customHeight="1">
      <c r="C895" s="163"/>
      <c r="D895" s="164">
        <v>39234</v>
      </c>
      <c r="E895" s="164"/>
      <c r="F895" s="173">
        <v>201182</v>
      </c>
      <c r="G895" s="159" t="s">
        <v>3001</v>
      </c>
      <c r="I895" s="160">
        <v>82329.09</v>
      </c>
    </row>
    <row r="896" spans="3:9" ht="20.25" customHeight="1">
      <c r="C896" s="163"/>
      <c r="D896" s="164">
        <v>39234</v>
      </c>
      <c r="E896" s="164"/>
      <c r="F896" s="173">
        <v>201585</v>
      </c>
      <c r="G896" s="159" t="s">
        <v>3002</v>
      </c>
      <c r="I896" s="160">
        <v>2171.89</v>
      </c>
    </row>
    <row r="897" spans="3:9" ht="20.25" customHeight="1">
      <c r="C897" s="163"/>
      <c r="D897" s="164">
        <v>39234</v>
      </c>
      <c r="E897" s="164"/>
      <c r="F897" s="173" t="s">
        <v>2008</v>
      </c>
      <c r="G897" s="159" t="s">
        <v>2777</v>
      </c>
      <c r="I897" s="160">
        <f>26809.35+122.47</f>
        <v>26931.82</v>
      </c>
    </row>
    <row r="898" spans="3:9" ht="20.25" customHeight="1">
      <c r="C898" s="163"/>
      <c r="D898" s="164">
        <v>39264</v>
      </c>
      <c r="E898" s="164"/>
      <c r="F898" s="173">
        <v>201092</v>
      </c>
      <c r="G898" s="159" t="s">
        <v>3004</v>
      </c>
      <c r="I898" s="160">
        <v>677366.18</v>
      </c>
    </row>
    <row r="899" spans="3:9" ht="20.25" customHeight="1">
      <c r="C899" s="163"/>
      <c r="D899" s="164">
        <v>39295</v>
      </c>
      <c r="E899" s="164"/>
      <c r="F899" s="173">
        <v>201172</v>
      </c>
      <c r="G899" s="159" t="s">
        <v>3006</v>
      </c>
      <c r="I899" s="179">
        <v>193807.56</v>
      </c>
    </row>
    <row r="900" spans="3:9" ht="20.25" customHeight="1">
      <c r="C900" s="163"/>
      <c r="F900" s="173"/>
    </row>
    <row r="901" spans="3:9" ht="20.25" customHeight="1" thickBot="1">
      <c r="C901" s="163"/>
      <c r="F901" s="173"/>
      <c r="G901" s="159" t="s">
        <v>959</v>
      </c>
      <c r="I901" s="180">
        <f>SUM(I6:I900)</f>
        <v>102377983.38000003</v>
      </c>
    </row>
    <row r="902" spans="3:9" ht="15.75" thickTop="1">
      <c r="G902" s="147"/>
      <c r="H902" s="147"/>
    </row>
    <row r="909" spans="3:9">
      <c r="D909" s="164">
        <v>39142</v>
      </c>
      <c r="E909" s="164"/>
      <c r="F909" s="230">
        <v>200863</v>
      </c>
      <c r="G909" s="159" t="s">
        <v>531</v>
      </c>
      <c r="I909" s="160">
        <v>39356.74</v>
      </c>
    </row>
    <row r="910" spans="3:9">
      <c r="D910" s="164">
        <v>39234</v>
      </c>
      <c r="E910" s="164"/>
      <c r="F910" s="230">
        <v>201181</v>
      </c>
      <c r="G910" s="159" t="s">
        <v>3003</v>
      </c>
      <c r="I910" s="160">
        <v>9850.73</v>
      </c>
    </row>
    <row r="911" spans="3:9">
      <c r="D911" s="164">
        <v>39264</v>
      </c>
      <c r="E911" s="164"/>
      <c r="F911" s="230">
        <v>201093</v>
      </c>
      <c r="G911" s="159" t="s">
        <v>3005</v>
      </c>
      <c r="I911" s="160">
        <v>567139.51</v>
      </c>
    </row>
    <row r="913" spans="9:9">
      <c r="I913" s="160">
        <f>SUM(I901:I911)</f>
        <v>102994330.36000003</v>
      </c>
    </row>
  </sheetData>
  <phoneticPr fontId="0" type="noConversion"/>
  <printOptions horizontalCentered="1"/>
  <pageMargins left="0.5" right="0.5" top="0.75" bottom="0.75" header="0.5" footer="0.5"/>
  <pageSetup scale="60" orientation="portrait" r:id="rId1"/>
  <headerFooter alignWithMargins="0"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12</vt:i4>
      </vt:variant>
    </vt:vector>
  </HeadingPairs>
  <TitlesOfParts>
    <vt:vector size="21" baseType="lpstr">
      <vt:lpstr>Asset Sum</vt:lpstr>
      <vt:lpstr>Asset Det</vt:lpstr>
      <vt:lpstr>Pivot 08</vt:lpstr>
      <vt:lpstr>Asset List 08</vt:lpstr>
      <vt:lpstr>Asset List 07</vt:lpstr>
      <vt:lpstr>Pol Cntl</vt:lpstr>
      <vt:lpstr>Pol Det 08</vt:lpstr>
      <vt:lpstr>Pol Det</vt:lpstr>
      <vt:lpstr>Leases</vt:lpstr>
      <vt:lpstr>HEADER</vt:lpstr>
      <vt:lpstr>'Asset Det'!Print_Area</vt:lpstr>
      <vt:lpstr>'Asset List 07'!Print_Area</vt:lpstr>
      <vt:lpstr>'Asset List 08'!Print_Area</vt:lpstr>
      <vt:lpstr>'Asset Sum'!Print_Area</vt:lpstr>
      <vt:lpstr>'Pol Cntl'!Print_Area</vt:lpstr>
      <vt:lpstr>'Pol Det'!Print_Area</vt:lpstr>
      <vt:lpstr>'Pol Det 08'!Print_Area</vt:lpstr>
      <vt:lpstr>'Asset Det'!Print_Titles</vt:lpstr>
      <vt:lpstr>'Asset List 08'!Print_Titles</vt:lpstr>
      <vt:lpstr>'Pol Det'!Print_Titles</vt:lpstr>
      <vt:lpstr>'Pol Det 08'!Print_Titles</vt:lpstr>
    </vt:vector>
  </TitlesOfParts>
  <Company>Cargill,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bull_r</cp:lastModifiedBy>
  <cp:lastPrinted>2011-08-04T20:19:07Z</cp:lastPrinted>
  <dcterms:created xsi:type="dcterms:W3CDTF">1999-10-27T14:31:31Z</dcterms:created>
  <dcterms:modified xsi:type="dcterms:W3CDTF">2011-09-14T17:52:19Z</dcterms:modified>
</cp:coreProperties>
</file>