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2527"/>
  <workbookPr defaultThemeVersion="166925"/>
  <mc:AlternateContent xmlns:mc="http://schemas.openxmlformats.org/markup-compatibility/2006">
    <mc:Choice Requires="x15">
      <x15ac:absPath xmlns:x15ac="http://schemas.microsoft.com/office/spreadsheetml/2010/11/ac" url="V:\All_Common\LGFR\FY2223\Applications\Collier\Collier County Beach Nourishment\"/>
    </mc:Choice>
  </mc:AlternateContent>
  <xr:revisionPtr revIDLastSave="0" documentId="13_ncr:1_{9D33DCB7-A38A-4756-BE1D-661DA5817AFC}" xr6:coauthVersionLast="45" xr6:coauthVersionMax="45" xr10:uidLastSave="{00000000-0000-0000-0000-000000000000}"/>
  <bookViews>
    <workbookView minimized="1" xWindow="3690" yWindow="4725" windowWidth="21600" windowHeight="11325" xr2:uid="{9DED5CF8-4F18-44F4-BB47-8F0B7AA3494E}"/>
  </bookViews>
  <sheets>
    <sheet name="Naples Suggestion" sheetId="3" r:id="rId1"/>
  </sheets>
  <definedNames>
    <definedName name="_Hlk49594796" localSheetId="0">'Naples Suggestion'!#REF!</definedName>
    <definedName name="_xlnm.Print_Area" localSheetId="0">'Naples Suggestion'!$B$1:$I$36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</xcalcf:calcFeatures>
    </ext>
  </extLst>
</workbook>
</file>

<file path=xl/calcChain.xml><?xml version="1.0" encoding="utf-8"?>
<calcChain xmlns="http://schemas.openxmlformats.org/spreadsheetml/2006/main">
  <c r="H38" i="3" l="1"/>
  <c r="G38" i="3"/>
  <c r="G14" i="3" l="1"/>
  <c r="G6" i="3"/>
  <c r="G10" i="3"/>
  <c r="G12" i="3"/>
  <c r="G19" i="3"/>
  <c r="G35" i="3" l="1"/>
  <c r="G36" i="3"/>
  <c r="G28" i="3"/>
  <c r="G3" i="3" l="1"/>
</calcChain>
</file>

<file path=xl/sharedStrings.xml><?xml version="1.0" encoding="utf-8"?>
<sst xmlns="http://schemas.openxmlformats.org/spreadsheetml/2006/main" count="143" uniqueCount="87">
  <si>
    <t>Location/Name</t>
  </si>
  <si>
    <t>R-Monument</t>
  </si>
  <si>
    <t>Type of Access</t>
  </si>
  <si>
    <t>Width of Access/Frontage</t>
  </si>
  <si>
    <t>Total Public Units or Parking Spaces</t>
  </si>
  <si>
    <t>Additional Width from Eligibility Unit</t>
  </si>
  <si>
    <t>Primary</t>
  </si>
  <si>
    <t>Public Lodging</t>
  </si>
  <si>
    <t>Overlap</t>
  </si>
  <si>
    <t>Secondary</t>
  </si>
  <si>
    <t>Naples Segment</t>
  </si>
  <si>
    <t>R-59</t>
  </si>
  <si>
    <t>Lowdermilk Park</t>
  </si>
  <si>
    <t>R-61</t>
  </si>
  <si>
    <t>Naples Golf &amp; Beach Club</t>
  </si>
  <si>
    <t>R-63</t>
  </si>
  <si>
    <r>
      <t>8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N (S. Golf)</t>
    </r>
  </si>
  <si>
    <t>R-63.5</t>
  </si>
  <si>
    <r>
      <t>7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N</t>
    </r>
  </si>
  <si>
    <t>R-64</t>
  </si>
  <si>
    <t>R-64.5</t>
  </si>
  <si>
    <r>
      <t>6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N</t>
    </r>
  </si>
  <si>
    <t>R-65</t>
  </si>
  <si>
    <r>
      <t>4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N</t>
    </r>
  </si>
  <si>
    <t>R-66</t>
  </si>
  <si>
    <r>
      <t>3</t>
    </r>
    <r>
      <rPr>
        <vertAlign val="superscript"/>
        <sz val="9"/>
        <color theme="1"/>
        <rFont val="Calibri"/>
        <family val="2"/>
      </rPr>
      <t>rd</t>
    </r>
    <r>
      <rPr>
        <sz val="9"/>
        <color theme="1"/>
        <rFont val="Calibri"/>
        <family val="2"/>
      </rPr>
      <t xml:space="preserve"> Ave N</t>
    </r>
  </si>
  <si>
    <t>R-66.5</t>
  </si>
  <si>
    <r>
      <t>2</t>
    </r>
    <r>
      <rPr>
        <vertAlign val="superscript"/>
        <sz val="9"/>
        <color theme="1"/>
        <rFont val="Calibri"/>
        <family val="2"/>
      </rPr>
      <t>nd</t>
    </r>
    <r>
      <rPr>
        <sz val="9"/>
        <color theme="1"/>
        <rFont val="Calibri"/>
        <family val="2"/>
      </rPr>
      <t xml:space="preserve"> Ave N</t>
    </r>
  </si>
  <si>
    <t>R-67</t>
  </si>
  <si>
    <r>
      <t>1</t>
    </r>
    <r>
      <rPr>
        <vertAlign val="superscript"/>
        <sz val="9"/>
        <color theme="1"/>
        <rFont val="Calibri"/>
        <family val="2"/>
      </rPr>
      <t>st</t>
    </r>
    <r>
      <rPr>
        <sz val="9"/>
        <color theme="1"/>
        <rFont val="Calibri"/>
        <family val="2"/>
      </rPr>
      <t xml:space="preserve"> Ave N</t>
    </r>
  </si>
  <si>
    <t>R-67.5</t>
  </si>
  <si>
    <t>R-68</t>
  </si>
  <si>
    <r>
      <t>1</t>
    </r>
    <r>
      <rPr>
        <vertAlign val="superscript"/>
        <sz val="9"/>
        <color theme="1"/>
        <rFont val="Calibri"/>
        <family val="2"/>
      </rPr>
      <t>st</t>
    </r>
    <r>
      <rPr>
        <sz val="9"/>
        <color theme="1"/>
        <rFont val="Calibri"/>
        <family val="2"/>
      </rPr>
      <t xml:space="preserve"> Ave S</t>
    </r>
  </si>
  <si>
    <t>R-68.5</t>
  </si>
  <si>
    <r>
      <t>2</t>
    </r>
    <r>
      <rPr>
        <vertAlign val="superscript"/>
        <sz val="9"/>
        <color theme="1"/>
        <rFont val="Calibri"/>
        <family val="2"/>
      </rPr>
      <t>nd</t>
    </r>
    <r>
      <rPr>
        <sz val="9"/>
        <color theme="1"/>
        <rFont val="Calibri"/>
        <family val="2"/>
      </rPr>
      <t xml:space="preserve"> Ave S</t>
    </r>
  </si>
  <si>
    <t>R-69</t>
  </si>
  <si>
    <r>
      <t>3</t>
    </r>
    <r>
      <rPr>
        <vertAlign val="superscript"/>
        <sz val="9"/>
        <color theme="1"/>
        <rFont val="Calibri"/>
        <family val="2"/>
      </rPr>
      <t>rd</t>
    </r>
    <r>
      <rPr>
        <sz val="9"/>
        <color theme="1"/>
        <rFont val="Calibri"/>
        <family val="2"/>
      </rPr>
      <t xml:space="preserve"> Ave S</t>
    </r>
  </si>
  <si>
    <t>R-69.5</t>
  </si>
  <si>
    <r>
      <t>4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</si>
  <si>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R-70</t>
  </si>
  <si>
    <r>
      <t>5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</si>
  <si>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R-70.5</t>
  </si>
  <si>
    <t>Hotel Escalante</t>
  </si>
  <si>
    <t>R-71</t>
  </si>
  <si>
    <r>
      <t>6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</si>
  <si>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r>
      <t>7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</si>
  <si>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R-71.5</t>
  </si>
  <si>
    <r>
      <t>8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</si>
  <si>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R-72</t>
  </si>
  <si>
    <r>
      <t>9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</si>
  <si>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R-72.5</t>
  </si>
  <si>
    <r>
      <t>10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</si>
  <si>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R-73</t>
  </si>
  <si>
    <r>
      <t>11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</si>
  <si>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R-73.5</t>
  </si>
  <si>
    <t>Broad Ave</t>
  </si>
  <si>
    <t>R-74</t>
  </si>
  <si>
    <r>
      <t>12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</si>
  <si>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R-74.5</t>
  </si>
  <si>
    <r>
      <t>13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</si>
  <si>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R-75</t>
  </si>
  <si>
    <r>
      <t>14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</si>
  <si>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R-75.5</t>
  </si>
  <si>
    <r>
      <t>15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</si>
  <si>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R-76</t>
  </si>
  <si>
    <r>
      <t>16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</si>
  <si>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R-76.5</t>
  </si>
  <si>
    <r>
      <t>17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</si>
  <si>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R-77</t>
  </si>
  <si>
    <r>
      <t>18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</t>
    </r>
  </si>
  <si>
    <t>R-77.5</t>
  </si>
  <si>
    <r>
      <t>19</t>
    </r>
    <r>
      <rPr>
        <vertAlign val="superscript"/>
        <sz val="9"/>
        <color theme="1"/>
        <rFont val="Calibri"/>
        <family val="2"/>
      </rPr>
      <t>th</t>
    </r>
    <r>
      <rPr>
        <sz val="9"/>
        <color theme="1"/>
        <rFont val="Calibri"/>
        <family val="2"/>
      </rPr>
      <t xml:space="preserve"> Ave S / Shell Aly</t>
    </r>
  </si>
  <si>
    <t>R-78.5</t>
  </si>
  <si>
    <r>
      <t>21</t>
    </r>
    <r>
      <rPr>
        <vertAlign val="superscript"/>
        <sz val="9"/>
        <color theme="1"/>
        <rFont val="Calibri"/>
        <family val="2"/>
      </rPr>
      <t>st</t>
    </r>
    <r>
      <rPr>
        <sz val="9"/>
        <color theme="1"/>
        <rFont val="Calibri"/>
        <family val="2"/>
      </rPr>
      <t xml:space="preserve"> Ave S</t>
    </r>
  </si>
  <si>
    <t>Edgewater Beach Hotel</t>
  </si>
  <si>
    <t>Central Ave</t>
  </si>
  <si>
    <t>North Lake Dr</t>
  </si>
  <si>
    <t>Utilize at 6th Ave N.</t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</si>
  <si>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Lowdermilk Park, </t>
    </r>
    <r>
      <rPr>
        <b/>
        <sz val="9"/>
        <color theme="1"/>
        <rFont val="Calibri"/>
        <family val="2"/>
        <scheme val="minor"/>
      </rPr>
      <t>APPLIED AT:</t>
    </r>
    <r>
      <rPr>
        <sz val="9"/>
        <color theme="1"/>
        <rFont val="Calibri"/>
        <family val="2"/>
        <scheme val="minor"/>
      </rPr>
      <t xml:space="preserve"> Lowdermilk Park, </t>
    </r>
    <r>
      <rPr>
        <b/>
        <sz val="9"/>
        <color theme="1"/>
        <rFont val="Calibri"/>
        <family val="2"/>
        <scheme val="minor"/>
      </rPr>
      <t>LENGTH NORTH AND SOUTH:</t>
    </r>
    <r>
      <rPr>
        <sz val="9"/>
        <color theme="1"/>
        <rFont val="Calibri"/>
        <family val="2"/>
        <scheme val="minor"/>
      </rPr>
      <t xml:space="preserve"> 4843 FT,</t>
    </r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</si>
  <si>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8th Ave N </t>
    </r>
    <r>
      <rPr>
        <b/>
        <sz val="9"/>
        <color theme="1"/>
        <rFont val="Calibri"/>
        <family val="2"/>
        <scheme val="minor"/>
      </rPr>
      <t>APPLIED AT:</t>
    </r>
    <r>
      <rPr>
        <sz val="9"/>
        <color theme="1"/>
        <rFont val="Calibri"/>
        <family val="2"/>
        <scheme val="minor"/>
      </rPr>
      <t xml:space="preserve"> 6th Ave N, </t>
    </r>
    <r>
      <rPr>
        <b/>
        <sz val="9"/>
        <color theme="1"/>
        <rFont val="Calibri"/>
        <family val="2"/>
        <scheme val="minor"/>
      </rPr>
      <t xml:space="preserve">LENGTH NORTH: </t>
    </r>
    <r>
      <rPr>
        <sz val="9"/>
        <color theme="1"/>
        <rFont val="Calibri"/>
        <family val="2"/>
        <scheme val="minor"/>
      </rPr>
      <t xml:space="preserve">726 ft, </t>
    </r>
    <r>
      <rPr>
        <b/>
        <sz val="9"/>
        <color theme="1"/>
        <rFont val="Calibri"/>
        <family val="2"/>
        <scheme val="minor"/>
      </rPr>
      <t xml:space="preserve">LENGTH SOUTH: </t>
    </r>
    <r>
      <rPr>
        <sz val="9"/>
        <color theme="1"/>
        <rFont val="Calibri"/>
        <family val="2"/>
        <scheme val="minor"/>
      </rPr>
      <t>594 ft,</t>
    </r>
  </si>
  <si>
    <r>
      <rPr>
        <b/>
        <sz val="9"/>
        <color theme="1"/>
        <rFont val="Calibri"/>
        <family val="2"/>
        <scheme val="minor"/>
      </rPr>
      <t xml:space="preserve">SPACE LOCATION: </t>
    </r>
    <r>
      <rPr>
        <sz val="9"/>
        <color theme="1"/>
        <rFont val="Calibri"/>
        <family val="2"/>
        <scheme val="minor"/>
      </rPr>
      <t xml:space="preserve">2nd Ave N, </t>
    </r>
    <r>
      <rPr>
        <b/>
        <sz val="9"/>
        <color theme="1"/>
        <rFont val="Calibri"/>
        <family val="2"/>
        <scheme val="minor"/>
      </rPr>
      <t xml:space="preserve">APPLIED AT: </t>
    </r>
    <r>
      <rPr>
        <sz val="9"/>
        <color theme="1"/>
        <rFont val="Calibri"/>
        <family val="2"/>
        <scheme val="minor"/>
      </rPr>
      <t xml:space="preserve">2nd Ave N, </t>
    </r>
    <r>
      <rPr>
        <b/>
        <sz val="9"/>
        <color theme="1"/>
        <rFont val="Calibri"/>
        <family val="2"/>
        <scheme val="minor"/>
      </rPr>
      <t>LENGTH NORTH:</t>
    </r>
    <r>
      <rPr>
        <sz val="9"/>
        <color theme="1"/>
        <rFont val="Calibri"/>
        <family val="2"/>
        <scheme val="minor"/>
      </rPr>
      <t xml:space="preserve"> 25 ft, </t>
    </r>
    <r>
      <rPr>
        <b/>
        <sz val="9"/>
        <color theme="1"/>
        <rFont val="Calibri"/>
        <family val="2"/>
        <scheme val="minor"/>
      </rPr>
      <t>LENGTH SOUTH:</t>
    </r>
    <r>
      <rPr>
        <sz val="9"/>
        <color theme="1"/>
        <rFont val="Calibri"/>
        <family val="2"/>
        <scheme val="minor"/>
      </rPr>
      <t xml:space="preserve"> 745 ft,</t>
    </r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</si>
  <si>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4th Ave N </t>
    </r>
    <r>
      <rPr>
        <b/>
        <sz val="9"/>
        <color theme="1"/>
        <rFont val="Calibri"/>
        <family val="2"/>
        <scheme val="minor"/>
      </rPr>
      <t>APPLIED AT:</t>
    </r>
    <r>
      <rPr>
        <sz val="9"/>
        <color theme="1"/>
        <rFont val="Calibri"/>
        <family val="2"/>
        <scheme val="minor"/>
      </rPr>
      <t xml:space="preserve">  4th Ave N, </t>
    </r>
    <r>
      <rPr>
        <b/>
        <sz val="9"/>
        <color theme="1"/>
        <rFont val="Calibri"/>
        <family val="2"/>
        <scheme val="minor"/>
      </rPr>
      <t xml:space="preserve">LENGTH NORTH: </t>
    </r>
    <r>
      <rPr>
        <sz val="9"/>
        <color theme="1"/>
        <rFont val="Calibri"/>
        <family val="2"/>
        <scheme val="minor"/>
      </rPr>
      <t xml:space="preserve">137 ft, </t>
    </r>
    <r>
      <rPr>
        <b/>
        <sz val="9"/>
        <color theme="1"/>
        <rFont val="Calibri"/>
        <family val="2"/>
        <scheme val="minor"/>
      </rPr>
      <t xml:space="preserve">LENGTH SOUTH: </t>
    </r>
    <r>
      <rPr>
        <sz val="9"/>
        <color theme="1"/>
        <rFont val="Calibri"/>
        <family val="2"/>
        <scheme val="minor"/>
      </rPr>
      <t>708 ft,</t>
    </r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</si>
  <si>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Central Ave, </t>
    </r>
    <r>
      <rPr>
        <b/>
        <sz val="9"/>
        <color theme="1"/>
        <rFont val="Calibri"/>
        <family val="2"/>
        <scheme val="minor"/>
      </rPr>
      <t xml:space="preserve">APPLIED AT: </t>
    </r>
    <r>
      <rPr>
        <sz val="9"/>
        <color theme="1"/>
        <rFont val="Calibri"/>
        <family val="2"/>
        <scheme val="minor"/>
      </rPr>
      <t xml:space="preserve">Central Ave, </t>
    </r>
    <r>
      <rPr>
        <b/>
        <sz val="9"/>
        <color theme="1"/>
        <rFont val="Calibri"/>
        <family val="2"/>
        <scheme val="minor"/>
      </rPr>
      <t xml:space="preserve">LENGTH NORTH: </t>
    </r>
    <r>
      <rPr>
        <sz val="9"/>
        <color theme="1"/>
        <rFont val="Calibri"/>
        <family val="2"/>
        <scheme val="minor"/>
      </rPr>
      <t xml:space="preserve">0 ft, </t>
    </r>
    <r>
      <rPr>
        <b/>
        <sz val="9"/>
        <color theme="1"/>
        <rFont val="Calibri"/>
        <family val="2"/>
        <scheme val="minor"/>
      </rPr>
      <t xml:space="preserve">LENGTH SOUTH: </t>
    </r>
    <r>
      <rPr>
        <sz val="9"/>
        <color theme="1"/>
        <rFont val="Calibri"/>
        <family val="2"/>
        <scheme val="minor"/>
      </rPr>
      <t>641 ft,</t>
    </r>
  </si>
  <si>
    <r>
      <rPr>
        <b/>
        <sz val="9"/>
        <rFont val="Calibri"/>
        <family val="2"/>
        <scheme val="minor"/>
      </rPr>
      <t>SPACE LOCATION:</t>
    </r>
    <r>
      <rPr>
        <sz val="9"/>
        <rFont val="Calibri"/>
        <family val="2"/>
        <scheme val="minor"/>
      </rPr>
      <t xml:space="preserve"> 5th Ave S, </t>
    </r>
    <r>
      <rPr>
        <b/>
        <sz val="9"/>
        <rFont val="Calibri"/>
        <family val="2"/>
        <scheme val="minor"/>
      </rPr>
      <t xml:space="preserve">APPLIED AT: </t>
    </r>
    <r>
      <rPr>
        <sz val="9"/>
        <rFont val="Calibri"/>
        <family val="2"/>
        <scheme val="minor"/>
      </rPr>
      <t xml:space="preserve">5th Ave S, </t>
    </r>
    <r>
      <rPr>
        <b/>
        <sz val="9"/>
        <rFont val="Calibri"/>
        <family val="2"/>
        <scheme val="minor"/>
      </rPr>
      <t xml:space="preserve">LENGTH NORTH: </t>
    </r>
    <r>
      <rPr>
        <sz val="9"/>
        <rFont val="Calibri"/>
        <family val="2"/>
        <scheme val="minor"/>
      </rPr>
      <t xml:space="preserve">1320 ft, </t>
    </r>
    <r>
      <rPr>
        <b/>
        <sz val="9"/>
        <rFont val="Calibri"/>
        <family val="2"/>
        <scheme val="minor"/>
      </rPr>
      <t>LENGTH SOUTH:</t>
    </r>
    <r>
      <rPr>
        <sz val="9"/>
        <rFont val="Calibri"/>
        <family val="2"/>
        <scheme val="minor"/>
      </rPr>
      <t xml:space="preserve"> 585 ft, </t>
    </r>
  </si>
  <si>
    <r>
      <rPr>
        <b/>
        <sz val="9"/>
        <color theme="1"/>
        <rFont val="Calibri"/>
        <family val="2"/>
        <scheme val="minor"/>
      </rPr>
      <t xml:space="preserve">SPACE LOCATION: </t>
    </r>
    <r>
      <rPr>
        <sz val="9"/>
        <color theme="1"/>
        <rFont val="Calibri"/>
        <family val="2"/>
        <scheme val="minor"/>
      </rPr>
      <t xml:space="preserve">12th Ave S, </t>
    </r>
    <r>
      <rPr>
        <b/>
        <sz val="9"/>
        <color theme="1"/>
        <rFont val="Calibri"/>
        <family val="2"/>
        <scheme val="minor"/>
      </rPr>
      <t xml:space="preserve">APPLIED AT: </t>
    </r>
    <r>
      <rPr>
        <sz val="9"/>
        <color theme="1"/>
        <rFont val="Calibri"/>
        <family val="2"/>
        <scheme val="minor"/>
      </rPr>
      <t xml:space="preserve">12th Ave S, </t>
    </r>
    <r>
      <rPr>
        <b/>
        <sz val="9"/>
        <color theme="1"/>
        <rFont val="Calibri"/>
        <family val="2"/>
        <scheme val="minor"/>
      </rPr>
      <t>LENGTH NORTH:</t>
    </r>
    <r>
      <rPr>
        <sz val="9"/>
        <color theme="1"/>
        <rFont val="Calibri"/>
        <family val="2"/>
        <scheme val="minor"/>
      </rPr>
      <t xml:space="preserve"> 2640 ft, </t>
    </r>
    <r>
      <rPr>
        <b/>
        <sz val="9"/>
        <color theme="1"/>
        <rFont val="Calibri"/>
        <family val="2"/>
        <scheme val="minor"/>
      </rPr>
      <t>LENGTH SOUTH:</t>
    </r>
    <r>
      <rPr>
        <sz val="9"/>
        <color theme="1"/>
        <rFont val="Calibri"/>
        <family val="2"/>
        <scheme val="minor"/>
      </rPr>
      <t xml:space="preserve"> 1200,</t>
    </r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</si>
  <si>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19th Ave S, </t>
    </r>
    <r>
      <rPr>
        <b/>
        <sz val="9"/>
        <color theme="1"/>
        <rFont val="Calibri"/>
        <family val="2"/>
        <scheme val="minor"/>
      </rPr>
      <t>APPLIED AT:</t>
    </r>
    <r>
      <rPr>
        <sz val="9"/>
        <color theme="1"/>
        <rFont val="Calibri"/>
        <family val="2"/>
        <scheme val="minor"/>
      </rPr>
      <t xml:space="preserve"> 19th Ave S, </t>
    </r>
    <r>
      <rPr>
        <b/>
        <sz val="9"/>
        <color theme="1"/>
        <rFont val="Calibri"/>
        <family val="2"/>
        <scheme val="minor"/>
      </rPr>
      <t>LENGTH NORTH:</t>
    </r>
    <r>
      <rPr>
        <sz val="9"/>
        <color theme="1"/>
        <rFont val="Calibri"/>
        <family val="2"/>
        <scheme val="minor"/>
      </rPr>
      <t xml:space="preserve"> 0 ft, </t>
    </r>
    <r>
      <rPr>
        <b/>
        <sz val="9"/>
        <color theme="1"/>
        <rFont val="Calibri"/>
        <family val="2"/>
        <scheme val="minor"/>
      </rPr>
      <t>LENGTH SOUTH</t>
    </r>
    <r>
      <rPr>
        <sz val="9"/>
        <color theme="1"/>
        <rFont val="Calibri"/>
        <family val="2"/>
        <scheme val="minor"/>
      </rPr>
      <t>: 694,</t>
    </r>
  </si>
  <si>
    <r>
      <rPr>
        <b/>
        <sz val="9"/>
        <color theme="1"/>
        <rFont val="Calibri"/>
        <family val="2"/>
        <scheme val="minor"/>
      </rPr>
      <t>SPACE LOCATION:</t>
    </r>
    <r>
      <rPr>
        <sz val="9"/>
        <color theme="1"/>
        <rFont val="Calibri"/>
        <family val="2"/>
        <scheme val="minor"/>
      </rPr>
      <t xml:space="preserve"> 21st Ave S, </t>
    </r>
    <r>
      <rPr>
        <b/>
        <sz val="9"/>
        <color theme="1"/>
        <rFont val="Calibri"/>
        <family val="2"/>
        <scheme val="minor"/>
      </rPr>
      <t>APPLIED AT:</t>
    </r>
    <r>
      <rPr>
        <sz val="9"/>
        <color theme="1"/>
        <rFont val="Calibri"/>
        <family val="2"/>
        <scheme val="minor"/>
      </rPr>
      <t xml:space="preserve"> 21st Ave S, </t>
    </r>
    <r>
      <rPr>
        <b/>
        <sz val="9"/>
        <color theme="1"/>
        <rFont val="Calibri"/>
        <family val="2"/>
        <scheme val="minor"/>
      </rPr>
      <t>LENGTH NORTH:</t>
    </r>
    <r>
      <rPr>
        <sz val="9"/>
        <color theme="1"/>
        <rFont val="Calibri"/>
        <family val="2"/>
        <scheme val="minor"/>
      </rPr>
      <t xml:space="preserve"> 0 ft, </t>
    </r>
    <r>
      <rPr>
        <b/>
        <sz val="9"/>
        <color theme="1"/>
        <rFont val="Calibri"/>
        <family val="2"/>
        <scheme val="minor"/>
      </rPr>
      <t>LENGTH SOUTH</t>
    </r>
    <r>
      <rPr>
        <sz val="9"/>
        <color theme="1"/>
        <rFont val="Calibri"/>
        <family val="2"/>
        <scheme val="minor"/>
      </rPr>
      <t>: 694,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</si>
</sst>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9"/>
      <color theme="1"/>
      <name val="Calibri"/>
      <family val="2"/>
    </font>
    <font>
      <sz val="9"/>
      <color theme="1"/>
      <name val="Calibri"/>
      <family val="2"/>
    </font>
    <font>
      <sz val="9"/>
      <color theme="1"/>
      <name val="Calibri"/>
      <family val="2"/>
      <scheme val="minor"/>
    </font>
    <font>
      <vertAlign val="superscript"/>
      <sz val="9"/>
      <color theme="1"/>
      <name val="Calibri"/>
      <family val="2"/>
    </font>
    <font>
      <b/>
      <sz val="11"/>
      <color theme="1"/>
      <name val="Calibri"/>
      <family val="2"/>
      <scheme val="minor"/>
    </font>
    <font>
      <sz val="9"/>
      <name val="Calibri"/>
      <family val="2"/>
    </font>
    <font>
      <sz val="9"/>
      <color rgb="FFFF0000"/>
      <name val="Calibri"/>
      <family val="2"/>
      <scheme val="minor"/>
    </font>
    <font>
      <sz val="9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9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3" fontId="2" fillId="0" borderId="1" xfId="0" applyNumberFormat="1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0" xfId="0" applyAlignment="1">
      <alignment horizont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  <xf numFmtId="0" fontId="1" fillId="0" borderId="0" xfId="0" applyFont="1" applyFill="1" applyBorder="1" applyAlignment="1">
      <alignment horizontal="center" vertical="center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Fill="1" applyAlignment="1">
      <alignment horizontal="center"/>
    </xf>
    <xf numFmtId="0" fontId="6" fillId="0" borderId="1" xfId="0" applyFont="1" applyBorder="1" applyAlignment="1">
      <alignment horizontal="center" vertical="center" wrapText="1"/>
    </xf>
    <xf numFmtId="3" fontId="3" fillId="0" borderId="0" xfId="0" applyNumberFormat="1" applyFont="1" applyFill="1" applyBorder="1" applyAlignment="1">
      <alignment horizontal="center" vertical="center" wrapText="1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left"/>
    </xf>
    <xf numFmtId="3" fontId="7" fillId="0" borderId="0" xfId="0" applyNumberFormat="1" applyFont="1" applyFill="1" applyBorder="1" applyAlignment="1">
      <alignment horizontal="center" vertical="center" wrapText="1"/>
    </xf>
    <xf numFmtId="0" fontId="7" fillId="0" borderId="0" xfId="0" applyFont="1" applyAlignment="1">
      <alignment horizontal="left"/>
    </xf>
    <xf numFmtId="3" fontId="0" fillId="0" borderId="0" xfId="0" applyNumberFormat="1" applyAlignment="1">
      <alignment horizontal="center"/>
    </xf>
    <xf numFmtId="0" fontId="3" fillId="0" borderId="0" xfId="0" applyFont="1" applyFill="1" applyAlignment="1">
      <alignment horizontal="left" wrapText="1"/>
    </xf>
    <xf numFmtId="0" fontId="3" fillId="0" borderId="0" xfId="0" applyFont="1" applyAlignment="1">
      <alignment horizontal="left" wrapText="1"/>
    </xf>
    <xf numFmtId="0" fontId="8" fillId="0" borderId="0" xfId="0" applyFont="1" applyFill="1" applyAlignment="1">
      <alignment horizontal="left" wrapText="1"/>
    </xf>
    <xf numFmtId="3" fontId="2" fillId="0" borderId="1" xfId="0" applyNumberFormat="1" applyFont="1" applyFill="1" applyBorder="1" applyAlignment="1">
      <alignment horizontal="center" vertical="center" wrapText="1"/>
    </xf>
    <xf numFmtId="3" fontId="7" fillId="0" borderId="0" xfId="0" applyNumberFormat="1" applyFont="1" applyAlignment="1">
      <alignment horizontal="left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5" fillId="0" borderId="0" xfId="0" applyFont="1" applyAlignment="1">
      <alignment horizontal="left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737ADC9-6B96-41BF-A805-A90799ABAB0E}">
  <sheetPr>
    <pageSetUpPr fitToPage="1"/>
  </sheetPr>
  <dimension ref="B1:L38"/>
  <sheetViews>
    <sheetView tabSelected="1" zoomScaleNormal="100" zoomScaleSheetLayoutView="100" workbookViewId="0">
      <selection activeCell="H39" sqref="H39"/>
    </sheetView>
  </sheetViews>
  <sheetFormatPr defaultColWidth="45.44140625" defaultRowHeight="14.4" x14ac:dyDescent="0.3"/>
  <cols>
    <col min="1" max="1" width="3.6640625" style="5" customWidth="1"/>
    <col min="2" max="2" width="19.33203125" style="5" customWidth="1"/>
    <col min="3" max="3" width="11.109375" style="5" customWidth="1"/>
    <col min="4" max="4" width="14.5546875" style="5" customWidth="1"/>
    <col min="5" max="5" width="12.88671875" style="5" customWidth="1"/>
    <col min="6" max="6" width="13" style="5" customWidth="1"/>
    <col min="7" max="7" width="16.109375" style="5" customWidth="1"/>
    <col min="8" max="8" width="25.77734375" style="10" customWidth="1"/>
    <col min="9" max="9" width="76.33203125" style="13" customWidth="1"/>
    <col min="10" max="16384" width="45.44140625" style="5"/>
  </cols>
  <sheetData>
    <row r="1" spans="2:12" x14ac:dyDescent="0.3">
      <c r="B1" s="23" t="s">
        <v>10</v>
      </c>
      <c r="C1" s="24"/>
      <c r="D1" s="24"/>
      <c r="E1" s="24"/>
      <c r="F1" s="24"/>
      <c r="G1" s="24"/>
      <c r="H1" s="8"/>
    </row>
    <row r="2" spans="2:12" ht="24" x14ac:dyDescent="0.3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8"/>
      <c r="I2" s="25"/>
      <c r="J2" s="25"/>
      <c r="K2" s="25"/>
      <c r="L2" s="25"/>
    </row>
    <row r="3" spans="2:12" ht="15" customHeight="1" x14ac:dyDescent="0.3">
      <c r="B3" s="4" t="s">
        <v>74</v>
      </c>
      <c r="C3" s="2" t="s">
        <v>11</v>
      </c>
      <c r="D3" s="2" t="s">
        <v>7</v>
      </c>
      <c r="E3" s="2">
        <v>265</v>
      </c>
      <c r="F3" s="2">
        <v>0</v>
      </c>
      <c r="G3" s="2">
        <f>E3</f>
        <v>265</v>
      </c>
      <c r="H3" s="9">
        <v>265</v>
      </c>
    </row>
    <row r="4" spans="2:12" ht="15" customHeight="1" x14ac:dyDescent="0.3">
      <c r="B4" s="2" t="s">
        <v>12</v>
      </c>
      <c r="C4" s="2" t="s">
        <v>13</v>
      </c>
      <c r="D4" s="2" t="s">
        <v>6</v>
      </c>
      <c r="E4" s="2">
        <v>920</v>
      </c>
      <c r="F4" s="2">
        <v>200</v>
      </c>
      <c r="G4" s="21">
        <v>4843</v>
      </c>
      <c r="H4" s="9">
        <v>4843</v>
      </c>
      <c r="I4" s="19" t="s">
        <v>78</v>
      </c>
    </row>
    <row r="5" spans="2:12" ht="15" customHeight="1" x14ac:dyDescent="0.3">
      <c r="B5" s="2" t="s">
        <v>14</v>
      </c>
      <c r="C5" s="2" t="s">
        <v>15</v>
      </c>
      <c r="D5" s="2" t="s">
        <v>7</v>
      </c>
      <c r="E5" s="2">
        <v>939</v>
      </c>
      <c r="F5" s="2">
        <v>319</v>
      </c>
      <c r="G5" s="3" t="s">
        <v>8</v>
      </c>
      <c r="H5" s="9"/>
    </row>
    <row r="6" spans="2:12" ht="15" customHeight="1" x14ac:dyDescent="0.3">
      <c r="B6" s="2" t="s">
        <v>16</v>
      </c>
      <c r="C6" s="2" t="s">
        <v>17</v>
      </c>
      <c r="D6" s="2" t="s">
        <v>9</v>
      </c>
      <c r="E6" s="2">
        <v>60</v>
      </c>
      <c r="F6" s="2">
        <v>50</v>
      </c>
      <c r="G6" s="3">
        <f>IF((F6*52.8)&gt;2640,(2640+E6),((F6*52.8)+E6))</f>
        <v>2700</v>
      </c>
      <c r="H6" s="9">
        <v>2700</v>
      </c>
      <c r="I6" s="14" t="s">
        <v>77</v>
      </c>
    </row>
    <row r="7" spans="2:12" ht="15" customHeight="1" x14ac:dyDescent="0.3">
      <c r="B7" s="2" t="s">
        <v>18</v>
      </c>
      <c r="C7" s="7" t="s">
        <v>19</v>
      </c>
      <c r="D7" s="4" t="s">
        <v>9</v>
      </c>
      <c r="E7" s="2">
        <v>60</v>
      </c>
      <c r="F7" s="2">
        <v>0</v>
      </c>
      <c r="G7" s="3" t="s">
        <v>8</v>
      </c>
      <c r="H7" s="9"/>
      <c r="I7" s="16"/>
    </row>
    <row r="8" spans="2:12" ht="15" customHeight="1" x14ac:dyDescent="0.3">
      <c r="B8" s="2" t="s">
        <v>76</v>
      </c>
      <c r="C8" s="2" t="s">
        <v>20</v>
      </c>
      <c r="D8" s="4" t="s">
        <v>9</v>
      </c>
      <c r="E8" s="2">
        <v>60</v>
      </c>
      <c r="F8" s="2">
        <v>40</v>
      </c>
      <c r="G8" s="3" t="s">
        <v>8</v>
      </c>
      <c r="H8" s="9"/>
      <c r="I8" s="16"/>
    </row>
    <row r="9" spans="2:12" ht="15" customHeight="1" x14ac:dyDescent="0.3">
      <c r="B9" s="2" t="s">
        <v>21</v>
      </c>
      <c r="C9" s="11" t="s">
        <v>22</v>
      </c>
      <c r="D9" s="4" t="s">
        <v>9</v>
      </c>
      <c r="E9" s="2">
        <v>60</v>
      </c>
      <c r="F9" s="2">
        <v>0</v>
      </c>
      <c r="G9" s="3" t="s">
        <v>8</v>
      </c>
      <c r="H9" s="9"/>
      <c r="I9" s="19" t="s">
        <v>79</v>
      </c>
    </row>
    <row r="10" spans="2:12" ht="15" customHeight="1" x14ac:dyDescent="0.3">
      <c r="B10" s="7" t="s">
        <v>23</v>
      </c>
      <c r="C10" s="7" t="s">
        <v>24</v>
      </c>
      <c r="D10" s="6" t="s">
        <v>9</v>
      </c>
      <c r="E10" s="7">
        <v>60</v>
      </c>
      <c r="F10" s="7">
        <v>16</v>
      </c>
      <c r="G10" s="3">
        <f>IF((F10*52.8)&gt;2640,(2640+E10),((F10*52.8)+E10))</f>
        <v>904.8</v>
      </c>
      <c r="H10" s="9">
        <v>904.8</v>
      </c>
      <c r="I10" s="19" t="s">
        <v>81</v>
      </c>
    </row>
    <row r="11" spans="2:12" ht="15" customHeight="1" x14ac:dyDescent="0.3">
      <c r="B11" s="7" t="s">
        <v>25</v>
      </c>
      <c r="C11" s="7" t="s">
        <v>26</v>
      </c>
      <c r="D11" s="6" t="s">
        <v>9</v>
      </c>
      <c r="E11" s="7">
        <v>60</v>
      </c>
      <c r="F11" s="7">
        <v>0</v>
      </c>
      <c r="G11" s="3" t="s">
        <v>8</v>
      </c>
      <c r="I11" s="16"/>
    </row>
    <row r="12" spans="2:12" ht="15" customHeight="1" x14ac:dyDescent="0.3">
      <c r="B12" s="7" t="s">
        <v>27</v>
      </c>
      <c r="C12" s="7" t="s">
        <v>28</v>
      </c>
      <c r="D12" s="6" t="s">
        <v>9</v>
      </c>
      <c r="E12" s="7">
        <v>60</v>
      </c>
      <c r="F12" s="7">
        <v>16</v>
      </c>
      <c r="G12" s="3">
        <f>IF((F12*52.8)&gt;2640,(2640+E12),((F12*52.8)+E12))</f>
        <v>904.8</v>
      </c>
      <c r="H12" s="9">
        <v>904.8</v>
      </c>
      <c r="I12" s="19" t="s">
        <v>80</v>
      </c>
    </row>
    <row r="13" spans="2:12" ht="15" customHeight="1" x14ac:dyDescent="0.3">
      <c r="B13" s="2" t="s">
        <v>29</v>
      </c>
      <c r="C13" s="2" t="s">
        <v>30</v>
      </c>
      <c r="D13" s="4" t="s">
        <v>9</v>
      </c>
      <c r="E13" s="2">
        <v>60</v>
      </c>
      <c r="F13" s="2">
        <v>0</v>
      </c>
      <c r="G13" s="3" t="s">
        <v>8</v>
      </c>
      <c r="H13" s="9"/>
      <c r="I13" s="16"/>
    </row>
    <row r="14" spans="2:12" ht="15" customHeight="1" x14ac:dyDescent="0.3">
      <c r="B14" s="7" t="s">
        <v>75</v>
      </c>
      <c r="C14" s="7" t="s">
        <v>31</v>
      </c>
      <c r="D14" s="6" t="s">
        <v>9</v>
      </c>
      <c r="E14" s="7">
        <v>60</v>
      </c>
      <c r="F14" s="7">
        <v>12</v>
      </c>
      <c r="G14" s="3">
        <f>IF((F14*52.8)&gt;2640,(2640+E14),((F14*52.8)+E14))+(13.2*6)</f>
        <v>772.8</v>
      </c>
      <c r="H14" s="9">
        <v>772.8</v>
      </c>
      <c r="I14" s="19" t="s">
        <v>82</v>
      </c>
    </row>
    <row r="15" spans="2:12" ht="15" customHeight="1" x14ac:dyDescent="0.3">
      <c r="B15" s="7" t="s">
        <v>32</v>
      </c>
      <c r="C15" s="7" t="s">
        <v>33</v>
      </c>
      <c r="D15" s="6" t="s">
        <v>9</v>
      </c>
      <c r="E15" s="7">
        <v>60</v>
      </c>
      <c r="F15" s="7">
        <v>0</v>
      </c>
      <c r="G15" s="3" t="s">
        <v>8</v>
      </c>
      <c r="H15" s="12"/>
      <c r="I15" s="16"/>
    </row>
    <row r="16" spans="2:12" ht="15" customHeight="1" x14ac:dyDescent="0.3">
      <c r="B16" s="7" t="s">
        <v>34</v>
      </c>
      <c r="C16" s="7" t="s">
        <v>35</v>
      </c>
      <c r="D16" s="7" t="s">
        <v>9</v>
      </c>
      <c r="E16" s="7">
        <v>60</v>
      </c>
      <c r="F16" s="7">
        <v>0</v>
      </c>
      <c r="G16" s="3" t="s">
        <v>8</v>
      </c>
      <c r="H16" s="15"/>
      <c r="I16" s="16"/>
    </row>
    <row r="17" spans="2:10" ht="15" customHeight="1" x14ac:dyDescent="0.3">
      <c r="B17" s="7" t="s">
        <v>36</v>
      </c>
      <c r="C17" s="7" t="s">
        <v>37</v>
      </c>
      <c r="D17" s="7" t="s">
        <v>9</v>
      </c>
      <c r="E17" s="7">
        <v>60</v>
      </c>
      <c r="F17" s="7">
        <v>0</v>
      </c>
      <c r="G17" s="3" t="s">
        <v>8</v>
      </c>
      <c r="H17" s="9"/>
      <c r="I17" s="16"/>
    </row>
    <row r="18" spans="2:10" ht="15" customHeight="1" x14ac:dyDescent="0.3">
      <c r="B18" s="7" t="s">
        <v>38</v>
      </c>
      <c r="C18" s="7" t="s">
        <v>39</v>
      </c>
      <c r="D18" s="7" t="s">
        <v>9</v>
      </c>
      <c r="E18" s="7">
        <v>60</v>
      </c>
      <c r="F18" s="7">
        <v>0</v>
      </c>
      <c r="G18" s="3" t="s">
        <v>8</v>
      </c>
      <c r="H18" s="9"/>
      <c r="I18" s="16"/>
      <c r="J18" s="17"/>
    </row>
    <row r="19" spans="2:10" ht="15" customHeight="1" x14ac:dyDescent="0.3">
      <c r="B19" s="7" t="s">
        <v>40</v>
      </c>
      <c r="C19" s="7" t="s">
        <v>41</v>
      </c>
      <c r="D19" s="7" t="s">
        <v>9</v>
      </c>
      <c r="E19" s="7">
        <v>60</v>
      </c>
      <c r="F19" s="7">
        <v>50</v>
      </c>
      <c r="G19" s="3">
        <f>IF((F19*52.8)&gt;2640,(2640+E19),((F19*52.8)+E19))</f>
        <v>2700</v>
      </c>
      <c r="H19" s="12">
        <v>2700</v>
      </c>
      <c r="I19" s="20" t="s">
        <v>83</v>
      </c>
    </row>
    <row r="20" spans="2:10" ht="15" customHeight="1" x14ac:dyDescent="0.3">
      <c r="B20" s="7" t="s">
        <v>42</v>
      </c>
      <c r="C20" s="7" t="s">
        <v>43</v>
      </c>
      <c r="D20" s="7" t="s">
        <v>7</v>
      </c>
      <c r="E20" s="7">
        <v>150</v>
      </c>
      <c r="F20" s="7">
        <v>10</v>
      </c>
      <c r="G20" s="3" t="s">
        <v>8</v>
      </c>
      <c r="H20" s="9"/>
      <c r="I20" s="16"/>
    </row>
    <row r="21" spans="2:10" ht="15" customHeight="1" x14ac:dyDescent="0.3">
      <c r="B21" s="2" t="s">
        <v>44</v>
      </c>
      <c r="C21" s="2" t="s">
        <v>43</v>
      </c>
      <c r="D21" s="4" t="s">
        <v>9</v>
      </c>
      <c r="E21" s="2">
        <v>60</v>
      </c>
      <c r="F21" s="2">
        <v>0</v>
      </c>
      <c r="G21" s="3" t="s">
        <v>8</v>
      </c>
      <c r="H21" s="9"/>
      <c r="I21" s="22"/>
    </row>
    <row r="22" spans="2:10" ht="15" customHeight="1" x14ac:dyDescent="0.3">
      <c r="B22" s="2" t="s">
        <v>45</v>
      </c>
      <c r="C22" s="2" t="s">
        <v>46</v>
      </c>
      <c r="D22" s="4" t="s">
        <v>9</v>
      </c>
      <c r="E22" s="4">
        <v>60</v>
      </c>
      <c r="F22" s="2">
        <v>0</v>
      </c>
      <c r="G22" s="3" t="s">
        <v>8</v>
      </c>
      <c r="H22" s="9"/>
      <c r="I22" s="16"/>
    </row>
    <row r="23" spans="2:10" ht="15" customHeight="1" x14ac:dyDescent="0.3">
      <c r="B23" s="2" t="s">
        <v>47</v>
      </c>
      <c r="C23" s="2" t="s">
        <v>48</v>
      </c>
      <c r="D23" s="4" t="s">
        <v>9</v>
      </c>
      <c r="E23" s="4">
        <v>60</v>
      </c>
      <c r="F23" s="2">
        <v>12</v>
      </c>
      <c r="G23" s="3" t="s">
        <v>8</v>
      </c>
      <c r="H23" s="9"/>
      <c r="I23" s="16"/>
    </row>
    <row r="24" spans="2:10" ht="15" customHeight="1" x14ac:dyDescent="0.3">
      <c r="B24" s="2" t="s">
        <v>49</v>
      </c>
      <c r="C24" s="2" t="s">
        <v>50</v>
      </c>
      <c r="D24" s="4" t="s">
        <v>9</v>
      </c>
      <c r="E24" s="4">
        <v>60</v>
      </c>
      <c r="F24" s="2">
        <v>0</v>
      </c>
      <c r="G24" s="3" t="s">
        <v>8</v>
      </c>
      <c r="H24" s="9"/>
      <c r="I24" s="16"/>
    </row>
    <row r="25" spans="2:10" ht="15" customHeight="1" x14ac:dyDescent="0.3">
      <c r="B25" s="2" t="s">
        <v>51</v>
      </c>
      <c r="C25" s="2" t="s">
        <v>52</v>
      </c>
      <c r="D25" s="4" t="s">
        <v>9</v>
      </c>
      <c r="E25" s="4">
        <v>60</v>
      </c>
      <c r="F25" s="2">
        <v>0</v>
      </c>
      <c r="G25" s="3" t="s">
        <v>8</v>
      </c>
      <c r="H25" s="9"/>
      <c r="I25" s="16"/>
    </row>
    <row r="26" spans="2:10" ht="15" customHeight="1" x14ac:dyDescent="0.3">
      <c r="B26" s="2" t="s">
        <v>53</v>
      </c>
      <c r="C26" s="2" t="s">
        <v>54</v>
      </c>
      <c r="D26" s="4" t="s">
        <v>9</v>
      </c>
      <c r="E26" s="4">
        <v>60</v>
      </c>
      <c r="F26" s="2">
        <v>0</v>
      </c>
      <c r="G26" s="3" t="s">
        <v>8</v>
      </c>
      <c r="H26" s="9"/>
      <c r="I26" s="16"/>
    </row>
    <row r="27" spans="2:10" ht="15" customHeight="1" x14ac:dyDescent="0.3">
      <c r="B27" s="2" t="s">
        <v>55</v>
      </c>
      <c r="C27" s="2" t="s">
        <v>56</v>
      </c>
      <c r="D27" s="4" t="s">
        <v>9</v>
      </c>
      <c r="E27" s="4">
        <v>60</v>
      </c>
      <c r="F27" s="2">
        <v>42</v>
      </c>
      <c r="G27" s="3" t="s">
        <v>8</v>
      </c>
      <c r="H27" s="9"/>
      <c r="I27" s="16"/>
    </row>
    <row r="28" spans="2:10" ht="15" customHeight="1" x14ac:dyDescent="0.3">
      <c r="B28" s="2" t="s">
        <v>57</v>
      </c>
      <c r="C28" s="2" t="s">
        <v>58</v>
      </c>
      <c r="D28" s="4" t="s">
        <v>6</v>
      </c>
      <c r="E28" s="6">
        <v>60</v>
      </c>
      <c r="F28" s="7">
        <v>100</v>
      </c>
      <c r="G28" s="3">
        <f>IF((F28*52.8)&gt;5280,(5280+E28),((F28*52.8)+E28))</f>
        <v>5340</v>
      </c>
      <c r="H28" s="12">
        <v>5340</v>
      </c>
      <c r="I28" s="18" t="s">
        <v>84</v>
      </c>
    </row>
    <row r="29" spans="2:10" ht="15" customHeight="1" x14ac:dyDescent="0.3">
      <c r="B29" s="2" t="s">
        <v>59</v>
      </c>
      <c r="C29" s="2" t="s">
        <v>60</v>
      </c>
      <c r="D29" s="4" t="s">
        <v>9</v>
      </c>
      <c r="E29" s="4">
        <v>60</v>
      </c>
      <c r="F29" s="2">
        <v>12</v>
      </c>
      <c r="G29" s="3" t="s">
        <v>8</v>
      </c>
      <c r="H29" s="9"/>
      <c r="I29" s="16"/>
    </row>
    <row r="30" spans="2:10" ht="15" customHeight="1" x14ac:dyDescent="0.3">
      <c r="B30" s="2" t="s">
        <v>61</v>
      </c>
      <c r="C30" s="2" t="s">
        <v>62</v>
      </c>
      <c r="D30" s="4" t="s">
        <v>9</v>
      </c>
      <c r="E30" s="4">
        <v>60</v>
      </c>
      <c r="F30" s="2">
        <v>31</v>
      </c>
      <c r="G30" s="3" t="s">
        <v>8</v>
      </c>
      <c r="H30" s="5"/>
      <c r="I30" s="18"/>
    </row>
    <row r="31" spans="2:10" ht="15" customHeight="1" x14ac:dyDescent="0.3">
      <c r="B31" s="2" t="s">
        <v>63</v>
      </c>
      <c r="C31" s="2" t="s">
        <v>64</v>
      </c>
      <c r="D31" s="4" t="s">
        <v>9</v>
      </c>
      <c r="E31" s="4">
        <v>60</v>
      </c>
      <c r="F31" s="2">
        <v>0</v>
      </c>
      <c r="G31" s="3" t="s">
        <v>8</v>
      </c>
      <c r="H31" s="9"/>
      <c r="I31" s="16"/>
    </row>
    <row r="32" spans="2:10" ht="15" customHeight="1" x14ac:dyDescent="0.3">
      <c r="B32" s="2" t="s">
        <v>65</v>
      </c>
      <c r="C32" s="2" t="s">
        <v>66</v>
      </c>
      <c r="D32" s="4" t="s">
        <v>9</v>
      </c>
      <c r="E32" s="4">
        <v>60</v>
      </c>
      <c r="F32" s="2">
        <v>0</v>
      </c>
      <c r="G32" s="3" t="s">
        <v>8</v>
      </c>
      <c r="H32" s="9"/>
      <c r="I32" s="16"/>
    </row>
    <row r="33" spans="2:9" ht="15" customHeight="1" x14ac:dyDescent="0.3">
      <c r="B33" s="2" t="s">
        <v>67</v>
      </c>
      <c r="C33" s="2" t="s">
        <v>68</v>
      </c>
      <c r="D33" s="4" t="s">
        <v>9</v>
      </c>
      <c r="E33" s="4">
        <v>60</v>
      </c>
      <c r="F33" s="2">
        <v>0</v>
      </c>
      <c r="G33" s="3" t="s">
        <v>8</v>
      </c>
      <c r="H33" s="9"/>
      <c r="I33" s="16"/>
    </row>
    <row r="34" spans="2:9" ht="15" customHeight="1" x14ac:dyDescent="0.3">
      <c r="B34" s="2" t="s">
        <v>69</v>
      </c>
      <c r="C34" s="2" t="s">
        <v>70</v>
      </c>
      <c r="D34" s="4" t="s">
        <v>9</v>
      </c>
      <c r="E34" s="4">
        <v>60</v>
      </c>
      <c r="F34" s="2">
        <v>0</v>
      </c>
      <c r="G34" s="3" t="s">
        <v>8</v>
      </c>
      <c r="H34" s="9"/>
      <c r="I34" s="16"/>
    </row>
    <row r="35" spans="2:9" ht="15" customHeight="1" x14ac:dyDescent="0.3">
      <c r="B35" s="2" t="s">
        <v>71</v>
      </c>
      <c r="C35" s="2" t="s">
        <v>72</v>
      </c>
      <c r="D35" s="4" t="s">
        <v>9</v>
      </c>
      <c r="E35" s="4">
        <v>60</v>
      </c>
      <c r="F35" s="2">
        <v>12</v>
      </c>
      <c r="G35" s="3">
        <f>IF((F35*52.8)&gt;1320,(1320+E35),((F35*52.8)+E35))</f>
        <v>693.59999999999991</v>
      </c>
      <c r="H35" s="9">
        <v>693.59999999999991</v>
      </c>
      <c r="I35" s="18" t="s">
        <v>85</v>
      </c>
    </row>
    <row r="36" spans="2:9" ht="15" customHeight="1" x14ac:dyDescent="0.3">
      <c r="B36" s="2" t="s">
        <v>73</v>
      </c>
      <c r="C36" s="2" t="s">
        <v>72</v>
      </c>
      <c r="D36" s="4" t="s">
        <v>9</v>
      </c>
      <c r="E36" s="4">
        <v>60</v>
      </c>
      <c r="F36" s="2">
        <v>12</v>
      </c>
      <c r="G36" s="3">
        <f>IF((F36*52.8)&gt;1320,(1320+E36),((F36*52.8)+E36))</f>
        <v>693.59999999999991</v>
      </c>
      <c r="H36" s="9">
        <v>693.59999999999991</v>
      </c>
      <c r="I36" s="18" t="s">
        <v>86</v>
      </c>
    </row>
    <row r="38" spans="2:9" x14ac:dyDescent="0.3">
      <c r="G38" s="5">
        <f>SUM(G3:G36)</f>
        <v>19817.599999999995</v>
      </c>
      <c r="H38" s="5">
        <f>SUM(H3:H36)</f>
        <v>19817.599999999995</v>
      </c>
    </row>
  </sheetData>
  <mergeCells count="2">
    <mergeCell ref="B1:G1"/>
    <mergeCell ref="I2:L2"/>
  </mergeCells>
  <printOptions horizontalCentered="1" verticalCentered="1"/>
  <pageMargins left="0.7" right="0.7" top="0.75" bottom="0.75" header="0.3" footer="0.3"/>
  <pageSetup scale="65" orientation="landscape" r:id="rId1"/>
  <colBreaks count="1" manualBreakCount="1">
    <brk id="7" max="104857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Naples Suggestion</vt:lpstr>
      <vt:lpstr>'Naples Suggestion'!Print_Area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Carr-Betts, Erica</dc:creator>
  <cp:lastModifiedBy>Tillotson, Hanna</cp:lastModifiedBy>
  <cp:lastPrinted>2021-08-06T17:21:09Z</cp:lastPrinted>
  <dcterms:created xsi:type="dcterms:W3CDTF">2021-08-02T20:55:49Z</dcterms:created>
  <dcterms:modified xsi:type="dcterms:W3CDTF">2021-08-26T18:56:27Z</dcterms:modified>
</cp:coreProperties>
</file>