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NRPMD\Marine\FDEP LGFR\Broward County FY 2023-2024 Funding Request\Segment III Application &amp; Attachments\FY23-24_Broward_SEG III_Parcels_Access Eligibility &amp; Rec Documents\"/>
    </mc:Choice>
  </mc:AlternateContent>
  <xr:revisionPtr revIDLastSave="0" documentId="13_ncr:1_{C8D481F1-8A95-44FD-A278-BC41479D6CDC}" xr6:coauthVersionLast="47" xr6:coauthVersionMax="47" xr10:uidLastSave="{00000000-0000-0000-0000-000000000000}"/>
  <bookViews>
    <workbookView xWindow="0" yWindow="105" windowWidth="28620" windowHeight="15435" xr2:uid="{57E8466A-80C0-4F32-980C-AD783FE7B23D}"/>
  </bookViews>
  <sheets>
    <sheet name="Eligible Shoreline" sheetId="1" r:id="rId1"/>
    <sheet name="Percentage Calculations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" i="1" l="1"/>
  <c r="G8" i="1"/>
  <c r="G10" i="1"/>
  <c r="G9" i="1"/>
  <c r="G7" i="1"/>
  <c r="D17" i="2" l="1"/>
  <c r="C16" i="1"/>
  <c r="G6" i="1"/>
  <c r="G13" i="1" l="1"/>
  <c r="C15" i="1" s="1"/>
  <c r="C18" i="1" s="1"/>
  <c r="C19" i="1" s="1"/>
  <c r="D19" i="2" l="1"/>
</calcChain>
</file>

<file path=xl/sharedStrings.xml><?xml version="1.0" encoding="utf-8"?>
<sst xmlns="http://schemas.openxmlformats.org/spreadsheetml/2006/main" count="74" uniqueCount="56">
  <si>
    <t>Type of Access</t>
  </si>
  <si>
    <t>Primary</t>
  </si>
  <si>
    <t>City of Dania Beach</t>
  </si>
  <si>
    <t>Broward County North Beach County Park</t>
  </si>
  <si>
    <t>City of Hollywood Public Beach</t>
  </si>
  <si>
    <t>City of Hallandale Public Beach</t>
  </si>
  <si>
    <t>Segment III BMFA Eligibility Table</t>
  </si>
  <si>
    <t>Recreational</t>
  </si>
  <si>
    <t>Total Zoned Commercial, Recreational, or Public Lodging</t>
  </si>
  <si>
    <t>Total Project Length</t>
  </si>
  <si>
    <t>Dr. Von D. Mizell Eula-Johnson State Park</t>
  </si>
  <si>
    <t>Broward County North County Beach Park</t>
  </si>
  <si>
    <t xml:space="preserve">footage within the project boundaries which is zoned </t>
  </si>
  <si>
    <t>recreational or open space; for commercial use; or to allow</t>
  </si>
  <si>
    <t>for public lodging establishment, or the equivalent.</t>
  </si>
  <si>
    <r>
      <t xml:space="preserve">14. Recreational Benefits: </t>
    </r>
    <r>
      <rPr>
        <i/>
        <sz val="11"/>
        <color theme="1"/>
        <rFont val="Calibri"/>
        <family val="2"/>
        <scheme val="minor"/>
      </rPr>
      <t>Provide the percentage of linear</t>
    </r>
  </si>
  <si>
    <t>Using Dorian Report Figure (R94 endpoint for northern section) for Total Project Length (38,750')</t>
  </si>
  <si>
    <t>Segment III</t>
  </si>
  <si>
    <t>Feet</t>
  </si>
  <si>
    <t>Designation</t>
  </si>
  <si>
    <t>Project Boundary:</t>
  </si>
  <si>
    <t xml:space="preserve">Approximate Shoreline Length:  </t>
  </si>
  <si>
    <t>Location/Name</t>
  </si>
  <si>
    <t>R- Mon</t>
  </si>
  <si>
    <t>Width of Access/ Frontage</t>
  </si>
  <si>
    <t>Total parking spaces/units</t>
  </si>
  <si>
    <t>Dr. Von D. Mizzel-Eula Johnson State Park</t>
  </si>
  <si>
    <t>South Beach Hallandale - City of Hallandale Beach</t>
  </si>
  <si>
    <t>TOTAL</t>
  </si>
  <si>
    <t xml:space="preserve">Total eligible shoreline length: </t>
  </si>
  <si>
    <t>FEET</t>
  </si>
  <si>
    <t xml:space="preserve">Total project shoreline length: </t>
  </si>
  <si>
    <t>Percent eligible for State funding:</t>
  </si>
  <si>
    <t>PERCENTAGE</t>
  </si>
  <si>
    <t>State Share:</t>
  </si>
  <si>
    <t>Additional width from eligibility Units</t>
  </si>
  <si>
    <t xml:space="preserve"> </t>
  </si>
  <si>
    <t>Sherman St. (R107+430) to Magnolia Terrace (R120); plus 2,640' to the south - inside Diplomat parcel (R122+560)</t>
  </si>
  <si>
    <t>R86-200 to R94, plus R98+290 to R128</t>
  </si>
  <si>
    <t>R86-200 to R94</t>
  </si>
  <si>
    <t>R102 to R107+430</t>
  </si>
  <si>
    <t>R107+430 to R120</t>
  </si>
  <si>
    <t>R123+775 to R124+90</t>
  </si>
  <si>
    <t>R124+890 to R125+110</t>
  </si>
  <si>
    <t>Notes</t>
  </si>
  <si>
    <t>R98+290 to R100+295</t>
  </si>
  <si>
    <t>South Jetty (R86-200 = R85.7) down to R94. No eligibility used to north or south; area to south is outside project boundary.</t>
  </si>
  <si>
    <t>Dania Beach Pier (R98+290) to Renaissance Condo (R100+295); plus 1,830' to the south (R102/Franklin St.). Extends 1,830' to the south of R100+295 (to reach Franklin St./R102).</t>
  </si>
  <si>
    <t>Franklin St. (R102) to Sherman St. (R107+430); no extension to the north or south - eligibility lengths north of R102 and south of R107+435 are overlapped.</t>
  </si>
  <si>
    <t>Northern (R123+775) and southern (R124+90) boundary of North City Beach Park; extends 1,230' to north/inside Diplomat parcel (to R122+560) and 800' to south (to R124+890)</t>
  </si>
  <si>
    <t>Northern (R124+890) and southern (R125+110) boundary of South City Beach Park. Eligibility to north of R124+890 is overlapped; extends 2,640' to the south of R125+110' (to R128-186)</t>
  </si>
  <si>
    <t>Location</t>
  </si>
  <si>
    <t>NOTE:</t>
  </si>
  <si>
    <t>The actual number of 'Total parking spaces/units'</t>
  </si>
  <si>
    <t xml:space="preserve">exceeds the maximum of 100 for each segment. </t>
  </si>
  <si>
    <t>Total Eligible shoreline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</si>
</sst>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B0F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Fill="1"/>
    <xf numFmtId="0" fontId="3" fillId="2" borderId="0" xfId="0" applyFont="1" applyFill="1"/>
    <xf numFmtId="0" fontId="2" fillId="2" borderId="0" xfId="0" applyFont="1" applyFill="1"/>
    <xf numFmtId="0" fontId="0" fillId="0" borderId="0" xfId="0" applyBorder="1"/>
    <xf numFmtId="0" fontId="0" fillId="0" borderId="0" xfId="0" applyFill="1" applyBorder="1"/>
    <xf numFmtId="0" fontId="1" fillId="0" borderId="0" xfId="0" applyFont="1" applyFill="1" applyBorder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 wrapText="1"/>
    </xf>
    <xf numFmtId="0" fontId="7" fillId="0" borderId="0" xfId="0" applyFont="1" applyFill="1" applyBorder="1"/>
    <xf numFmtId="0" fontId="7" fillId="0" borderId="0" xfId="0" applyFont="1" applyBorder="1"/>
    <xf numFmtId="2" fontId="7" fillId="0" borderId="0" xfId="0" applyNumberFormat="1" applyFont="1" applyBorder="1"/>
    <xf numFmtId="0" fontId="4" fillId="0" borderId="1" xfId="0" applyFont="1" applyFill="1" applyBorder="1" applyAlignment="1">
      <alignment vertical="center" wrapText="1"/>
    </xf>
    <xf numFmtId="0" fontId="1" fillId="0" borderId="7" xfId="0" applyFont="1" applyFill="1" applyBorder="1"/>
    <xf numFmtId="0" fontId="1" fillId="0" borderId="7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0" fillId="0" borderId="0" xfId="0" applyNumberForma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9" fillId="0" borderId="0" xfId="0" applyFont="1"/>
    <xf numFmtId="3" fontId="9" fillId="0" borderId="0" xfId="0" applyNumberFormat="1" applyFont="1" applyAlignment="1">
      <alignment horizontal="right"/>
    </xf>
    <xf numFmtId="0" fontId="10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4" fillId="0" borderId="6" xfId="0" applyFont="1" applyBorder="1"/>
    <xf numFmtId="0" fontId="14" fillId="0" borderId="3" xfId="0" applyFont="1" applyBorder="1"/>
    <xf numFmtId="0" fontId="14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3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F2004-3C67-4469-8497-1925105A621C}">
  <dimension ref="A1:H23"/>
  <sheetViews>
    <sheetView tabSelected="1" workbookViewId="0">
      <selection activeCell="H23" sqref="H23"/>
    </sheetView>
  </sheetViews>
  <sheetFormatPr defaultColWidth="30.7109375" defaultRowHeight="15" x14ac:dyDescent="0.25"/>
  <cols>
    <col min="1" max="1" width="47.5703125" customWidth="1"/>
    <col min="2" max="2" width="23.42578125" customWidth="1"/>
    <col min="3" max="3" width="12" style="38" bestFit="1" customWidth="1"/>
    <col min="4" max="4" width="15.7109375" style="38" bestFit="1" customWidth="1"/>
    <col min="5" max="5" width="12" style="38" bestFit="1" customWidth="1"/>
    <col min="6" max="6" width="19.42578125" style="38" bestFit="1" customWidth="1"/>
    <col min="7" max="7" width="20.140625" style="38" bestFit="1" customWidth="1"/>
    <col min="8" max="8" width="165.7109375" bestFit="1" customWidth="1"/>
  </cols>
  <sheetData>
    <row r="1" spans="1:8" x14ac:dyDescent="0.25">
      <c r="A1" s="1" t="s">
        <v>6</v>
      </c>
    </row>
    <row r="2" spans="1:8" x14ac:dyDescent="0.25">
      <c r="A2" t="s">
        <v>20</v>
      </c>
      <c r="B2" s="23" t="s">
        <v>38</v>
      </c>
    </row>
    <row r="3" spans="1:8" x14ac:dyDescent="0.25">
      <c r="A3" t="s">
        <v>21</v>
      </c>
      <c r="B3" s="24">
        <v>38550</v>
      </c>
      <c r="C3" s="38" t="s">
        <v>30</v>
      </c>
    </row>
    <row r="4" spans="1:8" ht="15.75" thickBot="1" x14ac:dyDescent="0.3"/>
    <row r="5" spans="1:8" ht="45.75" thickBot="1" x14ac:dyDescent="0.3">
      <c r="A5" s="8" t="s">
        <v>22</v>
      </c>
      <c r="B5" s="9" t="s">
        <v>23</v>
      </c>
      <c r="C5" s="39" t="s">
        <v>0</v>
      </c>
      <c r="D5" s="39" t="s">
        <v>24</v>
      </c>
      <c r="E5" s="39" t="s">
        <v>25</v>
      </c>
      <c r="F5" s="39" t="s">
        <v>35</v>
      </c>
      <c r="G5" s="37" t="s">
        <v>55</v>
      </c>
      <c r="H5" s="15" t="s">
        <v>44</v>
      </c>
    </row>
    <row r="6" spans="1:8" ht="15.75" thickBot="1" x14ac:dyDescent="0.3">
      <c r="A6" s="10" t="s">
        <v>26</v>
      </c>
      <c r="B6" s="25" t="s">
        <v>39</v>
      </c>
      <c r="C6" s="26" t="s">
        <v>1</v>
      </c>
      <c r="D6" s="27">
        <v>8200</v>
      </c>
      <c r="E6" s="27">
        <v>100</v>
      </c>
      <c r="F6" s="27">
        <v>0</v>
      </c>
      <c r="G6" s="27">
        <f t="shared" ref="G6:G11" si="0">SUM(D6,F6)</f>
        <v>8200</v>
      </c>
      <c r="H6" s="28" t="s">
        <v>46</v>
      </c>
    </row>
    <row r="7" spans="1:8" ht="15.75" thickBot="1" x14ac:dyDescent="0.3">
      <c r="A7" s="10" t="s">
        <v>2</v>
      </c>
      <c r="B7" s="25" t="s">
        <v>45</v>
      </c>
      <c r="C7" s="26" t="s">
        <v>1</v>
      </c>
      <c r="D7" s="27">
        <v>1900</v>
      </c>
      <c r="E7" s="27">
        <v>100</v>
      </c>
      <c r="F7" s="27">
        <v>1830</v>
      </c>
      <c r="G7" s="27">
        <f t="shared" si="0"/>
        <v>3730</v>
      </c>
      <c r="H7" s="29" t="s">
        <v>47</v>
      </c>
    </row>
    <row r="8" spans="1:8" ht="17.25" customHeight="1" thickBot="1" x14ac:dyDescent="0.3">
      <c r="A8" s="10" t="s">
        <v>3</v>
      </c>
      <c r="B8" s="25" t="s">
        <v>40</v>
      </c>
      <c r="C8" s="26" t="s">
        <v>1</v>
      </c>
      <c r="D8" s="27">
        <v>5460</v>
      </c>
      <c r="E8" s="27">
        <v>100</v>
      </c>
      <c r="F8" s="27">
        <v>0</v>
      </c>
      <c r="G8" s="27">
        <f t="shared" si="0"/>
        <v>5460</v>
      </c>
      <c r="H8" s="29" t="s">
        <v>48</v>
      </c>
    </row>
    <row r="9" spans="1:8" ht="15.75" thickBot="1" x14ac:dyDescent="0.3">
      <c r="A9" s="10" t="s">
        <v>4</v>
      </c>
      <c r="B9" s="25" t="s">
        <v>41</v>
      </c>
      <c r="C9" s="26" t="s">
        <v>1</v>
      </c>
      <c r="D9" s="27">
        <v>12980</v>
      </c>
      <c r="E9" s="27">
        <v>100</v>
      </c>
      <c r="F9" s="27">
        <v>2640</v>
      </c>
      <c r="G9" s="27">
        <f t="shared" si="0"/>
        <v>15620</v>
      </c>
      <c r="H9" s="29" t="s">
        <v>37</v>
      </c>
    </row>
    <row r="10" spans="1:8" ht="15.75" thickBot="1" x14ac:dyDescent="0.3">
      <c r="A10" s="10" t="s">
        <v>5</v>
      </c>
      <c r="B10" s="25" t="s">
        <v>42</v>
      </c>
      <c r="C10" s="26" t="s">
        <v>1</v>
      </c>
      <c r="D10" s="27">
        <v>430</v>
      </c>
      <c r="E10" s="27">
        <v>100</v>
      </c>
      <c r="F10" s="27">
        <v>2030</v>
      </c>
      <c r="G10" s="27">
        <f t="shared" si="0"/>
        <v>2460</v>
      </c>
      <c r="H10" s="29" t="s">
        <v>49</v>
      </c>
    </row>
    <row r="11" spans="1:8" ht="16.5" customHeight="1" thickBot="1" x14ac:dyDescent="0.3">
      <c r="A11" s="10" t="s">
        <v>27</v>
      </c>
      <c r="B11" s="25" t="s">
        <v>43</v>
      </c>
      <c r="C11" s="26" t="s">
        <v>1</v>
      </c>
      <c r="D11" s="27">
        <v>300</v>
      </c>
      <c r="E11" s="27">
        <v>100</v>
      </c>
      <c r="F11" s="27">
        <v>2640</v>
      </c>
      <c r="G11" s="27">
        <f t="shared" si="0"/>
        <v>2940</v>
      </c>
      <c r="H11" s="30" t="s">
        <v>50</v>
      </c>
    </row>
    <row r="12" spans="1:8" ht="15.75" thickBot="1" x14ac:dyDescent="0.3">
      <c r="A12" s="11"/>
      <c r="B12" s="31"/>
      <c r="C12" s="40"/>
      <c r="D12" s="32"/>
      <c r="E12" s="32"/>
      <c r="F12" s="32"/>
      <c r="G12" s="32"/>
      <c r="H12" s="33"/>
    </row>
    <row r="13" spans="1:8" ht="15.75" thickBot="1" x14ac:dyDescent="0.3">
      <c r="A13" s="11" t="s">
        <v>28</v>
      </c>
      <c r="B13" s="31"/>
      <c r="C13" s="40"/>
      <c r="D13" s="32"/>
      <c r="E13" s="32"/>
      <c r="F13" s="32"/>
      <c r="G13" s="27">
        <f>SUM(G6:G11)</f>
        <v>38410</v>
      </c>
      <c r="H13" s="34"/>
    </row>
    <row r="14" spans="1:8" x14ac:dyDescent="0.25">
      <c r="B14" s="35"/>
      <c r="C14" s="41"/>
      <c r="D14" s="41"/>
      <c r="E14" s="41"/>
      <c r="F14" s="41"/>
      <c r="G14" s="41"/>
      <c r="H14" s="35"/>
    </row>
    <row r="15" spans="1:8" x14ac:dyDescent="0.25">
      <c r="A15" t="s">
        <v>29</v>
      </c>
      <c r="B15" s="35"/>
      <c r="C15" s="42">
        <f>G13</f>
        <v>38410</v>
      </c>
      <c r="D15" s="41" t="s">
        <v>30</v>
      </c>
      <c r="E15" s="41"/>
      <c r="F15" s="41"/>
      <c r="G15" s="41"/>
      <c r="H15" s="35"/>
    </row>
    <row r="16" spans="1:8" x14ac:dyDescent="0.25">
      <c r="A16" t="s">
        <v>31</v>
      </c>
      <c r="B16" s="35"/>
      <c r="C16" s="42">
        <f>B3</f>
        <v>38550</v>
      </c>
      <c r="D16" s="41" t="s">
        <v>30</v>
      </c>
      <c r="E16" s="41"/>
      <c r="F16" s="41"/>
      <c r="G16" s="41"/>
      <c r="H16" s="35"/>
    </row>
    <row r="17" spans="1:8" x14ac:dyDescent="0.25">
      <c r="B17" s="35"/>
      <c r="C17" s="41"/>
      <c r="D17" s="41"/>
      <c r="E17" s="41"/>
      <c r="F17" s="41"/>
      <c r="G17" s="41"/>
      <c r="H17" s="35"/>
    </row>
    <row r="18" spans="1:8" x14ac:dyDescent="0.25">
      <c r="A18" t="s">
        <v>32</v>
      </c>
      <c r="B18" s="35"/>
      <c r="C18" s="43">
        <f>(C15/C16)*100</f>
        <v>99.636835278858626</v>
      </c>
      <c r="D18" s="44" t="s">
        <v>33</v>
      </c>
      <c r="E18" s="41"/>
      <c r="F18" s="41"/>
      <c r="G18" s="41" t="s">
        <v>36</v>
      </c>
      <c r="H18" s="35"/>
    </row>
    <row r="19" spans="1:8" x14ac:dyDescent="0.25">
      <c r="A19" t="s">
        <v>34</v>
      </c>
      <c r="B19" s="35"/>
      <c r="C19" s="43">
        <f>C18/2</f>
        <v>49.818417639429313</v>
      </c>
      <c r="D19" s="45" t="s">
        <v>33</v>
      </c>
      <c r="E19" s="41"/>
      <c r="F19" s="41"/>
      <c r="G19" s="41"/>
      <c r="H19" s="35"/>
    </row>
    <row r="21" spans="1:8" x14ac:dyDescent="0.25">
      <c r="A21" s="36" t="s">
        <v>52</v>
      </c>
    </row>
    <row r="22" spans="1:8" x14ac:dyDescent="0.25">
      <c r="A22" s="36" t="s">
        <v>53</v>
      </c>
    </row>
    <row r="23" spans="1:8" x14ac:dyDescent="0.25">
      <c r="A23" s="36" t="s">
        <v>54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5049A-7F58-4358-9718-D2C9A5D2FB33}">
  <dimension ref="A1:H28"/>
  <sheetViews>
    <sheetView workbookViewId="0">
      <selection activeCell="D26" sqref="D26"/>
    </sheetView>
  </sheetViews>
  <sheetFormatPr defaultRowHeight="15" x14ac:dyDescent="0.25"/>
  <cols>
    <col min="1" max="1" width="11" bestFit="1" customWidth="1"/>
    <col min="2" max="2" width="64.5703125" bestFit="1" customWidth="1"/>
    <col min="3" max="3" width="15.28515625" bestFit="1" customWidth="1"/>
    <col min="5" max="5" width="14.85546875" customWidth="1"/>
    <col min="6" max="6" width="62" bestFit="1" customWidth="1"/>
    <col min="7" max="7" width="13.85546875" bestFit="1" customWidth="1"/>
  </cols>
  <sheetData>
    <row r="1" spans="1:8" x14ac:dyDescent="0.25">
      <c r="A1" s="1" t="s">
        <v>17</v>
      </c>
    </row>
    <row r="2" spans="1:8" x14ac:dyDescent="0.25">
      <c r="B2" s="3" t="s">
        <v>15</v>
      </c>
      <c r="C2" s="2"/>
      <c r="D2" s="2"/>
      <c r="E2" s="2"/>
    </row>
    <row r="3" spans="1:8" x14ac:dyDescent="0.25">
      <c r="B3" s="4" t="s">
        <v>12</v>
      </c>
    </row>
    <row r="4" spans="1:8" x14ac:dyDescent="0.25">
      <c r="B4" s="4" t="s">
        <v>13</v>
      </c>
    </row>
    <row r="5" spans="1:8" x14ac:dyDescent="0.25">
      <c r="B5" s="4" t="s">
        <v>14</v>
      </c>
    </row>
    <row r="6" spans="1:8" x14ac:dyDescent="0.25">
      <c r="B6" s="7" t="s">
        <v>16</v>
      </c>
    </row>
    <row r="7" spans="1:8" x14ac:dyDescent="0.25">
      <c r="C7" s="5"/>
      <c r="D7" s="5"/>
      <c r="E7" s="5"/>
      <c r="F7" s="5"/>
      <c r="G7" s="5"/>
      <c r="H7" s="5"/>
    </row>
    <row r="8" spans="1:8" x14ac:dyDescent="0.25">
      <c r="B8" s="16" t="s">
        <v>51</v>
      </c>
      <c r="C8" s="16" t="s">
        <v>19</v>
      </c>
      <c r="D8" s="17" t="s">
        <v>18</v>
      </c>
      <c r="E8" s="5"/>
    </row>
    <row r="9" spans="1:8" x14ac:dyDescent="0.25">
      <c r="B9" s="6" t="s">
        <v>10</v>
      </c>
      <c r="C9" s="6" t="s">
        <v>7</v>
      </c>
      <c r="D9" s="18">
        <v>8200</v>
      </c>
      <c r="E9" s="13"/>
    </row>
    <row r="10" spans="1:8" x14ac:dyDescent="0.25">
      <c r="B10" s="6" t="s">
        <v>2</v>
      </c>
      <c r="C10" s="6" t="s">
        <v>7</v>
      </c>
      <c r="D10" s="18">
        <v>1900</v>
      </c>
      <c r="E10" s="13"/>
    </row>
    <row r="11" spans="1:8" x14ac:dyDescent="0.25">
      <c r="B11" s="6" t="s">
        <v>11</v>
      </c>
      <c r="C11" s="6" t="s">
        <v>7</v>
      </c>
      <c r="D11" s="18">
        <v>5460</v>
      </c>
      <c r="E11" s="13"/>
    </row>
    <row r="12" spans="1:8" x14ac:dyDescent="0.25">
      <c r="B12" s="6" t="s">
        <v>4</v>
      </c>
      <c r="C12" s="6" t="s">
        <v>7</v>
      </c>
      <c r="D12" s="18">
        <v>12980</v>
      </c>
      <c r="E12" s="12"/>
    </row>
    <row r="13" spans="1:8" x14ac:dyDescent="0.25">
      <c r="B13" s="6" t="s">
        <v>5</v>
      </c>
      <c r="C13" s="6" t="s">
        <v>7</v>
      </c>
      <c r="D13" s="18">
        <v>430</v>
      </c>
      <c r="E13" s="12"/>
    </row>
    <row r="14" spans="1:8" x14ac:dyDescent="0.25">
      <c r="B14" s="6" t="s">
        <v>27</v>
      </c>
      <c r="C14" s="6" t="s">
        <v>7</v>
      </c>
      <c r="D14" s="18">
        <v>300</v>
      </c>
      <c r="E14" s="12"/>
    </row>
    <row r="15" spans="1:8" x14ac:dyDescent="0.25">
      <c r="B15" s="6"/>
      <c r="C15" s="6"/>
      <c r="D15" s="19"/>
      <c r="E15" s="13"/>
    </row>
    <row r="16" spans="1:8" x14ac:dyDescent="0.25">
      <c r="B16" s="6"/>
      <c r="C16" s="6"/>
      <c r="D16" s="20"/>
      <c r="E16" s="13"/>
    </row>
    <row r="17" spans="2:5" x14ac:dyDescent="0.25">
      <c r="B17" s="6" t="s">
        <v>8</v>
      </c>
      <c r="C17" s="6"/>
      <c r="D17" s="18">
        <f>SUM(D9:D14)</f>
        <v>29270</v>
      </c>
      <c r="E17" s="13"/>
    </row>
    <row r="18" spans="2:5" x14ac:dyDescent="0.25">
      <c r="B18" s="6" t="s">
        <v>9</v>
      </c>
      <c r="C18" s="6"/>
      <c r="D18" s="18">
        <v>38550</v>
      </c>
      <c r="E18" s="13"/>
    </row>
    <row r="19" spans="2:5" x14ac:dyDescent="0.25">
      <c r="B19" s="6" t="s">
        <v>8</v>
      </c>
      <c r="C19" s="6"/>
      <c r="D19" s="21">
        <f>(D17/D18)</f>
        <v>0.75927367055771722</v>
      </c>
      <c r="E19" s="14"/>
    </row>
    <row r="20" spans="2:5" x14ac:dyDescent="0.25">
      <c r="B20" s="6"/>
      <c r="C20" s="6"/>
      <c r="D20" s="22"/>
      <c r="E20" s="5"/>
    </row>
    <row r="21" spans="2:5" x14ac:dyDescent="0.25">
      <c r="B21" s="12"/>
      <c r="C21" s="6"/>
      <c r="D21" s="6"/>
      <c r="E21" s="5"/>
    </row>
    <row r="22" spans="2:5" x14ac:dyDescent="0.25">
      <c r="B22" s="12"/>
      <c r="C22" s="6"/>
      <c r="D22" s="6"/>
      <c r="E22" s="5"/>
    </row>
    <row r="23" spans="2:5" x14ac:dyDescent="0.25">
      <c r="B23" s="12"/>
      <c r="C23" s="6"/>
      <c r="D23" s="6"/>
      <c r="E23" s="5"/>
    </row>
    <row r="24" spans="2:5" x14ac:dyDescent="0.25">
      <c r="B24" s="12"/>
      <c r="C24" s="6"/>
      <c r="D24" s="6"/>
      <c r="E24" s="5"/>
    </row>
    <row r="25" spans="2:5" x14ac:dyDescent="0.25">
      <c r="B25" s="12"/>
      <c r="C25" s="6"/>
      <c r="D25" s="6"/>
      <c r="E25" s="5"/>
    </row>
    <row r="26" spans="2:5" x14ac:dyDescent="0.25">
      <c r="B26" s="12"/>
      <c r="C26" s="6"/>
      <c r="D26" s="6"/>
      <c r="E26" s="5"/>
    </row>
    <row r="27" spans="2:5" x14ac:dyDescent="0.25">
      <c r="B27" s="12"/>
      <c r="C27" s="6"/>
      <c r="D27" s="6"/>
      <c r="E27" s="5"/>
    </row>
    <row r="28" spans="2:5" x14ac:dyDescent="0.25">
      <c r="B28" s="2"/>
      <c r="C28" s="2"/>
      <c r="D2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Eligible Shoreline</vt:lpstr>
      <vt:lpstr>Percentage Calculations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Kilfoyle, Kirk</dc:creator>
  <cp:lastModifiedBy>Kilfoyle, Kirk</cp:lastModifiedBy>
  <dcterms:created xsi:type="dcterms:W3CDTF">2020-09-15T20:00:35Z</dcterms:created>
  <dcterms:modified xsi:type="dcterms:W3CDTF">2022-07-29T16:15:29Z</dcterms:modified>
</cp:coreProperties>
</file>