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ssues\Deep Horizon Spill\RESTORE Project Forms and Attachments\New Projects and Updates - Aug. 2014\Additional Updates (NRDA, etc.)\1051 M-9 Escambia_Living Shoreline Restoration\"/>
    </mc:Choice>
  </mc:AlternateContent>
  <bookViews>
    <workbookView xWindow="118" yWindow="39" windowWidth="17372" windowHeight="10892"/>
  </bookViews>
  <sheets>
    <sheet name="Summary Budget for FDEP-NOAA" sheetId="8" r:id="rId1"/>
  </sheets>
  <calcPr calcId="152511" concurrentCalc="0"/>
</workbook>
</file>

<file path=xl/calcChain.xml><?xml version="1.0" encoding="utf-8"?>
<calcChain xmlns="http://schemas.openxmlformats.org/spreadsheetml/2006/main">
  <c r="I10" i="8" l="1"/>
  <c r="H10" i="8"/>
  <c r="H11" i="8"/>
  <c r="G10" i="8"/>
  <c r="F10" i="8"/>
  <c r="F11" i="8"/>
  <c r="E10" i="8"/>
  <c r="D10" i="8"/>
  <c r="D11" i="8"/>
  <c r="C10" i="8"/>
  <c r="B10" i="8"/>
  <c r="B11" i="8"/>
  <c r="J9" i="8"/>
  <c r="J8" i="8"/>
  <c r="J7" i="8"/>
  <c r="J6" i="8"/>
  <c r="J5" i="8"/>
  <c r="J4" i="8"/>
  <c r="J10" i="8"/>
  <c r="C11" i="8"/>
  <c r="C12" i="8"/>
  <c r="E11" i="8"/>
  <c r="E12" i="8"/>
  <c r="G11" i="8"/>
  <c r="G12" i="8"/>
  <c r="I11" i="8"/>
  <c r="I12" i="8"/>
  <c r="B12" i="8"/>
  <c r="D12" i="8"/>
  <c r="F12" i="8"/>
  <c r="H12" i="8"/>
  <c r="B14" i="8"/>
  <c r="J12" i="8"/>
  <c r="J11" i="8"/>
  <c r="B16" i="8"/>
  <c r="B15" i="8"/>
</calcChain>
</file>

<file path=xl/sharedStrings.xml><?xml version="1.0" encoding="utf-8"?>
<sst xmlns="http://schemas.openxmlformats.org/spreadsheetml/2006/main" count="26" uniqueCount="26">
  <si>
    <t>Subtotal</t>
  </si>
  <si>
    <t>Totals</t>
  </si>
  <si>
    <t>Budget Category</t>
  </si>
  <si>
    <t>Salary/Benefits</t>
  </si>
  <si>
    <t>Travel</t>
  </si>
  <si>
    <t>Equipment (&gt;$5K)</t>
  </si>
  <si>
    <t>Supplies (&lt;$5K)</t>
  </si>
  <si>
    <t>Year 2</t>
  </si>
  <si>
    <t>Year 4</t>
  </si>
  <si>
    <t>Year 5</t>
  </si>
  <si>
    <t>Construction (years 1-3)</t>
  </si>
  <si>
    <t xml:space="preserve">Year 1 </t>
  </si>
  <si>
    <t xml:space="preserve">Year 3 </t>
  </si>
  <si>
    <t>Year 6</t>
  </si>
  <si>
    <t>Year 7</t>
  </si>
  <si>
    <t>Monitoring</t>
  </si>
  <si>
    <t>Construction</t>
  </si>
  <si>
    <t>Year 8</t>
  </si>
  <si>
    <t>Cumulative 
Years 1-8</t>
  </si>
  <si>
    <t>Cost/LF (8 miles = 42,240 LF)</t>
  </si>
  <si>
    <t>Cost/L Mile</t>
  </si>
  <si>
    <t>Other</t>
  </si>
  <si>
    <t>*TNC's Indirect is calculated at 22.55% of direct charges</t>
  </si>
  <si>
    <t>Contractual 
(incl. restoration materials)</t>
  </si>
  <si>
    <t>Indirect *</t>
  </si>
  <si>
    <t>Pensacola Living Shoreline &amp; Oyster Breakwater Early NRDA Project Budget Summary
Construct 8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</si>
</sst>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;;;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0" fillId="0" borderId="0" xfId="0" applyNumberFormat="1" applyFill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 applyProtection="1">
      <protection hidden="1"/>
    </xf>
    <xf numFmtId="0" fontId="2" fillId="0" borderId="4" xfId="0" applyFont="1" applyBorder="1"/>
    <xf numFmtId="0" fontId="4" fillId="0" borderId="8" xfId="0" applyFont="1" applyBorder="1" applyAlignment="1">
      <alignment horizontal="center" wrapText="1"/>
    </xf>
    <xf numFmtId="164" fontId="0" fillId="0" borderId="9" xfId="0" applyNumberFormat="1" applyFill="1" applyBorder="1"/>
    <xf numFmtId="164" fontId="0" fillId="0" borderId="9" xfId="0" applyNumberFormat="1" applyBorder="1"/>
    <xf numFmtId="164" fontId="0" fillId="0" borderId="19" xfId="0" applyNumberFormat="1" applyBorder="1"/>
    <xf numFmtId="164" fontId="0" fillId="0" borderId="18" xfId="0" applyNumberFormat="1" applyBorder="1"/>
    <xf numFmtId="164" fontId="0" fillId="0" borderId="10" xfId="0" applyNumberFormat="1" applyBorder="1"/>
    <xf numFmtId="164" fontId="0" fillId="0" borderId="17" xfId="0" applyNumberFormat="1" applyBorder="1"/>
    <xf numFmtId="0" fontId="2" fillId="0" borderId="21" xfId="0" applyFont="1" applyBorder="1"/>
    <xf numFmtId="0" fontId="3" fillId="0" borderId="24" xfId="0" applyFont="1" applyBorder="1"/>
    <xf numFmtId="0" fontId="3" fillId="0" borderId="24" xfId="0" applyNumberFormat="1" applyFont="1" applyBorder="1"/>
    <xf numFmtId="0" fontId="3" fillId="0" borderId="24" xfId="0" applyNumberFormat="1" applyFont="1" applyBorder="1" applyAlignment="1">
      <alignment vertical="top"/>
    </xf>
    <xf numFmtId="0" fontId="3" fillId="0" borderId="25" xfId="0" applyNumberFormat="1" applyFont="1" applyBorder="1" applyAlignment="1">
      <alignment wrapText="1"/>
    </xf>
    <xf numFmtId="0" fontId="2" fillId="0" borderId="26" xfId="0" applyFont="1" applyBorder="1"/>
    <xf numFmtId="0" fontId="2" fillId="0" borderId="27" xfId="0" applyFont="1" applyBorder="1"/>
    <xf numFmtId="164" fontId="0" fillId="0" borderId="0" xfId="0" applyNumberFormat="1" applyAlignment="1">
      <alignment horizontal="left" wrapText="1"/>
    </xf>
    <xf numFmtId="0" fontId="1" fillId="0" borderId="2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164" fontId="0" fillId="2" borderId="1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164" fontId="0" fillId="2" borderId="7" xfId="0" applyNumberFormat="1" applyFill="1" applyBorder="1"/>
    <xf numFmtId="164" fontId="0" fillId="2" borderId="5" xfId="0" applyNumberFormat="1" applyFill="1" applyBorder="1"/>
    <xf numFmtId="0" fontId="2" fillId="3" borderId="2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wrapText="1"/>
    </xf>
    <xf numFmtId="164" fontId="0" fillId="3" borderId="1" xfId="0" applyNumberFormat="1" applyFill="1" applyBorder="1"/>
    <xf numFmtId="164" fontId="0" fillId="3" borderId="2" xfId="0" applyNumberFormat="1" applyFill="1" applyBorder="1"/>
    <xf numFmtId="164" fontId="0" fillId="3" borderId="3" xfId="0" applyNumberFormat="1" applyFill="1" applyBorder="1"/>
    <xf numFmtId="164" fontId="0" fillId="3" borderId="7" xfId="0" applyNumberFormat="1" applyFill="1" applyBorder="1"/>
    <xf numFmtId="164" fontId="0" fillId="3" borderId="5" xfId="0" applyNumberFormat="1" applyFill="1" applyBorder="1"/>
    <xf numFmtId="0" fontId="2" fillId="2" borderId="23" xfId="0" applyFont="1" applyFill="1" applyBorder="1" applyAlignment="1">
      <alignment horizontal="center" wrapText="1"/>
    </xf>
    <xf numFmtId="164" fontId="0" fillId="2" borderId="1" xfId="0" applyNumberFormat="1" applyFill="1" applyBorder="1" applyAlignment="1">
      <alignment horizontal="right"/>
    </xf>
    <xf numFmtId="164" fontId="0" fillId="2" borderId="6" xfId="0" applyNumberFormat="1" applyFill="1" applyBorder="1"/>
    <xf numFmtId="164" fontId="0" fillId="2" borderId="2" xfId="0" applyNumberFormat="1" applyFill="1" applyBorder="1" applyAlignment="1">
      <alignment horizontal="right"/>
    </xf>
    <xf numFmtId="164" fontId="0" fillId="2" borderId="20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0" borderId="0" xfId="0" applyNumberFormat="1" applyAlignment="1">
      <alignment horizontal="left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L8" sqref="L8"/>
    </sheetView>
  </sheetViews>
  <sheetFormatPr defaultRowHeight="15.05" x14ac:dyDescent="0.3"/>
  <cols>
    <col min="1" max="1" width="27.6640625" customWidth="1"/>
    <col min="2" max="2" width="11.109375" bestFit="1" customWidth="1"/>
    <col min="3" max="4" width="10.109375" bestFit="1" customWidth="1"/>
    <col min="9" max="9" width="8.5546875" bestFit="1" customWidth="1"/>
    <col min="10" max="10" width="11.109375" bestFit="1" customWidth="1"/>
  </cols>
  <sheetData>
    <row r="1" spans="1:16" ht="39.799999999999997" customHeight="1" thickBot="1" x14ac:dyDescent="0.4">
      <c r="A1" s="48" t="s">
        <v>25</v>
      </c>
      <c r="B1" s="49"/>
      <c r="C1" s="49"/>
      <c r="D1" s="49"/>
      <c r="E1" s="49"/>
      <c r="F1" s="49"/>
      <c r="G1" s="49"/>
      <c r="H1" s="49"/>
      <c r="I1" s="49"/>
      <c r="J1" s="50"/>
      <c r="K1" s="7"/>
      <c r="L1" s="47"/>
      <c r="M1" s="47"/>
      <c r="N1" s="47"/>
      <c r="O1" s="47"/>
    </row>
    <row r="2" spans="1:16" ht="39.799999999999997" customHeight="1" thickBot="1" x14ac:dyDescent="0.4">
      <c r="A2" s="24"/>
      <c r="B2" s="51" t="s">
        <v>16</v>
      </c>
      <c r="C2" s="52"/>
      <c r="D2" s="53"/>
      <c r="E2" s="54" t="s">
        <v>15</v>
      </c>
      <c r="F2" s="55"/>
      <c r="G2" s="55"/>
      <c r="H2" s="55"/>
      <c r="I2" s="56"/>
      <c r="J2" s="25"/>
      <c r="K2" s="7"/>
      <c r="L2" s="23"/>
      <c r="M2" s="23"/>
      <c r="N2" s="23"/>
      <c r="O2" s="23"/>
    </row>
    <row r="3" spans="1:16" ht="30.15" x14ac:dyDescent="0.3">
      <c r="A3" s="16" t="s">
        <v>2</v>
      </c>
      <c r="B3" s="32" t="s">
        <v>11</v>
      </c>
      <c r="C3" s="33" t="s">
        <v>7</v>
      </c>
      <c r="D3" s="33" t="s">
        <v>12</v>
      </c>
      <c r="E3" s="26" t="s">
        <v>8</v>
      </c>
      <c r="F3" s="39" t="s">
        <v>9</v>
      </c>
      <c r="G3" s="39" t="s">
        <v>13</v>
      </c>
      <c r="H3" s="39" t="s">
        <v>14</v>
      </c>
      <c r="I3" s="39" t="s">
        <v>17</v>
      </c>
      <c r="J3" s="9" t="s">
        <v>18</v>
      </c>
      <c r="K3" s="4"/>
      <c r="L3" s="4"/>
      <c r="M3" s="4"/>
      <c r="N3" s="4"/>
      <c r="O3" s="4"/>
      <c r="P3" s="1"/>
    </row>
    <row r="4" spans="1:16" ht="15.75" x14ac:dyDescent="0.3">
      <c r="A4" s="17" t="s">
        <v>3</v>
      </c>
      <c r="B4" s="34">
        <v>355623</v>
      </c>
      <c r="C4" s="34">
        <v>373404</v>
      </c>
      <c r="D4" s="34">
        <v>392074</v>
      </c>
      <c r="E4" s="27">
        <v>411678</v>
      </c>
      <c r="F4" s="40">
        <v>432262</v>
      </c>
      <c r="G4" s="27">
        <v>453875</v>
      </c>
      <c r="H4" s="27">
        <v>476569</v>
      </c>
      <c r="I4" s="41">
        <v>500397</v>
      </c>
      <c r="J4" s="10">
        <f t="shared" ref="J4:J12" si="0">SUM(B4:I4)</f>
        <v>3395882</v>
      </c>
      <c r="K4" s="4"/>
      <c r="L4" s="4"/>
      <c r="M4" s="4"/>
      <c r="N4" s="4"/>
      <c r="O4" s="4"/>
      <c r="P4" s="1"/>
    </row>
    <row r="5" spans="1:16" ht="15.75" x14ac:dyDescent="0.3">
      <c r="A5" s="17" t="s">
        <v>4</v>
      </c>
      <c r="B5" s="34">
        <v>87700</v>
      </c>
      <c r="C5" s="34">
        <v>87700</v>
      </c>
      <c r="D5" s="34">
        <v>87700</v>
      </c>
      <c r="E5" s="27">
        <v>21998</v>
      </c>
      <c r="F5" s="40">
        <v>21998</v>
      </c>
      <c r="G5" s="27">
        <v>21998</v>
      </c>
      <c r="H5" s="27">
        <v>21998</v>
      </c>
      <c r="I5" s="41">
        <v>21998</v>
      </c>
      <c r="J5" s="10">
        <f t="shared" si="0"/>
        <v>373090</v>
      </c>
      <c r="K5" s="4"/>
      <c r="L5" s="4"/>
      <c r="M5" s="4"/>
      <c r="N5" s="4"/>
      <c r="O5" s="4"/>
      <c r="P5" s="1"/>
    </row>
    <row r="6" spans="1:16" ht="15.75" x14ac:dyDescent="0.3">
      <c r="A6" s="17" t="s">
        <v>6</v>
      </c>
      <c r="B6" s="34">
        <v>5000</v>
      </c>
      <c r="C6" s="34">
        <v>34800</v>
      </c>
      <c r="D6" s="34">
        <v>34800</v>
      </c>
      <c r="E6" s="27">
        <v>17400</v>
      </c>
      <c r="F6" s="40">
        <v>17400</v>
      </c>
      <c r="G6" s="27">
        <v>17400</v>
      </c>
      <c r="H6" s="27">
        <v>17400</v>
      </c>
      <c r="I6" s="41">
        <v>17400</v>
      </c>
      <c r="J6" s="10">
        <f t="shared" si="0"/>
        <v>161600</v>
      </c>
      <c r="K6" s="4"/>
      <c r="L6" s="4"/>
      <c r="M6" s="4"/>
      <c r="N6" s="4"/>
      <c r="O6" s="4"/>
      <c r="P6" s="1"/>
    </row>
    <row r="7" spans="1:16" ht="15.75" x14ac:dyDescent="0.3">
      <c r="A7" s="18" t="s">
        <v>5</v>
      </c>
      <c r="B7" s="34">
        <v>50000</v>
      </c>
      <c r="C7" s="34">
        <v>0</v>
      </c>
      <c r="D7" s="34">
        <v>0</v>
      </c>
      <c r="E7" s="27">
        <v>0</v>
      </c>
      <c r="F7" s="40">
        <v>0</v>
      </c>
      <c r="G7" s="27">
        <v>0</v>
      </c>
      <c r="H7" s="27">
        <v>0</v>
      </c>
      <c r="I7" s="41">
        <v>0</v>
      </c>
      <c r="J7" s="11">
        <f t="shared" si="0"/>
        <v>50000</v>
      </c>
      <c r="K7" s="1"/>
      <c r="L7" s="1"/>
      <c r="M7" s="1"/>
      <c r="N7" s="1"/>
      <c r="O7" s="1"/>
      <c r="P7" s="1"/>
    </row>
    <row r="8" spans="1:16" ht="15.75" x14ac:dyDescent="0.3">
      <c r="A8" s="19" t="s">
        <v>21</v>
      </c>
      <c r="B8" s="34">
        <v>2000</v>
      </c>
      <c r="C8" s="34">
        <v>2100</v>
      </c>
      <c r="D8" s="34">
        <v>2205</v>
      </c>
      <c r="E8" s="27">
        <v>2315</v>
      </c>
      <c r="F8" s="40">
        <v>2431</v>
      </c>
      <c r="G8" s="27">
        <v>2553</v>
      </c>
      <c r="H8" s="27">
        <v>2680</v>
      </c>
      <c r="I8" s="41">
        <v>2814</v>
      </c>
      <c r="J8" s="11">
        <f t="shared" si="0"/>
        <v>19098</v>
      </c>
      <c r="K8" s="1"/>
      <c r="L8" s="1"/>
      <c r="M8" s="1"/>
      <c r="N8" s="1"/>
      <c r="O8" s="1"/>
      <c r="P8" s="1"/>
    </row>
    <row r="9" spans="1:16" ht="32.1" thickBot="1" x14ac:dyDescent="0.35">
      <c r="A9" s="20" t="s">
        <v>23</v>
      </c>
      <c r="B9" s="35">
        <v>931985</v>
      </c>
      <c r="C9" s="35">
        <v>3848747</v>
      </c>
      <c r="D9" s="35">
        <v>3725659</v>
      </c>
      <c r="E9" s="28">
        <v>173480</v>
      </c>
      <c r="F9" s="42">
        <v>205904</v>
      </c>
      <c r="G9" s="28">
        <v>213699</v>
      </c>
      <c r="H9" s="28">
        <v>221884</v>
      </c>
      <c r="I9" s="43">
        <v>230478</v>
      </c>
      <c r="J9" s="15">
        <f t="shared" si="0"/>
        <v>9551836</v>
      </c>
      <c r="K9" s="1"/>
      <c r="L9" s="1"/>
      <c r="M9" s="1"/>
      <c r="N9" s="1"/>
      <c r="O9" s="1"/>
      <c r="P9" s="1"/>
    </row>
    <row r="10" spans="1:16" ht="15.75" thickTop="1" x14ac:dyDescent="0.3">
      <c r="A10" s="21" t="s">
        <v>0</v>
      </c>
      <c r="B10" s="36">
        <f t="shared" ref="B10:I10" si="1">SUM(B4:B9)</f>
        <v>1432308</v>
      </c>
      <c r="C10" s="36">
        <f t="shared" si="1"/>
        <v>4346751</v>
      </c>
      <c r="D10" s="36">
        <f t="shared" si="1"/>
        <v>4242438</v>
      </c>
      <c r="E10" s="29">
        <f t="shared" si="1"/>
        <v>626871</v>
      </c>
      <c r="F10" s="29">
        <f t="shared" si="1"/>
        <v>679995</v>
      </c>
      <c r="G10" s="29">
        <f t="shared" si="1"/>
        <v>709525</v>
      </c>
      <c r="H10" s="29">
        <f t="shared" si="1"/>
        <v>740531</v>
      </c>
      <c r="I10" s="44">
        <f t="shared" si="1"/>
        <v>773087</v>
      </c>
      <c r="J10" s="14">
        <f t="shared" si="0"/>
        <v>13551506</v>
      </c>
      <c r="K10" s="1"/>
      <c r="L10" s="1"/>
      <c r="M10" s="1"/>
      <c r="N10" s="1"/>
      <c r="O10" s="1"/>
      <c r="P10" s="1"/>
    </row>
    <row r="11" spans="1:16" ht="15.75" thickBot="1" x14ac:dyDescent="0.35">
      <c r="A11" s="22" t="s">
        <v>24</v>
      </c>
      <c r="B11" s="37">
        <f t="shared" ref="B11:I11" si="2">B10*0.2255</f>
        <v>322985.45400000003</v>
      </c>
      <c r="C11" s="37">
        <f t="shared" si="2"/>
        <v>980192.35050000006</v>
      </c>
      <c r="D11" s="37">
        <f t="shared" si="2"/>
        <v>956669.76899999997</v>
      </c>
      <c r="E11" s="30">
        <f t="shared" si="2"/>
        <v>141359.4105</v>
      </c>
      <c r="F11" s="30">
        <f t="shared" si="2"/>
        <v>153338.8725</v>
      </c>
      <c r="G11" s="30">
        <f t="shared" si="2"/>
        <v>159997.88750000001</v>
      </c>
      <c r="H11" s="30">
        <f t="shared" si="2"/>
        <v>166989.74050000001</v>
      </c>
      <c r="I11" s="45">
        <f t="shared" si="2"/>
        <v>174331.11850000001</v>
      </c>
      <c r="J11" s="12">
        <f t="shared" si="0"/>
        <v>3055864.6030000001</v>
      </c>
      <c r="K11" s="1"/>
      <c r="L11" s="1"/>
      <c r="M11" s="1"/>
      <c r="N11" s="1"/>
      <c r="O11" s="1"/>
      <c r="P11" s="1"/>
    </row>
    <row r="12" spans="1:16" ht="15.75" thickBot="1" x14ac:dyDescent="0.35">
      <c r="A12" s="8" t="s">
        <v>1</v>
      </c>
      <c r="B12" s="38">
        <f t="shared" ref="B12:I12" si="3">SUM(B10:B11)</f>
        <v>1755293.4539999999</v>
      </c>
      <c r="C12" s="38">
        <f t="shared" si="3"/>
        <v>5326943.3504999997</v>
      </c>
      <c r="D12" s="38">
        <f t="shared" si="3"/>
        <v>5199107.7690000003</v>
      </c>
      <c r="E12" s="31">
        <f t="shared" si="3"/>
        <v>768230.4105</v>
      </c>
      <c r="F12" s="31">
        <f t="shared" si="3"/>
        <v>833333.87250000006</v>
      </c>
      <c r="G12" s="31">
        <f t="shared" si="3"/>
        <v>869522.88749999995</v>
      </c>
      <c r="H12" s="31">
        <f t="shared" si="3"/>
        <v>907520.74050000007</v>
      </c>
      <c r="I12" s="46">
        <f t="shared" si="3"/>
        <v>947418.11849999998</v>
      </c>
      <c r="J12" s="13">
        <f t="shared" si="0"/>
        <v>16607370.602999998</v>
      </c>
      <c r="K12" s="1"/>
      <c r="L12" s="1"/>
      <c r="M12" s="1"/>
      <c r="N12" s="1"/>
      <c r="O12" s="1"/>
      <c r="P12" s="1"/>
    </row>
    <row r="13" spans="1:16" x14ac:dyDescent="0.3">
      <c r="C13" s="1"/>
      <c r="D13" s="1"/>
      <c r="E13" s="1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">
      <c r="A14" s="2" t="s">
        <v>10</v>
      </c>
      <c r="B14" s="6">
        <f>SUM(B12:D12)</f>
        <v>12281344.5735</v>
      </c>
      <c r="C14" s="1"/>
      <c r="D14" s="1"/>
      <c r="E14" s="1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A15" s="2" t="s">
        <v>19</v>
      </c>
      <c r="B15" s="6">
        <f>SUM(B14/42240)</f>
        <v>290.75152872869319</v>
      </c>
      <c r="C15" s="1"/>
      <c r="D15" s="1"/>
      <c r="E15" s="1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">
      <c r="A16" s="2" t="s">
        <v>20</v>
      </c>
      <c r="B16" s="6">
        <f>SUM(B14/8)</f>
        <v>1535168.0716875</v>
      </c>
      <c r="C16" s="1"/>
      <c r="D16" s="1"/>
      <c r="E16" s="1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">
      <c r="A17" s="2"/>
      <c r="B17" s="6"/>
      <c r="C17" s="1"/>
      <c r="D17" s="1"/>
      <c r="E17" s="1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5.75" x14ac:dyDescent="0.3">
      <c r="A18" s="3" t="s">
        <v>22</v>
      </c>
      <c r="C18" s="1"/>
      <c r="D18" s="1"/>
      <c r="E18" s="1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</row>
  </sheetData>
  <mergeCells count="4">
    <mergeCell ref="L1:O1"/>
    <mergeCell ref="A1:J1"/>
    <mergeCell ref="B2:D2"/>
    <mergeCell ref="E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Budget for FDEP-NOAA</vt:lpstr>
    </vt:vector>
  </TitlesOfParts>
  <Company>The Nature Conservancy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jhaner</dc:creator>
  <cp:lastModifiedBy>Kanes_J</cp:lastModifiedBy>
  <cp:lastPrinted>2011-11-30T16:33:06Z</cp:lastPrinted>
  <dcterms:created xsi:type="dcterms:W3CDTF">2010-09-27T18:42:44Z</dcterms:created>
  <dcterms:modified xsi:type="dcterms:W3CDTF">2014-08-11T15:48:30Z</dcterms:modified>
</cp:coreProperties>
</file>